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2" activeTab="2"/>
  </bookViews>
  <sheets>
    <sheet name="Функц. 2024-2026" sheetId="7" state="hidden" r:id="rId1"/>
    <sheet name="Целевые 2024-2026" sheetId="9" state="hidden" r:id="rId2"/>
    <sheet name="Р., Пр.2024-2026" sheetId="10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Пр.2024-2026'!$A$1:$F$62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9" i="9"/>
  <c r="F399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8" i="7"/>
  <c r="J829" i="7" l="1"/>
  <c r="F51" i="10" s="1"/>
  <c r="F50" i="10" s="1"/>
  <c r="H829" i="7"/>
  <c r="H828" i="7" s="1"/>
  <c r="H827" i="7" s="1"/>
  <c r="H826" i="7" s="1"/>
  <c r="H825" i="7" s="1"/>
  <c r="H824" i="7" s="1"/>
  <c r="H823" i="7" s="1"/>
  <c r="H822" i="7" s="1"/>
  <c r="E51" i="10" s="1"/>
  <c r="E50" i="10" s="1"/>
  <c r="F829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1" i="10" s="1"/>
  <c r="D50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50" i="9" s="1"/>
  <c r="E449" i="9" s="1"/>
  <c r="F96" i="7"/>
  <c r="F95" i="7" s="1"/>
  <c r="AE535" i="2"/>
  <c r="AF535" i="2"/>
  <c r="AD535" i="2"/>
  <c r="AD262" i="2"/>
  <c r="H95" i="7" l="1"/>
  <c r="F450" i="9"/>
  <c r="F449" i="9" s="1"/>
  <c r="D450" i="9"/>
  <c r="D449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9" i="7"/>
  <c r="F142" i="9" s="1"/>
  <c r="F141" i="9" s="1"/>
  <c r="F140" i="9" s="1"/>
  <c r="H589" i="7"/>
  <c r="F589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8" i="2"/>
  <c r="AE308" i="2"/>
  <c r="AD308" i="2"/>
  <c r="F431" i="7" l="1"/>
  <c r="F430" i="7" s="1"/>
  <c r="F283" i="9"/>
  <c r="F282" i="9" s="1"/>
  <c r="F462" i="7"/>
  <c r="E283" i="9"/>
  <c r="E282" i="9" s="1"/>
  <c r="AD332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10" i="2" l="1"/>
  <c r="AF223" i="2" l="1"/>
  <c r="AF110" i="2"/>
  <c r="AF108" i="2"/>
  <c r="AF105" i="2"/>
  <c r="AF103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40" i="2"/>
  <c r="AE1039" i="2" s="1"/>
  <c r="AF1040" i="2"/>
  <c r="AF1039" i="2" s="1"/>
  <c r="AD1040" i="2"/>
  <c r="AD1039" i="2" s="1"/>
  <c r="F858" i="7" l="1"/>
  <c r="F857" i="7" s="1"/>
  <c r="F331" i="9"/>
  <c r="F330" i="9" s="1"/>
  <c r="F329" i="9" s="1"/>
  <c r="H858" i="7"/>
  <c r="H857" i="7" s="1"/>
  <c r="AF357" i="2" l="1"/>
  <c r="AF359" i="2"/>
  <c r="AE359" i="2"/>
  <c r="AE357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81" i="2"/>
  <c r="AE980" i="2" s="1"/>
  <c r="AF981" i="2"/>
  <c r="AF980" i="2" s="1"/>
  <c r="AD981" i="2"/>
  <c r="AD980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5" i="9" s="1"/>
  <c r="F324" i="9" s="1"/>
  <c r="H278" i="7"/>
  <c r="H277" i="7" s="1"/>
  <c r="F278" i="7"/>
  <c r="D325" i="9" s="1"/>
  <c r="D324" i="9" s="1"/>
  <c r="AF202" i="2"/>
  <c r="AE202" i="2"/>
  <c r="AD202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4" i="9" l="1"/>
  <c r="D373" i="9" s="1"/>
  <c r="F424" i="7"/>
  <c r="F423" i="7" s="1"/>
  <c r="AF685" i="2"/>
  <c r="AE685" i="2"/>
  <c r="AD685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8" i="7" l="1"/>
  <c r="H718" i="7"/>
  <c r="J80" i="7" l="1"/>
  <c r="F488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4" i="10" s="1"/>
  <c r="E722" i="9"/>
  <c r="J841" i="7"/>
  <c r="J840" i="7" s="1"/>
  <c r="J839" i="7" s="1"/>
  <c r="J838" i="7" s="1"/>
  <c r="F54" i="10" s="1"/>
  <c r="F722" i="9"/>
  <c r="F841" i="7"/>
  <c r="F840" i="7" s="1"/>
  <c r="F839" i="7" s="1"/>
  <c r="F838" i="7" s="1"/>
  <c r="D54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4" i="9" s="1"/>
  <c r="F433" i="9" s="1"/>
  <c r="H66" i="7"/>
  <c r="H65" i="7" s="1"/>
  <c r="F66" i="7"/>
  <c r="D434" i="9" s="1"/>
  <c r="D433" i="9" s="1"/>
  <c r="AF44" i="2"/>
  <c r="AE41" i="2"/>
  <c r="AF41" i="2"/>
  <c r="AD41" i="2"/>
  <c r="F65" i="7" l="1"/>
  <c r="J65" i="7"/>
  <c r="E434" i="9"/>
  <c r="E433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4" i="7"/>
  <c r="E654" i="9" l="1"/>
  <c r="E653" i="9" s="1"/>
  <c r="E652" i="9" s="1"/>
  <c r="E651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59" i="10" s="1"/>
  <c r="H898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59" i="10" s="1"/>
  <c r="D59" i="10" l="1"/>
  <c r="J714" i="7" l="1"/>
  <c r="F511" i="9" s="1"/>
  <c r="F510" i="9" s="1"/>
  <c r="H714" i="7"/>
  <c r="H713" i="7" s="1"/>
  <c r="F714" i="7"/>
  <c r="D511" i="9" s="1"/>
  <c r="D510" i="9" s="1"/>
  <c r="AE358" i="2"/>
  <c r="AF358" i="2"/>
  <c r="AD358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60" i="2"/>
  <c r="AE459" i="2" s="1"/>
  <c r="AD460" i="2"/>
  <c r="AD459" i="2" s="1"/>
  <c r="D224" i="9" l="1"/>
  <c r="D223" i="9" s="1"/>
  <c r="H876" i="7"/>
  <c r="H875" i="7" s="1"/>
  <c r="D719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3" i="9"/>
  <c r="E252" i="9" s="1"/>
  <c r="D253" i="9"/>
  <c r="D252" i="9" s="1"/>
  <c r="F253" i="9"/>
  <c r="F252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3" i="2" l="1"/>
  <c r="AF63" i="2"/>
  <c r="F18" i="10"/>
  <c r="E18" i="10"/>
  <c r="D18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1" i="10"/>
  <c r="D40" i="10" s="1"/>
  <c r="F556" i="7"/>
  <c r="H556" i="7"/>
  <c r="E41" i="10"/>
  <c r="E40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1" i="10" l="1"/>
  <c r="F40" i="10" s="1"/>
  <c r="J556" i="7"/>
  <c r="J422" i="7"/>
  <c r="J421" i="7" s="1"/>
  <c r="J420" i="7" s="1"/>
  <c r="G421" i="7"/>
  <c r="F372" i="9" l="1"/>
  <c r="F371" i="9" s="1"/>
  <c r="H341" i="7"/>
  <c r="E643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7" i="9"/>
  <c r="D636" i="9" s="1"/>
  <c r="F637" i="9"/>
  <c r="F636" i="9" s="1"/>
  <c r="F633" i="9" s="1"/>
  <c r="AE996" i="2"/>
  <c r="AE995" i="2" s="1"/>
  <c r="AE994" i="2" s="1"/>
  <c r="K538" i="7"/>
  <c r="K537" i="7" s="1"/>
  <c r="E637" i="9"/>
  <c r="E636" i="9" s="1"/>
  <c r="D635" i="9"/>
  <c r="D634" i="9" s="1"/>
  <c r="AD996" i="2"/>
  <c r="AD995" i="2" s="1"/>
  <c r="AD994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6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9" i="2"/>
  <c r="AE208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3" i="10" s="1"/>
  <c r="AE20" i="2"/>
  <c r="AE19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3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3" i="2"/>
  <c r="E127" i="9"/>
  <c r="D277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2" i="9"/>
  <c r="AE106" i="2"/>
  <c r="J178" i="7"/>
  <c r="D477" i="9"/>
  <c r="AD101" i="2"/>
  <c r="H173" i="7"/>
  <c r="D472" i="9"/>
  <c r="AE101" i="2"/>
  <c r="AF106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5" i="7"/>
  <c r="J294" i="7" s="1"/>
  <c r="J293" i="7" s="1"/>
  <c r="J292" i="7" s="1"/>
  <c r="J291" i="7" s="1"/>
  <c r="F29" i="10" s="1"/>
  <c r="H295" i="7"/>
  <c r="H294" i="7" s="1"/>
  <c r="H293" i="7" s="1"/>
  <c r="H292" i="7" s="1"/>
  <c r="H291" i="7" s="1"/>
  <c r="E29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3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4" i="9"/>
  <c r="F263" i="9" s="1"/>
  <c r="F262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4" i="2"/>
  <c r="AD353" i="2" s="1"/>
  <c r="F455" i="7"/>
  <c r="F233" i="7"/>
  <c r="F232" i="7" s="1"/>
  <c r="F231" i="7" s="1"/>
  <c r="F230" i="7" s="1"/>
  <c r="F229" i="7" s="1"/>
  <c r="F228" i="7" s="1"/>
  <c r="D23" i="10" s="1"/>
  <c r="AE26" i="2"/>
  <c r="AE25" i="2" s="1"/>
  <c r="AE24" i="2" s="1"/>
  <c r="AE23" i="2" s="1"/>
  <c r="AF365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30" i="9"/>
  <c r="F429" i="9" s="1"/>
  <c r="F428" i="9" s="1"/>
  <c r="F241" i="7"/>
  <c r="F240" i="7" s="1"/>
  <c r="F239" i="7" s="1"/>
  <c r="AF121" i="2"/>
  <c r="AF120" i="2" s="1"/>
  <c r="AF119" i="2" s="1"/>
  <c r="AF118" i="2" s="1"/>
  <c r="AF117" i="2" s="1"/>
  <c r="F573" i="9"/>
  <c r="F572" i="9" s="1"/>
  <c r="F571" i="9" s="1"/>
  <c r="F570" i="9" s="1"/>
  <c r="G299" i="7"/>
  <c r="G298" i="7" s="1"/>
  <c r="F298" i="7"/>
  <c r="AE95" i="2"/>
  <c r="AF207" i="2"/>
  <c r="AF206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4" i="7"/>
  <c r="F333" i="7" s="1"/>
  <c r="F332" i="7" s="1"/>
  <c r="F331" i="7" s="1"/>
  <c r="AD68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40" i="7"/>
  <c r="AF346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7" i="2"/>
  <c r="AF226" i="2" s="1"/>
  <c r="AF225" i="2" s="1"/>
  <c r="AF224" i="2" s="1"/>
  <c r="AF216" i="2" s="1"/>
  <c r="J170" i="7"/>
  <c r="J169" i="7" s="1"/>
  <c r="F470" i="9"/>
  <c r="F469" i="9" s="1"/>
  <c r="F468" i="9" s="1"/>
  <c r="E61" i="10"/>
  <c r="E60" i="10" s="1"/>
  <c r="H359" i="7"/>
  <c r="H358" i="7" s="1"/>
  <c r="H357" i="7" s="1"/>
  <c r="E568" i="9"/>
  <c r="E567" i="9" s="1"/>
  <c r="E566" i="9" s="1"/>
  <c r="H455" i="7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4" i="2"/>
  <c r="AF443" i="2" s="1"/>
  <c r="AF445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9" i="2"/>
  <c r="AF38" i="2" s="1"/>
  <c r="AF37" i="2" s="1"/>
  <c r="AF36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3" i="2"/>
  <c r="AF242" i="2" s="1"/>
  <c r="AF241" i="2" s="1"/>
  <c r="AE243" i="2"/>
  <c r="AE242" i="2" s="1"/>
  <c r="AE241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1" i="10"/>
  <c r="F60" i="10" s="1"/>
  <c r="H144" i="7"/>
  <c r="I145" i="7"/>
  <c r="I144" i="7" s="1"/>
  <c r="D407" i="9"/>
  <c r="G145" i="7"/>
  <c r="G144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4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19" i="10"/>
  <c r="J501" i="7"/>
  <c r="J500" i="7" s="1"/>
  <c r="H501" i="7"/>
  <c r="H500" i="7" s="1"/>
  <c r="F501" i="7"/>
  <c r="F616" i="7"/>
  <c r="J616" i="7"/>
  <c r="H616" i="7"/>
  <c r="AF22" i="2"/>
  <c r="AE22" i="2"/>
  <c r="AD22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8" i="9"/>
  <c r="F270" i="9"/>
  <c r="H679" i="7"/>
  <c r="H675" i="7" s="1"/>
  <c r="D587" i="9"/>
  <c r="D586" i="9" s="1"/>
  <c r="H760" i="7"/>
  <c r="J127" i="7"/>
  <c r="J126" i="7" s="1"/>
  <c r="F19" i="10" s="1"/>
  <c r="AE442" i="2"/>
  <c r="AD442" i="2"/>
  <c r="AF442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29" i="10" s="1"/>
  <c r="F516" i="9"/>
  <c r="K758" i="7"/>
  <c r="E557" i="9"/>
  <c r="I377" i="7"/>
  <c r="K377" i="7"/>
  <c r="H707" i="7"/>
  <c r="J707" i="7"/>
  <c r="D490" i="9"/>
  <c r="AF352" i="2"/>
  <c r="AF345" i="2" s="1"/>
  <c r="AE352" i="2"/>
  <c r="AE345" i="2" s="1"/>
  <c r="AD352" i="2"/>
  <c r="AD345" i="2" s="1"/>
  <c r="J82" i="7"/>
  <c r="J81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5" i="10" s="1"/>
  <c r="H236" i="7"/>
  <c r="E25" i="10" s="1"/>
  <c r="J238" i="7"/>
  <c r="J237" i="7" s="1"/>
  <c r="J236" i="7" s="1"/>
  <c r="F25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2" i="7"/>
  <c r="H172" i="7"/>
  <c r="F658" i="7"/>
  <c r="F180" i="9"/>
  <c r="F179" i="9" s="1"/>
  <c r="F178" i="9" s="1"/>
  <c r="E180" i="9"/>
  <c r="E179" i="9" s="1"/>
  <c r="E178" i="9" s="1"/>
  <c r="F53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91" i="9"/>
  <c r="D395" i="9"/>
  <c r="H348" i="7"/>
  <c r="H347" i="7" s="1"/>
  <c r="H346" i="7" s="1"/>
  <c r="E32" i="10" s="1"/>
  <c r="F348" i="7"/>
  <c r="F347" i="7" s="1"/>
  <c r="F346" i="7" s="1"/>
  <c r="D32" i="10" s="1"/>
  <c r="J348" i="7"/>
  <c r="J347" i="7" s="1"/>
  <c r="J346" i="7" s="1"/>
  <c r="F32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6" i="10" s="1"/>
  <c r="F743" i="7"/>
  <c r="F742" i="7" s="1"/>
  <c r="F741" i="7" s="1"/>
  <c r="F740" i="7" s="1"/>
  <c r="E601" i="9"/>
  <c r="E600" i="9" s="1"/>
  <c r="E599" i="9" s="1"/>
  <c r="E587" i="9" s="1"/>
  <c r="AD360" i="2"/>
  <c r="J873" i="7"/>
  <c r="J872" i="7" s="1"/>
  <c r="J871" i="7" s="1"/>
  <c r="F56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3" i="10"/>
  <c r="F873" i="7"/>
  <c r="F872" i="7" s="1"/>
  <c r="F871" i="7" s="1"/>
  <c r="D56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7" i="2"/>
  <c r="AE206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0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0" i="10"/>
  <c r="E14" i="10"/>
  <c r="D14" i="10"/>
  <c r="D392" i="9" l="1"/>
  <c r="D391" i="9" s="1"/>
  <c r="D390" i="9" s="1"/>
  <c r="E489" i="9"/>
  <c r="D489" i="9"/>
  <c r="F489" i="9"/>
  <c r="F452" i="7"/>
  <c r="F451" i="7" s="1"/>
  <c r="AE372" i="2"/>
  <c r="AE371" i="2" s="1"/>
  <c r="F592" i="7"/>
  <c r="F92" i="9"/>
  <c r="J46" i="7"/>
  <c r="F16" i="10" s="1"/>
  <c r="H46" i="7"/>
  <c r="E16" i="10" s="1"/>
  <c r="E551" i="9"/>
  <c r="H87" i="7"/>
  <c r="E17" i="10" s="1"/>
  <c r="J87" i="7"/>
  <c r="F17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49" i="10" s="1"/>
  <c r="E48" i="10" s="1"/>
  <c r="F158" i="9"/>
  <c r="E586" i="9"/>
  <c r="AF372" i="2"/>
  <c r="AD333" i="2"/>
  <c r="AF333" i="2"/>
  <c r="J700" i="7"/>
  <c r="F46" i="10" s="1"/>
  <c r="H700" i="7"/>
  <c r="E46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19" i="10"/>
  <c r="D15" i="10"/>
  <c r="E15" i="10"/>
  <c r="AE73" i="2"/>
  <c r="AE14" i="2" s="1"/>
  <c r="AF73" i="2"/>
  <c r="AF14" i="2" s="1"/>
  <c r="D257" i="9"/>
  <c r="D256" i="9" s="1"/>
  <c r="F257" i="9"/>
  <c r="F256" i="9" s="1"/>
  <c r="D585" i="9"/>
  <c r="F586" i="9"/>
  <c r="F708" i="7"/>
  <c r="F707" i="7" s="1"/>
  <c r="F700" i="7" s="1"/>
  <c r="D46" i="10" s="1"/>
  <c r="G14" i="7"/>
  <c r="F557" i="9"/>
  <c r="F753" i="7"/>
  <c r="F752" i="7" s="1"/>
  <c r="H753" i="7"/>
  <c r="H752" i="7" s="1"/>
  <c r="J753" i="7"/>
  <c r="J752" i="7" s="1"/>
  <c r="F280" i="7"/>
  <c r="F279" i="7" s="1"/>
  <c r="D27" i="10" s="1"/>
  <c r="J280" i="7"/>
  <c r="J279" i="7" s="1"/>
  <c r="F27" i="10" s="1"/>
  <c r="D195" i="9"/>
  <c r="H220" i="7"/>
  <c r="E22" i="10"/>
  <c r="E21" i="10" s="1"/>
  <c r="D22" i="10"/>
  <c r="D21" i="10" s="1"/>
  <c r="F220" i="7"/>
  <c r="F22" i="10"/>
  <c r="F21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3" i="10"/>
  <c r="F680" i="9"/>
  <c r="E680" i="9"/>
  <c r="AF361" i="2"/>
  <c r="AE361" i="2"/>
  <c r="AE360" i="2"/>
  <c r="AE333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0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3" i="10"/>
  <c r="H741" i="7"/>
  <c r="H740" i="7" s="1"/>
  <c r="AD160" i="2"/>
  <c r="F500" i="7"/>
  <c r="E525" i="9"/>
  <c r="F319" i="7"/>
  <c r="F525" i="9"/>
  <c r="E390" i="9"/>
  <c r="F390" i="9"/>
  <c r="F477" i="7"/>
  <c r="D61" i="10"/>
  <c r="D60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58" i="10"/>
  <c r="F57" i="10" s="1"/>
  <c r="F555" i="9"/>
  <c r="F554" i="9" s="1"/>
  <c r="F553" i="9" s="1"/>
  <c r="E92" i="9" l="1"/>
  <c r="E91" i="9" s="1"/>
  <c r="F87" i="7"/>
  <c r="D17" i="10" s="1"/>
  <c r="F591" i="7"/>
  <c r="F590" i="7" s="1"/>
  <c r="J592" i="7"/>
  <c r="AF371" i="2"/>
  <c r="AF370" i="2" s="1"/>
  <c r="G450" i="7"/>
  <c r="G377" i="7" s="1"/>
  <c r="G568" i="7"/>
  <c r="K568" i="7"/>
  <c r="E427" i="9"/>
  <c r="E426" i="9" s="1"/>
  <c r="E389" i="9" s="1"/>
  <c r="J758" i="7"/>
  <c r="I14" i="7"/>
  <c r="F719" i="7"/>
  <c r="D47" i="10" s="1"/>
  <c r="AE370" i="2"/>
  <c r="D26" i="10"/>
  <c r="D24" i="10" s="1"/>
  <c r="E26" i="10"/>
  <c r="F91" i="9"/>
  <c r="E257" i="9"/>
  <c r="E256" i="9" s="1"/>
  <c r="D35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5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5" i="10"/>
  <c r="D52" i="10" s="1"/>
  <c r="F55" i="10"/>
  <c r="F52" i="10" s="1"/>
  <c r="F15" i="10"/>
  <c r="F43" i="10"/>
  <c r="E43" i="10"/>
  <c r="I568" i="7"/>
  <c r="J739" i="7"/>
  <c r="J738" i="7" s="1"/>
  <c r="J719" i="7" s="1"/>
  <c r="F201" i="9"/>
  <c r="F195" i="9" s="1"/>
  <c r="H739" i="7"/>
  <c r="H738" i="7" s="1"/>
  <c r="H719" i="7" s="1"/>
  <c r="E38" i="10"/>
  <c r="D16" i="10"/>
  <c r="D43" i="10"/>
  <c r="F38" i="10"/>
  <c r="E31" i="10"/>
  <c r="E28" i="10" s="1"/>
  <c r="H290" i="7"/>
  <c r="E58" i="10"/>
  <c r="E57" i="10" s="1"/>
  <c r="F318" i="7"/>
  <c r="D31" i="10" s="1"/>
  <c r="D28" i="10" s="1"/>
  <c r="D45" i="10"/>
  <c r="F45" i="10"/>
  <c r="F33" i="10"/>
  <c r="F476" i="7"/>
  <c r="F450" i="7" s="1"/>
  <c r="H758" i="7"/>
  <c r="AD13" i="2" l="1"/>
  <c r="AD1070" i="2" s="1"/>
  <c r="G907" i="7"/>
  <c r="I907" i="7"/>
  <c r="AE13" i="2"/>
  <c r="AF13" i="2"/>
  <c r="J591" i="7"/>
  <c r="E44" i="10"/>
  <c r="D37" i="10"/>
  <c r="F49" i="10"/>
  <c r="F48" i="10" s="1"/>
  <c r="D38" i="10"/>
  <c r="F235" i="7"/>
  <c r="F47" i="10"/>
  <c r="AF875" i="2"/>
  <c r="AF874" i="2" s="1"/>
  <c r="AF873" i="2" s="1"/>
  <c r="J341" i="7"/>
  <c r="J340" i="7" s="1"/>
  <c r="E55" i="10"/>
  <c r="E52" i="10" s="1"/>
  <c r="E27" i="10"/>
  <c r="E24" i="10" s="1"/>
  <c r="H235" i="7"/>
  <c r="D49" i="10"/>
  <c r="D48" i="10" s="1"/>
  <c r="J404" i="7"/>
  <c r="H404" i="7"/>
  <c r="F568" i="7"/>
  <c r="D742" i="9"/>
  <c r="E47" i="10"/>
  <c r="D58" i="10"/>
  <c r="D57" i="10" s="1"/>
  <c r="J235" i="7"/>
  <c r="F26" i="10"/>
  <c r="F24" i="10" s="1"/>
  <c r="F290" i="7"/>
  <c r="D44" i="10"/>
  <c r="D42" i="10" s="1"/>
  <c r="J590" i="7" l="1"/>
  <c r="F44" i="10" s="1"/>
  <c r="F42" i="10" s="1"/>
  <c r="J403" i="7"/>
  <c r="J402" i="7" s="1"/>
  <c r="J401" i="7" s="1"/>
  <c r="J339" i="7"/>
  <c r="J338" i="7"/>
  <c r="J337" i="7" s="1"/>
  <c r="J336" i="7" s="1"/>
  <c r="H403" i="7"/>
  <c r="H568" i="7"/>
  <c r="E42" i="10"/>
  <c r="E20" i="10"/>
  <c r="E13" i="10" s="1"/>
  <c r="D20" i="10"/>
  <c r="D13" i="10" s="1"/>
  <c r="F14" i="7"/>
  <c r="F20" i="10"/>
  <c r="F13" i="10" s="1"/>
  <c r="J14" i="7"/>
  <c r="AF872" i="2"/>
  <c r="AF871" i="2" s="1"/>
  <c r="AF858" i="2" s="1"/>
  <c r="AF848" i="2" s="1"/>
  <c r="F643" i="9"/>
  <c r="E35" i="10"/>
  <c r="F35" i="10"/>
  <c r="E642" i="9"/>
  <c r="E641" i="9" s="1"/>
  <c r="E610" i="9" s="1"/>
  <c r="J568" i="7" l="1"/>
  <c r="H402" i="7"/>
  <c r="H401" i="7" s="1"/>
  <c r="F402" i="7"/>
  <c r="F401" i="7" s="1"/>
  <c r="F36" i="10"/>
  <c r="J318" i="7"/>
  <c r="E609" i="9"/>
  <c r="E585" i="9" s="1"/>
  <c r="E679" i="9" s="1"/>
  <c r="AE962" i="2"/>
  <c r="AE940" i="2" s="1"/>
  <c r="AE933" i="2" s="1"/>
  <c r="AE881" i="2" s="1"/>
  <c r="AE831" i="2" s="1"/>
  <c r="H476" i="7"/>
  <c r="H450" i="7" s="1"/>
  <c r="F642" i="9"/>
  <c r="F641" i="9" s="1"/>
  <c r="F610" i="9" s="1"/>
  <c r="E36" i="10" l="1"/>
  <c r="F377" i="7"/>
  <c r="F907" i="7" s="1"/>
  <c r="D36" i="10"/>
  <c r="D34" i="10" s="1"/>
  <c r="D62" i="10" s="1"/>
  <c r="F31" i="10"/>
  <c r="F28" i="10" s="1"/>
  <c r="J290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7" i="10"/>
  <c r="H377" i="7"/>
  <c r="H907" i="7" s="1"/>
  <c r="E34" i="10" l="1"/>
  <c r="E62" i="10" s="1"/>
  <c r="F742" i="9"/>
  <c r="AF1070" i="2"/>
  <c r="J377" i="7"/>
  <c r="J907" i="7" s="1"/>
  <c r="F37" i="10"/>
  <c r="F34" i="10" s="1"/>
  <c r="F62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<sst xmlns="http://schemas.openxmlformats.org/spreadsheetml/2006/main" count="9951" uniqueCount="861">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</sst>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0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816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817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802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804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840</v>
      </c>
      <c r="B217" s="595" t="s">
        <v>29</v>
      </c>
      <c r="C217" s="596">
        <v>13</v>
      </c>
      <c r="D217" s="597" t="s">
        <v>839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839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839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843</v>
      </c>
      <c r="B371" s="704" t="s">
        <v>49</v>
      </c>
      <c r="C371" s="704">
        <v>12</v>
      </c>
      <c r="D371" s="707" t="s">
        <v>844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845</v>
      </c>
      <c r="B372" s="704" t="s">
        <v>49</v>
      </c>
      <c r="C372" s="704">
        <v>12</v>
      </c>
      <c r="D372" s="707" t="s">
        <v>846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847</v>
      </c>
      <c r="B373" s="704" t="s">
        <v>49</v>
      </c>
      <c r="C373" s="704">
        <v>12</v>
      </c>
      <c r="D373" s="707" t="s">
        <v>848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849</v>
      </c>
      <c r="B374" s="704" t="s">
        <v>49</v>
      </c>
      <c r="C374" s="704">
        <v>12</v>
      </c>
      <c r="D374" s="707" t="s">
        <v>850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850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850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811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799</v>
      </c>
      <c r="B409" s="505" t="s">
        <v>5</v>
      </c>
      <c r="C409" s="506" t="s">
        <v>30</v>
      </c>
      <c r="D409" s="430" t="s">
        <v>800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800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800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824</v>
      </c>
      <c r="B412" s="567" t="s">
        <v>5</v>
      </c>
      <c r="C412" s="568" t="s">
        <v>30</v>
      </c>
      <c r="D412" s="658" t="s">
        <v>825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822</v>
      </c>
      <c r="B413" s="567" t="s">
        <v>5</v>
      </c>
      <c r="C413" s="568" t="s">
        <v>30</v>
      </c>
      <c r="D413" s="658" t="s">
        <v>823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823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823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853</v>
      </c>
      <c r="B416" s="567" t="s">
        <v>5</v>
      </c>
      <c r="C416" s="568" t="s">
        <v>30</v>
      </c>
      <c r="D416" s="658" t="s">
        <v>854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854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854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826</v>
      </c>
      <c r="B424" s="1" t="s">
        <v>5</v>
      </c>
      <c r="C424" s="4" t="s">
        <v>30</v>
      </c>
      <c r="D424" s="573" t="s">
        <v>827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827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827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801</v>
      </c>
      <c r="B427" s="505" t="s">
        <v>5</v>
      </c>
      <c r="C427" s="506" t="s">
        <v>30</v>
      </c>
      <c r="D427" s="430" t="s">
        <v>803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803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803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837</v>
      </c>
      <c r="B442" s="567" t="s">
        <v>5</v>
      </c>
      <c r="C442" s="568" t="s">
        <v>30</v>
      </c>
      <c r="D442" s="573" t="s">
        <v>838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838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838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806</v>
      </c>
      <c r="B447" s="505" t="s">
        <v>5</v>
      </c>
      <c r="C447" s="506" t="s">
        <v>30</v>
      </c>
      <c r="D447" s="434" t="s">
        <v>805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805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805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858</v>
      </c>
      <c r="B494" s="567" t="s">
        <v>5</v>
      </c>
      <c r="C494" s="568" t="s">
        <v>7</v>
      </c>
      <c r="D494" s="573" t="s">
        <v>855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855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855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851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851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851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856</v>
      </c>
      <c r="B610" s="567" t="s">
        <v>8</v>
      </c>
      <c r="C610" s="568" t="s">
        <v>30</v>
      </c>
      <c r="D610" s="569" t="s">
        <v>857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857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857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828</v>
      </c>
      <c r="B651" s="567" t="s">
        <v>8</v>
      </c>
      <c r="C651" s="568" t="s">
        <v>30</v>
      </c>
      <c r="D651" s="324" t="s">
        <v>829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830</v>
      </c>
      <c r="B652" s="567" t="s">
        <v>8</v>
      </c>
      <c r="C652" s="568" t="s">
        <v>30</v>
      </c>
      <c r="D652" s="324" t="s">
        <v>831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832</v>
      </c>
      <c r="B653" s="567" t="s">
        <v>8</v>
      </c>
      <c r="C653" s="568" t="s">
        <v>30</v>
      </c>
      <c r="D653" s="573" t="s">
        <v>833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835</v>
      </c>
      <c r="B654" s="567" t="s">
        <v>8</v>
      </c>
      <c r="C654" s="568" t="s">
        <v>30</v>
      </c>
      <c r="D654" s="573" t="s">
        <v>834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834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834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812</v>
      </c>
      <c r="B683" s="2" t="s">
        <v>8</v>
      </c>
      <c r="C683" s="506" t="s">
        <v>7</v>
      </c>
      <c r="D683" s="160" t="s">
        <v>813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813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813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841</v>
      </c>
      <c r="B766" s="567" t="s">
        <v>16</v>
      </c>
      <c r="C766" s="568" t="s">
        <v>29</v>
      </c>
      <c r="D766" s="573" t="s">
        <v>842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859</v>
      </c>
      <c r="B767" s="567" t="s">
        <v>16</v>
      </c>
      <c r="C767" s="568" t="s">
        <v>29</v>
      </c>
      <c r="D767" s="573" t="s">
        <v>860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860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860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818</v>
      </c>
      <c r="B781" s="203" t="s">
        <v>16</v>
      </c>
      <c r="C781" s="506" t="s">
        <v>29</v>
      </c>
      <c r="D781" s="324" t="s">
        <v>820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819</v>
      </c>
      <c r="B782" s="203" t="s">
        <v>16</v>
      </c>
      <c r="C782" s="506" t="s">
        <v>29</v>
      </c>
      <c r="D782" s="324" t="s">
        <v>821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821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821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815</v>
      </c>
      <c r="B811" s="16" t="s">
        <v>16</v>
      </c>
      <c r="C811" s="201" t="s">
        <v>29</v>
      </c>
      <c r="D811" s="324" t="s">
        <v>814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814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814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807</v>
      </c>
      <c r="B814" s="505" t="s">
        <v>16</v>
      </c>
      <c r="C814" s="506" t="s">
        <v>29</v>
      </c>
      <c r="D814" s="324" t="s">
        <v>809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808</v>
      </c>
      <c r="B815" s="505" t="s">
        <v>16</v>
      </c>
      <c r="C815" s="506" t="s">
        <v>29</v>
      </c>
      <c r="D815" s="324" t="s">
        <v>810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810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810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">
      <c r="A1" s="136"/>
      <c r="B1" s="750" t="s">
        <v>394</v>
      </c>
      <c r="C1" s="751"/>
      <c r="D1" s="751"/>
      <c r="E1" s="751"/>
      <c r="F1" s="751"/>
    </row>
    <row r="2" spans="1:9" s="510" customFormat="1" ht="79.150000000000006" customHeight="1" x14ac:dyDescent="0.2">
      <c r="A2" s="136"/>
      <c r="B2" s="761" t="s">
        <v>816</v>
      </c>
      <c r="C2" s="762"/>
      <c r="D2" s="762"/>
      <c r="E2" s="762"/>
      <c r="F2" s="762"/>
    </row>
    <row r="3" spans="1:9" s="510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8" t="s">
        <v>394</v>
      </c>
      <c r="C4" s="757"/>
      <c r="D4" s="757"/>
      <c r="E4" s="757"/>
      <c r="F4" s="757"/>
    </row>
    <row r="5" spans="1:9" s="184" customFormat="1" x14ac:dyDescent="0.25">
      <c r="A5" s="136"/>
      <c r="B5" s="759" t="s">
        <v>714</v>
      </c>
      <c r="C5" s="760"/>
      <c r="D5" s="760"/>
      <c r="E5" s="760"/>
      <c r="F5" s="757"/>
    </row>
    <row r="6" spans="1:9" s="184" customFormat="1" x14ac:dyDescent="0.25">
      <c r="A6" s="136"/>
      <c r="B6" s="755" t="s">
        <v>713</v>
      </c>
      <c r="C6" s="756"/>
      <c r="D6" s="756"/>
      <c r="E6" s="756"/>
      <c r="F6" s="757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52" t="s">
        <v>715</v>
      </c>
      <c r="B9" s="752"/>
      <c r="C9" s="752"/>
      <c r="D9" s="753"/>
      <c r="E9" s="753"/>
      <c r="F9" s="754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635</v>
      </c>
      <c r="I13" s="133"/>
    </row>
    <row r="14" spans="1:9" s="510" customFormat="1" x14ac:dyDescent="0.25">
      <c r="A14" s="272" t="s">
        <v>789</v>
      </c>
      <c r="B14" s="527" t="s">
        <v>793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25">
      <c r="A15" s="271" t="s">
        <v>790</v>
      </c>
      <c r="B15" s="324" t="s">
        <v>794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5" x14ac:dyDescent="0.25">
      <c r="A16" s="271" t="s">
        <v>797</v>
      </c>
      <c r="B16" s="324" t="s">
        <v>796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7.25" x14ac:dyDescent="0.25">
      <c r="A17" s="271" t="s">
        <v>795</v>
      </c>
      <c r="B17" s="324" t="s">
        <v>798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25">
      <c r="A18" s="271" t="s">
        <v>99</v>
      </c>
      <c r="B18" s="324" t="s">
        <v>798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25">
      <c r="A19" s="271" t="s">
        <v>40</v>
      </c>
      <c r="B19" s="324" t="s">
        <v>798</v>
      </c>
      <c r="C19" s="506">
        <v>320</v>
      </c>
      <c r="D19" s="530">
        <f>'Функц. 2024-2026'!F829</f>
        <v>280</v>
      </c>
      <c r="E19" s="530">
        <f>'Функц. 2024-2026'!H829</f>
        <v>0</v>
      </c>
      <c r="F19" s="530">
        <f>'Функц. 2024-2026'!J829</f>
        <v>0</v>
      </c>
      <c r="G19" s="512"/>
      <c r="H19" s="513"/>
      <c r="I19" s="509"/>
    </row>
    <row r="20" spans="1:30" s="137" customFormat="1" x14ac:dyDescent="0.25">
      <c r="A20" s="502" t="s">
        <v>634</v>
      </c>
      <c r="B20" s="536" t="s">
        <v>116</v>
      </c>
      <c r="C20" s="526"/>
      <c r="D20" s="511">
        <f>D21+D30+D49+D82</f>
        <v>251989.39999999997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71">
        <f t="shared" ref="E21:AD21" si="1">E22+E26</f>
        <v>23547.599999999999</v>
      </c>
      <c r="F21" s="671">
        <f t="shared" si="1"/>
        <v>23547.599999999999</v>
      </c>
      <c r="G21" s="671">
        <f t="shared" si="1"/>
        <v>0</v>
      </c>
      <c r="H21" s="671">
        <f t="shared" si="1"/>
        <v>0</v>
      </c>
      <c r="I21" s="671">
        <f t="shared" si="1"/>
        <v>0</v>
      </c>
      <c r="J21" s="671">
        <f t="shared" si="1"/>
        <v>0</v>
      </c>
      <c r="K21" s="671">
        <f t="shared" si="1"/>
        <v>0</v>
      </c>
      <c r="L21" s="671">
        <f t="shared" si="1"/>
        <v>0</v>
      </c>
      <c r="M21" s="671">
        <f t="shared" si="1"/>
        <v>0</v>
      </c>
      <c r="N21" s="671">
        <f t="shared" si="1"/>
        <v>0</v>
      </c>
      <c r="O21" s="671">
        <f t="shared" si="1"/>
        <v>0</v>
      </c>
      <c r="P21" s="671">
        <f t="shared" si="1"/>
        <v>0</v>
      </c>
      <c r="Q21" s="671">
        <f t="shared" si="1"/>
        <v>0</v>
      </c>
      <c r="R21" s="671">
        <f t="shared" si="1"/>
        <v>0</v>
      </c>
      <c r="S21" s="671">
        <f t="shared" si="1"/>
        <v>0</v>
      </c>
      <c r="T21" s="671">
        <f t="shared" si="1"/>
        <v>0</v>
      </c>
      <c r="U21" s="671">
        <f t="shared" si="1"/>
        <v>0</v>
      </c>
      <c r="V21" s="671">
        <f t="shared" si="1"/>
        <v>0</v>
      </c>
      <c r="W21" s="671">
        <f t="shared" si="1"/>
        <v>0</v>
      </c>
      <c r="X21" s="671">
        <f t="shared" si="1"/>
        <v>0</v>
      </c>
      <c r="Y21" s="671">
        <f t="shared" si="1"/>
        <v>0</v>
      </c>
      <c r="Z21" s="671">
        <f t="shared" si="1"/>
        <v>0</v>
      </c>
      <c r="AA21" s="671">
        <f t="shared" si="1"/>
        <v>0</v>
      </c>
      <c r="AB21" s="671">
        <f t="shared" si="1"/>
        <v>0</v>
      </c>
      <c r="AC21" s="671">
        <f t="shared" si="1"/>
        <v>0</v>
      </c>
      <c r="AD21" s="671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82" customFormat="1" ht="47.25" x14ac:dyDescent="0.25">
      <c r="A26" s="565" t="s">
        <v>841</v>
      </c>
      <c r="B26" s="573" t="s">
        <v>842</v>
      </c>
      <c r="C26" s="575"/>
      <c r="D26" s="671">
        <f>D27</f>
        <v>600</v>
      </c>
      <c r="E26" s="671">
        <f t="shared" ref="E26:F28" si="3">E27</f>
        <v>0</v>
      </c>
      <c r="F26" s="671">
        <f t="shared" si="3"/>
        <v>0</v>
      </c>
      <c r="G26" s="684"/>
    </row>
    <row r="27" spans="1:30" s="682" customFormat="1" x14ac:dyDescent="0.25">
      <c r="A27" s="565" t="s">
        <v>859</v>
      </c>
      <c r="B27" s="573" t="s">
        <v>860</v>
      </c>
      <c r="C27" s="575"/>
      <c r="D27" s="671">
        <f>D28</f>
        <v>600</v>
      </c>
      <c r="E27" s="671">
        <f t="shared" si="3"/>
        <v>0</v>
      </c>
      <c r="F27" s="671">
        <f t="shared" si="3"/>
        <v>0</v>
      </c>
      <c r="G27" s="671">
        <f t="shared" ref="G27:AD27" si="4">G28</f>
        <v>0</v>
      </c>
      <c r="H27" s="671">
        <f t="shared" si="4"/>
        <v>0</v>
      </c>
      <c r="I27" s="671">
        <f t="shared" si="4"/>
        <v>0</v>
      </c>
      <c r="J27" s="671">
        <f t="shared" si="4"/>
        <v>0</v>
      </c>
      <c r="K27" s="671">
        <f t="shared" si="4"/>
        <v>0</v>
      </c>
      <c r="L27" s="671">
        <f t="shared" si="4"/>
        <v>0</v>
      </c>
      <c r="M27" s="671">
        <f t="shared" si="4"/>
        <v>0</v>
      </c>
      <c r="N27" s="671">
        <f t="shared" si="4"/>
        <v>0</v>
      </c>
      <c r="O27" s="671">
        <f t="shared" si="4"/>
        <v>0</v>
      </c>
      <c r="P27" s="671">
        <f t="shared" si="4"/>
        <v>0</v>
      </c>
      <c r="Q27" s="671">
        <f t="shared" si="4"/>
        <v>0</v>
      </c>
      <c r="R27" s="671">
        <f t="shared" si="4"/>
        <v>0</v>
      </c>
      <c r="S27" s="671">
        <f t="shared" si="4"/>
        <v>0</v>
      </c>
      <c r="T27" s="671">
        <f t="shared" si="4"/>
        <v>0</v>
      </c>
      <c r="U27" s="671">
        <f t="shared" si="4"/>
        <v>0</v>
      </c>
      <c r="V27" s="671">
        <f t="shared" si="4"/>
        <v>0</v>
      </c>
      <c r="W27" s="671">
        <f t="shared" si="4"/>
        <v>0</v>
      </c>
      <c r="X27" s="671">
        <f t="shared" si="4"/>
        <v>0</v>
      </c>
      <c r="Y27" s="671">
        <f t="shared" si="4"/>
        <v>0</v>
      </c>
      <c r="Z27" s="671">
        <f t="shared" si="4"/>
        <v>0</v>
      </c>
      <c r="AA27" s="671">
        <f t="shared" si="4"/>
        <v>0</v>
      </c>
      <c r="AB27" s="671">
        <f t="shared" si="4"/>
        <v>0</v>
      </c>
      <c r="AC27" s="671">
        <f t="shared" si="4"/>
        <v>0</v>
      </c>
      <c r="AD27" s="671">
        <f t="shared" si="4"/>
        <v>0</v>
      </c>
    </row>
    <row r="28" spans="1:30" s="682" customFormat="1" ht="31.5" x14ac:dyDescent="0.25">
      <c r="A28" s="565" t="s">
        <v>62</v>
      </c>
      <c r="B28" s="573" t="s">
        <v>860</v>
      </c>
      <c r="C28" s="575">
        <v>600</v>
      </c>
      <c r="D28" s="671">
        <f>D29</f>
        <v>600</v>
      </c>
      <c r="E28" s="671">
        <f t="shared" si="3"/>
        <v>0</v>
      </c>
      <c r="F28" s="671">
        <f t="shared" si="3"/>
        <v>0</v>
      </c>
      <c r="G28" s="684"/>
    </row>
    <row r="29" spans="1:30" s="682" customFormat="1" x14ac:dyDescent="0.25">
      <c r="A29" s="565" t="s">
        <v>63</v>
      </c>
      <c r="B29" s="573" t="s">
        <v>860</v>
      </c>
      <c r="C29" s="575">
        <v>610</v>
      </c>
      <c r="D29" s="671">
        <f>'Функц. 2024-2026'!F769</f>
        <v>600</v>
      </c>
      <c r="E29" s="671">
        <f>'Функц. 2024-2026'!H769</f>
        <v>0</v>
      </c>
      <c r="F29" s="671">
        <f>'Функц. 2024-2026'!J769</f>
        <v>0</v>
      </c>
      <c r="G29" s="684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71">
        <f t="shared" ref="E30:F30" si="5">E31+E45+E41</f>
        <v>33290</v>
      </c>
      <c r="F30" s="671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82" customFormat="1" ht="47.25" x14ac:dyDescent="0.25">
      <c r="A41" s="410" t="s">
        <v>818</v>
      </c>
      <c r="B41" s="324" t="s">
        <v>820</v>
      </c>
      <c r="C41" s="525"/>
      <c r="D41" s="671">
        <f>D42</f>
        <v>1180</v>
      </c>
      <c r="E41" s="671">
        <f t="shared" ref="E41:F41" si="9">E42</f>
        <v>0</v>
      </c>
      <c r="F41" s="671">
        <f t="shared" si="9"/>
        <v>0</v>
      </c>
      <c r="G41" s="684"/>
    </row>
    <row r="42" spans="1:7" s="682" customFormat="1" x14ac:dyDescent="0.25">
      <c r="A42" s="410" t="s">
        <v>819</v>
      </c>
      <c r="B42" s="324" t="s">
        <v>821</v>
      </c>
      <c r="C42" s="525"/>
      <c r="D42" s="671">
        <f>D43</f>
        <v>1180</v>
      </c>
      <c r="E42" s="671">
        <f t="shared" ref="E42:F42" si="10">E43</f>
        <v>0</v>
      </c>
      <c r="F42" s="671">
        <f t="shared" si="10"/>
        <v>0</v>
      </c>
      <c r="G42" s="684"/>
    </row>
    <row r="43" spans="1:7" s="682" customFormat="1" ht="31.5" x14ac:dyDescent="0.25">
      <c r="A43" s="410" t="s">
        <v>62</v>
      </c>
      <c r="B43" s="324" t="s">
        <v>821</v>
      </c>
      <c r="C43" s="304">
        <v>600</v>
      </c>
      <c r="D43" s="671">
        <f>D44</f>
        <v>1180</v>
      </c>
      <c r="E43" s="671"/>
      <c r="F43" s="671"/>
      <c r="G43" s="684"/>
    </row>
    <row r="44" spans="1:7" s="682" customFormat="1" x14ac:dyDescent="0.25">
      <c r="A44" s="410" t="s">
        <v>63</v>
      </c>
      <c r="B44" s="324" t="s">
        <v>821</v>
      </c>
      <c r="C44" s="304">
        <v>610</v>
      </c>
      <c r="D44" s="671">
        <f>'Функц. 2024-2026'!F784</f>
        <v>1180</v>
      </c>
      <c r="E44" s="671">
        <f>'Функц. 2024-2026'!H784</f>
        <v>0</v>
      </c>
      <c r="F44" s="671">
        <f>'Функц. 2024-2026'!J783</f>
        <v>0</v>
      </c>
      <c r="G44" s="684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2024-2026'!AD415</f>
        <v>39462.5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2024-2026'!AD418</f>
        <v>39187.9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71">
        <f t="shared" ref="E67:F67" si="16">E68+E71</f>
        <v>0</v>
      </c>
      <c r="F67" s="671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82" customFormat="1" ht="31.5" x14ac:dyDescent="0.25">
      <c r="A71" s="271" t="s">
        <v>815</v>
      </c>
      <c r="B71" s="324" t="s">
        <v>814</v>
      </c>
      <c r="C71" s="525"/>
      <c r="D71" s="671">
        <f>D72</f>
        <v>60</v>
      </c>
      <c r="E71" s="671">
        <f t="shared" ref="E71:F71" si="18">E72</f>
        <v>0</v>
      </c>
      <c r="F71" s="671">
        <f t="shared" si="18"/>
        <v>0</v>
      </c>
      <c r="G71" s="684"/>
    </row>
    <row r="72" spans="1:30" s="682" customFormat="1" ht="31.5" x14ac:dyDescent="0.25">
      <c r="A72" s="271" t="s">
        <v>62</v>
      </c>
      <c r="B72" s="324" t="s">
        <v>814</v>
      </c>
      <c r="C72" s="525">
        <v>600</v>
      </c>
      <c r="D72" s="693">
        <f>D73</f>
        <v>60</v>
      </c>
      <c r="E72" s="693">
        <f t="shared" ref="E72:F72" si="19">E73</f>
        <v>0</v>
      </c>
      <c r="F72" s="693">
        <f t="shared" si="19"/>
        <v>0</v>
      </c>
      <c r="G72" s="684"/>
    </row>
    <row r="73" spans="1:30" s="682" customFormat="1" x14ac:dyDescent="0.25">
      <c r="A73" s="271" t="s">
        <v>63</v>
      </c>
      <c r="B73" s="324" t="s">
        <v>814</v>
      </c>
      <c r="C73" s="525">
        <v>610</v>
      </c>
      <c r="D73" s="671">
        <f>'Функц. 2024-2026'!F813</f>
        <v>60</v>
      </c>
      <c r="E73" s="671">
        <f>'Функц. 2024-2026'!H813</f>
        <v>0</v>
      </c>
      <c r="F73" s="671">
        <f>'Функц. 2024-2026'!J813</f>
        <v>0</v>
      </c>
      <c r="G73" s="684"/>
    </row>
    <row r="74" spans="1:30" s="510" customFormat="1" ht="31.5" x14ac:dyDescent="0.25">
      <c r="A74" s="271" t="s">
        <v>807</v>
      </c>
      <c r="B74" s="324" t="s">
        <v>809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ht="31.5" x14ac:dyDescent="0.25">
      <c r="A75" s="271" t="s">
        <v>808</v>
      </c>
      <c r="B75" s="324" t="s">
        <v>810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5" x14ac:dyDescent="0.25">
      <c r="A76" s="271" t="s">
        <v>62</v>
      </c>
      <c r="B76" s="324" t="s">
        <v>810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25">
      <c r="A77" s="271" t="s">
        <v>63</v>
      </c>
      <c r="B77" s="324" t="s">
        <v>810</v>
      </c>
      <c r="C77" s="525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785</v>
      </c>
      <c r="B78" s="324" t="s">
        <v>786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787</v>
      </c>
      <c r="B79" s="324" t="s">
        <v>788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788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788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7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20">
        <f>E97+E111+E101+E108+E118+E124+E94+E121</f>
        <v>1021783.9</v>
      </c>
      <c r="F93" s="720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22" customFormat="1" ht="94.5" x14ac:dyDescent="0.25">
      <c r="A121" s="565" t="s">
        <v>856</v>
      </c>
      <c r="B121" s="569" t="s">
        <v>857</v>
      </c>
      <c r="C121" s="575"/>
      <c r="D121" s="720">
        <f>D122</f>
        <v>104.2</v>
      </c>
      <c r="E121" s="720">
        <f t="shared" ref="E121:F122" si="31">E122</f>
        <v>0</v>
      </c>
      <c r="F121" s="720">
        <f t="shared" si="31"/>
        <v>0</v>
      </c>
      <c r="G121" s="723"/>
    </row>
    <row r="122" spans="1:7" s="722" customFormat="1" ht="31.5" x14ac:dyDescent="0.25">
      <c r="A122" s="565" t="s">
        <v>62</v>
      </c>
      <c r="B122" s="569" t="s">
        <v>857</v>
      </c>
      <c r="C122" s="575">
        <v>600</v>
      </c>
      <c r="D122" s="720">
        <f>D123</f>
        <v>104.2</v>
      </c>
      <c r="E122" s="720">
        <f t="shared" si="31"/>
        <v>0</v>
      </c>
      <c r="F122" s="720">
        <f t="shared" si="31"/>
        <v>0</v>
      </c>
      <c r="G122" s="723"/>
    </row>
    <row r="123" spans="1:7" s="722" customFormat="1" x14ac:dyDescent="0.25">
      <c r="A123" s="565" t="s">
        <v>63</v>
      </c>
      <c r="B123" s="569" t="s">
        <v>857</v>
      </c>
      <c r="C123" s="575">
        <v>610</v>
      </c>
      <c r="D123" s="720">
        <f>'Функц. 2024-2026'!F612</f>
        <v>104.2</v>
      </c>
      <c r="E123" s="720">
        <f>'Функц. 2024-2026'!H612</f>
        <v>0</v>
      </c>
      <c r="F123" s="720">
        <f>'Функц. 2024-2026'!J612</f>
        <v>0</v>
      </c>
      <c r="G123" s="723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781</v>
      </c>
      <c r="B140" s="324" t="s">
        <v>782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782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782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71">
        <f>D164+D167</f>
        <v>42099.499999999993</v>
      </c>
      <c r="E163" s="671">
        <f t="shared" ref="E163:F163" si="43">E164+E167</f>
        <v>41646.699999999997</v>
      </c>
      <c r="F163" s="671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2024-2026'!AD743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82" customFormat="1" ht="31.5" x14ac:dyDescent="0.25">
      <c r="A167" s="293" t="s">
        <v>812</v>
      </c>
      <c r="B167" s="160" t="s">
        <v>813</v>
      </c>
      <c r="C167" s="448"/>
      <c r="D167" s="671">
        <f>D168</f>
        <v>90</v>
      </c>
      <c r="E167" s="671">
        <f t="shared" ref="E167:F167" si="44">E168</f>
        <v>0</v>
      </c>
      <c r="F167" s="671">
        <f t="shared" si="44"/>
        <v>0</v>
      </c>
      <c r="G167" s="684"/>
    </row>
    <row r="168" spans="1:30" s="682" customFormat="1" ht="31.5" x14ac:dyDescent="0.25">
      <c r="A168" s="293" t="s">
        <v>62</v>
      </c>
      <c r="B168" s="160" t="s">
        <v>813</v>
      </c>
      <c r="C168" s="448">
        <v>600</v>
      </c>
      <c r="D168" s="671">
        <f>D169</f>
        <v>90</v>
      </c>
      <c r="E168" s="671">
        <f t="shared" ref="E168:F168" si="45">E169</f>
        <v>0</v>
      </c>
      <c r="F168" s="671">
        <f t="shared" si="45"/>
        <v>0</v>
      </c>
      <c r="G168" s="684"/>
    </row>
    <row r="169" spans="1:30" s="682" customFormat="1" x14ac:dyDescent="0.25">
      <c r="A169" s="293" t="s">
        <v>63</v>
      </c>
      <c r="B169" s="160" t="s">
        <v>813</v>
      </c>
      <c r="C169" s="448">
        <v>610</v>
      </c>
      <c r="D169" s="671">
        <f>'Функц. 2024-2026'!F685</f>
        <v>90</v>
      </c>
      <c r="E169" s="671">
        <f>'Функц. 2024-2026'!H684</f>
        <v>0</v>
      </c>
      <c r="F169" s="671">
        <f>'Функц. 2024-2026'!J685</f>
        <v>0</v>
      </c>
      <c r="G169" s="684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10"/>
      <c r="I176" s="510"/>
      <c r="J176" s="510"/>
      <c r="K176" s="510"/>
      <c r="L176" s="510"/>
      <c r="M176" s="510"/>
      <c r="N176" s="510"/>
      <c r="O176" s="510"/>
      <c r="P176" s="510"/>
      <c r="Q176" s="510"/>
      <c r="R176" s="510"/>
      <c r="S176" s="510"/>
      <c r="T176" s="510"/>
      <c r="U176" s="510"/>
      <c r="V176" s="510"/>
      <c r="W176" s="510"/>
      <c r="X176" s="510"/>
      <c r="Y176" s="510"/>
      <c r="Z176" s="510"/>
      <c r="AA176" s="510"/>
      <c r="AB176" s="510"/>
      <c r="AC176" s="510"/>
      <c r="AD176" s="510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10"/>
      <c r="I177" s="510"/>
      <c r="J177" s="510"/>
      <c r="K177" s="510"/>
      <c r="L177" s="510"/>
      <c r="M177" s="510"/>
      <c r="N177" s="510"/>
      <c r="O177" s="510"/>
      <c r="P177" s="510"/>
      <c r="Q177" s="510"/>
      <c r="R177" s="510"/>
      <c r="S177" s="510"/>
      <c r="T177" s="510"/>
      <c r="U177" s="510"/>
      <c r="V177" s="510"/>
      <c r="W177" s="510"/>
      <c r="X177" s="510"/>
      <c r="Y177" s="510"/>
      <c r="Z177" s="510"/>
      <c r="AA177" s="510"/>
      <c r="AB177" s="510"/>
      <c r="AC177" s="510"/>
      <c r="AD177" s="510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10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10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7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7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7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8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2024-2026'!AE720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7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7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20">
        <f t="shared" ref="E346:F346" si="77">E347+E350</f>
        <v>824960.00000000012</v>
      </c>
      <c r="F346" s="720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8" customFormat="1" x14ac:dyDescent="0.25">
      <c r="A350" s="616" t="s">
        <v>662</v>
      </c>
      <c r="B350" s="632" t="s">
        <v>851</v>
      </c>
      <c r="C350" s="592"/>
      <c r="D350" s="720">
        <f>D351</f>
        <v>0</v>
      </c>
      <c r="E350" s="720">
        <f t="shared" ref="E350:F350" si="78">E351</f>
        <v>824960.00000000012</v>
      </c>
      <c r="F350" s="720">
        <f t="shared" si="78"/>
        <v>0</v>
      </c>
      <c r="G350" s="723"/>
    </row>
    <row r="351" spans="1:7" s="708" customFormat="1" x14ac:dyDescent="0.25">
      <c r="A351" s="646" t="s">
        <v>156</v>
      </c>
      <c r="B351" s="632" t="s">
        <v>851</v>
      </c>
      <c r="C351" s="592" t="s">
        <v>157</v>
      </c>
      <c r="D351" s="720">
        <f>D352</f>
        <v>0</v>
      </c>
      <c r="E351" s="720">
        <f t="shared" ref="E351:F351" si="79">E352</f>
        <v>824960.00000000012</v>
      </c>
      <c r="F351" s="720">
        <f t="shared" si="79"/>
        <v>0</v>
      </c>
      <c r="G351" s="723"/>
    </row>
    <row r="352" spans="1:7" s="708" customFormat="1" x14ac:dyDescent="0.25">
      <c r="A352" s="565" t="s">
        <v>9</v>
      </c>
      <c r="B352" s="632" t="s">
        <v>851</v>
      </c>
      <c r="C352" s="592" t="s">
        <v>158</v>
      </c>
      <c r="D352" s="720">
        <f>'Функц. 2024-2026'!F567</f>
        <v>0</v>
      </c>
      <c r="E352" s="720">
        <f>'Функц. 2024-2026'!H567</f>
        <v>824960.00000000012</v>
      </c>
      <c r="F352" s="720">
        <f>'Функц. 2024-2026'!J567</f>
        <v>0</v>
      </c>
      <c r="G352" s="723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20">
        <f t="shared" ref="E353:F353" si="80">E354+E373</f>
        <v>893029.5</v>
      </c>
      <c r="F353" s="720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9" t="s">
        <v>488</v>
      </c>
      <c r="C354" s="312"/>
      <c r="D354" s="30">
        <f>D369+D355+D359+D362</f>
        <v>168359.8</v>
      </c>
      <c r="E354" s="720">
        <f t="shared" ref="E354:F354" si="81">E369+E355+E359+E362</f>
        <v>408021.20000000007</v>
      </c>
      <c r="F354" s="720">
        <f t="shared" si="81"/>
        <v>392942.5</v>
      </c>
      <c r="G354" s="156"/>
    </row>
    <row r="355" spans="1:30" s="137" customFormat="1" x14ac:dyDescent="0.25">
      <c r="A355" s="412" t="s">
        <v>646</v>
      </c>
      <c r="B355" s="540" t="s">
        <v>644</v>
      </c>
      <c r="C355" s="312"/>
      <c r="D355" s="30">
        <f>D356</f>
        <v>400</v>
      </c>
      <c r="E355" s="720">
        <f t="shared" ref="E355:F355" si="82">E356</f>
        <v>0</v>
      </c>
      <c r="F355" s="720">
        <f t="shared" si="82"/>
        <v>0</v>
      </c>
      <c r="G355" s="156"/>
    </row>
    <row r="356" spans="1:30" s="137" customFormat="1" ht="31.5" x14ac:dyDescent="0.25">
      <c r="A356" s="271" t="s">
        <v>650</v>
      </c>
      <c r="B356" s="540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40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40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799</v>
      </c>
      <c r="B359" s="430" t="s">
        <v>800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800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800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4" t="s">
        <v>824</v>
      </c>
      <c r="B362" s="658" t="s">
        <v>825</v>
      </c>
      <c r="C362" s="592"/>
      <c r="D362" s="671">
        <f>D363+D366</f>
        <v>0</v>
      </c>
      <c r="E362" s="720">
        <f t="shared" ref="E362:F362" si="85">E363+E366</f>
        <v>0</v>
      </c>
      <c r="F362" s="720">
        <f t="shared" si="85"/>
        <v>172101.59999999998</v>
      </c>
      <c r="G362" s="684"/>
    </row>
    <row r="363" spans="1:30" s="137" customFormat="1" ht="47.25" x14ac:dyDescent="0.25">
      <c r="A363" s="624" t="s">
        <v>822</v>
      </c>
      <c r="B363" s="658" t="s">
        <v>823</v>
      </c>
      <c r="C363" s="592"/>
      <c r="D363" s="671">
        <f>D364</f>
        <v>0</v>
      </c>
      <c r="E363" s="671">
        <f t="shared" ref="E363:F363" si="86">E364</f>
        <v>0</v>
      </c>
      <c r="F363" s="671">
        <f t="shared" si="86"/>
        <v>51481.299999999996</v>
      </c>
      <c r="G363" s="684"/>
    </row>
    <row r="364" spans="1:30" s="137" customFormat="1" x14ac:dyDescent="0.25">
      <c r="A364" s="659" t="s">
        <v>455</v>
      </c>
      <c r="B364" s="658" t="s">
        <v>823</v>
      </c>
      <c r="C364" s="592" t="s">
        <v>157</v>
      </c>
      <c r="D364" s="671">
        <f>D365</f>
        <v>0</v>
      </c>
      <c r="E364" s="671">
        <f t="shared" ref="E364:F364" si="87">E365</f>
        <v>0</v>
      </c>
      <c r="F364" s="671">
        <f t="shared" si="87"/>
        <v>51481.299999999996</v>
      </c>
      <c r="G364" s="684"/>
    </row>
    <row r="365" spans="1:30" s="137" customFormat="1" x14ac:dyDescent="0.25">
      <c r="A365" s="565" t="s">
        <v>9</v>
      </c>
      <c r="B365" s="658" t="s">
        <v>823</v>
      </c>
      <c r="C365" s="592" t="s">
        <v>158</v>
      </c>
      <c r="D365" s="671">
        <f>'Функц. 2024-2026'!F415</f>
        <v>0</v>
      </c>
      <c r="E365" s="671">
        <f>'Функц. 2024-2026'!H415</f>
        <v>0</v>
      </c>
      <c r="F365" s="671">
        <f>'Функц. 2024-2026'!J415</f>
        <v>51481.299999999996</v>
      </c>
      <c r="G365" s="684"/>
    </row>
    <row r="366" spans="1:30" s="708" customFormat="1" ht="47.25" x14ac:dyDescent="0.25">
      <c r="A366" s="624" t="s">
        <v>853</v>
      </c>
      <c r="B366" s="658" t="s">
        <v>854</v>
      </c>
      <c r="C366" s="592"/>
      <c r="D366" s="720">
        <f>D367</f>
        <v>0</v>
      </c>
      <c r="E366" s="720">
        <f t="shared" ref="E366:F367" si="88">E367</f>
        <v>0</v>
      </c>
      <c r="F366" s="720">
        <f t="shared" si="88"/>
        <v>120620.29999999999</v>
      </c>
      <c r="G366" s="723"/>
    </row>
    <row r="367" spans="1:30" s="708" customFormat="1" x14ac:dyDescent="0.25">
      <c r="A367" s="659" t="s">
        <v>455</v>
      </c>
      <c r="B367" s="658" t="s">
        <v>854</v>
      </c>
      <c r="C367" s="592" t="s">
        <v>157</v>
      </c>
      <c r="D367" s="720">
        <f>D368</f>
        <v>0</v>
      </c>
      <c r="E367" s="720">
        <f t="shared" si="88"/>
        <v>0</v>
      </c>
      <c r="F367" s="720">
        <f t="shared" si="88"/>
        <v>120620.29999999999</v>
      </c>
      <c r="G367" s="723"/>
    </row>
    <row r="368" spans="1:30" s="708" customFormat="1" x14ac:dyDescent="0.25">
      <c r="A368" s="565" t="s">
        <v>9</v>
      </c>
      <c r="B368" s="658" t="s">
        <v>854</v>
      </c>
      <c r="C368" s="592" t="s">
        <v>158</v>
      </c>
      <c r="D368" s="720">
        <f>'Функц. 2024-2026'!F418</f>
        <v>0</v>
      </c>
      <c r="E368" s="720">
        <f>'Функц. 2024-2026'!H418</f>
        <v>0</v>
      </c>
      <c r="F368" s="720">
        <f>'Функц. 2024-2026'!J418</f>
        <v>120620.29999999999</v>
      </c>
      <c r="G368" s="723"/>
    </row>
    <row r="369" spans="1:30" s="137" customFormat="1" x14ac:dyDescent="0.25">
      <c r="A369" s="271" t="s">
        <v>606</v>
      </c>
      <c r="B369" s="540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40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40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40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71">
        <f t="shared" ref="E373:F373" si="90">E380+E377+E374</f>
        <v>485008.29999999993</v>
      </c>
      <c r="F373" s="671">
        <f t="shared" si="90"/>
        <v>0</v>
      </c>
      <c r="G373" s="156"/>
    </row>
    <row r="374" spans="1:30" s="137" customFormat="1" ht="31.5" x14ac:dyDescent="0.25">
      <c r="A374" s="565" t="s">
        <v>826</v>
      </c>
      <c r="B374" s="573" t="s">
        <v>827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3" t="s">
        <v>827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3" t="s">
        <v>827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801</v>
      </c>
      <c r="B377" s="430" t="s">
        <v>803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803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803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783</v>
      </c>
      <c r="B380" s="324" t="s">
        <v>784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784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784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8" customFormat="1" x14ac:dyDescent="0.25">
      <c r="A383" s="730" t="s">
        <v>843</v>
      </c>
      <c r="B383" s="731" t="s">
        <v>844</v>
      </c>
      <c r="C383" s="733"/>
      <c r="D383" s="721">
        <f>D384</f>
        <v>500</v>
      </c>
      <c r="E383" s="721">
        <f t="shared" ref="E383:F387" si="94">E384</f>
        <v>0</v>
      </c>
      <c r="F383" s="721">
        <f t="shared" si="94"/>
        <v>0</v>
      </c>
      <c r="G383" s="710"/>
    </row>
    <row r="384" spans="1:30" s="708" customFormat="1" x14ac:dyDescent="0.25">
      <c r="A384" s="727" t="s">
        <v>845</v>
      </c>
      <c r="B384" s="719" t="s">
        <v>846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20">
        <f t="shared" ref="G384:AD384" si="95">G385</f>
        <v>0</v>
      </c>
      <c r="H384" s="720">
        <f t="shared" si="95"/>
        <v>0</v>
      </c>
      <c r="I384" s="720">
        <f t="shared" si="95"/>
        <v>0</v>
      </c>
      <c r="J384" s="720">
        <f t="shared" si="95"/>
        <v>0</v>
      </c>
      <c r="K384" s="720">
        <f t="shared" si="95"/>
        <v>0</v>
      </c>
      <c r="L384" s="720">
        <f t="shared" si="95"/>
        <v>0</v>
      </c>
      <c r="M384" s="720">
        <f t="shared" si="95"/>
        <v>0</v>
      </c>
      <c r="N384" s="720">
        <f t="shared" si="95"/>
        <v>0</v>
      </c>
      <c r="O384" s="720">
        <f t="shared" si="95"/>
        <v>0</v>
      </c>
      <c r="P384" s="720">
        <f t="shared" si="95"/>
        <v>0</v>
      </c>
      <c r="Q384" s="720">
        <f t="shared" si="95"/>
        <v>0</v>
      </c>
      <c r="R384" s="720">
        <f t="shared" si="95"/>
        <v>0</v>
      </c>
      <c r="S384" s="720">
        <f t="shared" si="95"/>
        <v>0</v>
      </c>
      <c r="T384" s="720">
        <f t="shared" si="95"/>
        <v>0</v>
      </c>
      <c r="U384" s="720">
        <f t="shared" si="95"/>
        <v>0</v>
      </c>
      <c r="V384" s="720">
        <f t="shared" si="95"/>
        <v>0</v>
      </c>
      <c r="W384" s="720">
        <f t="shared" si="95"/>
        <v>0</v>
      </c>
      <c r="X384" s="720">
        <f t="shared" si="95"/>
        <v>0</v>
      </c>
      <c r="Y384" s="720">
        <f t="shared" si="95"/>
        <v>0</v>
      </c>
      <c r="Z384" s="720">
        <f t="shared" si="95"/>
        <v>0</v>
      </c>
      <c r="AA384" s="720">
        <f t="shared" si="95"/>
        <v>0</v>
      </c>
      <c r="AB384" s="720">
        <f t="shared" si="95"/>
        <v>0</v>
      </c>
      <c r="AC384" s="720">
        <f t="shared" si="95"/>
        <v>0</v>
      </c>
      <c r="AD384" s="720">
        <f t="shared" si="95"/>
        <v>0</v>
      </c>
    </row>
    <row r="385" spans="1:7" s="708" customFormat="1" ht="31.5" x14ac:dyDescent="0.25">
      <c r="A385" s="727" t="s">
        <v>847</v>
      </c>
      <c r="B385" s="719" t="s">
        <v>848</v>
      </c>
      <c r="C385" s="732"/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x14ac:dyDescent="0.25">
      <c r="A386" s="727" t="s">
        <v>849</v>
      </c>
      <c r="B386" s="719" t="s">
        <v>850</v>
      </c>
      <c r="C386" s="732"/>
      <c r="D386" s="720">
        <f>D387</f>
        <v>500</v>
      </c>
      <c r="E386" s="720">
        <f t="shared" si="94"/>
        <v>0</v>
      </c>
      <c r="F386" s="720">
        <f t="shared" si="94"/>
        <v>0</v>
      </c>
      <c r="G386" s="710"/>
    </row>
    <row r="387" spans="1:7" s="708" customFormat="1" x14ac:dyDescent="0.25">
      <c r="A387" s="727" t="s">
        <v>42</v>
      </c>
      <c r="B387" s="719" t="s">
        <v>850</v>
      </c>
      <c r="C387" s="732">
        <v>800</v>
      </c>
      <c r="D387" s="720">
        <f>D388</f>
        <v>500</v>
      </c>
      <c r="E387" s="720">
        <f t="shared" si="94"/>
        <v>0</v>
      </c>
      <c r="F387" s="720">
        <f t="shared" si="94"/>
        <v>0</v>
      </c>
      <c r="G387" s="710"/>
    </row>
    <row r="388" spans="1:7" s="708" customFormat="1" ht="31.5" x14ac:dyDescent="0.25">
      <c r="A388" s="727" t="s">
        <v>123</v>
      </c>
      <c r="B388" s="719" t="s">
        <v>850</v>
      </c>
      <c r="C388" s="732">
        <v>810</v>
      </c>
      <c r="D388" s="720">
        <f>'Функц. 2024-2026'!F376</f>
        <v>500</v>
      </c>
      <c r="E388" s="720">
        <f>'Функц. 2024-2026'!H376</f>
        <v>0</v>
      </c>
      <c r="F388" s="720">
        <f>'Функц. 2024-2026'!J376</f>
        <v>0</v>
      </c>
      <c r="G388" s="710"/>
    </row>
    <row r="389" spans="1:7" s="137" customFormat="1" x14ac:dyDescent="0.25">
      <c r="A389" s="439" t="s">
        <v>192</v>
      </c>
      <c r="B389" s="541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20">
        <f t="shared" ref="E392:F392" si="96">E393+E395+E397+E399</f>
        <v>3994.1</v>
      </c>
      <c r="F392" s="720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22" customFormat="1" x14ac:dyDescent="0.25">
      <c r="A399" s="565" t="s">
        <v>42</v>
      </c>
      <c r="B399" s="324" t="s">
        <v>191</v>
      </c>
      <c r="C399" s="732">
        <v>800</v>
      </c>
      <c r="D399" s="720">
        <f>D400</f>
        <v>109000</v>
      </c>
      <c r="E399" s="720">
        <f t="shared" ref="E399:F399" si="97">E400</f>
        <v>0</v>
      </c>
      <c r="F399" s="720">
        <f t="shared" si="97"/>
        <v>0</v>
      </c>
      <c r="G399" s="723"/>
    </row>
    <row r="400" spans="1:7" s="722" customFormat="1" ht="31.5" x14ac:dyDescent="0.25">
      <c r="A400" s="565" t="s">
        <v>123</v>
      </c>
      <c r="B400" s="324" t="s">
        <v>191</v>
      </c>
      <c r="C400" s="732">
        <v>810</v>
      </c>
      <c r="D400" s="720">
        <f>'Функц. 2024-2026'!F438</f>
        <v>109000</v>
      </c>
      <c r="E400" s="720">
        <v>0</v>
      </c>
      <c r="F400" s="720">
        <v>0</v>
      </c>
      <c r="G400" s="723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10" customFormat="1" x14ac:dyDescent="0.25">
      <c r="A437" s="271" t="s">
        <v>42</v>
      </c>
      <c r="B437" s="324" t="s">
        <v>205</v>
      </c>
      <c r="C437" s="525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10" customFormat="1" x14ac:dyDescent="0.25">
      <c r="A438" s="271" t="s">
        <v>59</v>
      </c>
      <c r="B438" s="324" t="s">
        <v>205</v>
      </c>
      <c r="C438" s="525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7" t="s">
        <v>134</v>
      </c>
      <c r="C489" s="309"/>
      <c r="D489" s="33">
        <f>D490+D505+D516+D499</f>
        <v>20319.7</v>
      </c>
      <c r="E489" s="508">
        <f>E490+E505+E516+E499</f>
        <v>12758.099999999999</v>
      </c>
      <c r="F489" s="508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82" customFormat="1" x14ac:dyDescent="0.25">
      <c r="A499" s="565" t="s">
        <v>828</v>
      </c>
      <c r="B499" s="324" t="s">
        <v>829</v>
      </c>
      <c r="C499" s="570"/>
      <c r="D499" s="671">
        <f>D500</f>
        <v>3500</v>
      </c>
      <c r="E499" s="671">
        <f t="shared" ref="E499:F503" si="115">E500</f>
        <v>0</v>
      </c>
      <c r="F499" s="671">
        <f t="shared" si="115"/>
        <v>0</v>
      </c>
      <c r="G499" s="684"/>
    </row>
    <row r="500" spans="1:30" s="682" customFormat="1" x14ac:dyDescent="0.25">
      <c r="A500" s="565" t="s">
        <v>830</v>
      </c>
      <c r="B500" s="324" t="s">
        <v>831</v>
      </c>
      <c r="C500" s="570"/>
      <c r="D500" s="671">
        <f>D501</f>
        <v>3500</v>
      </c>
      <c r="E500" s="720">
        <f t="shared" si="115"/>
        <v>0</v>
      </c>
      <c r="F500" s="720">
        <f t="shared" si="115"/>
        <v>0</v>
      </c>
      <c r="G500" s="671" t="e">
        <f>#REF!</f>
        <v>#REF!</v>
      </c>
      <c r="H500" s="671" t="e">
        <f>#REF!</f>
        <v>#REF!</v>
      </c>
      <c r="I500" s="671" t="e">
        <f>#REF!</f>
        <v>#REF!</v>
      </c>
      <c r="J500" s="671" t="e">
        <f>#REF!</f>
        <v>#REF!</v>
      </c>
      <c r="K500" s="671" t="e">
        <f>#REF!</f>
        <v>#REF!</v>
      </c>
      <c r="L500" s="671" t="e">
        <f>#REF!</f>
        <v>#REF!</v>
      </c>
      <c r="M500" s="671" t="e">
        <f>#REF!</f>
        <v>#REF!</v>
      </c>
      <c r="N500" s="671" t="e">
        <f>#REF!</f>
        <v>#REF!</v>
      </c>
      <c r="O500" s="671" t="e">
        <f>#REF!</f>
        <v>#REF!</v>
      </c>
      <c r="P500" s="671" t="e">
        <f>#REF!</f>
        <v>#REF!</v>
      </c>
      <c r="Q500" s="671" t="e">
        <f>#REF!</f>
        <v>#REF!</v>
      </c>
      <c r="R500" s="671" t="e">
        <f>#REF!</f>
        <v>#REF!</v>
      </c>
      <c r="S500" s="671" t="e">
        <f>#REF!</f>
        <v>#REF!</v>
      </c>
      <c r="T500" s="671" t="e">
        <f>#REF!</f>
        <v>#REF!</v>
      </c>
      <c r="U500" s="671" t="e">
        <f>#REF!</f>
        <v>#REF!</v>
      </c>
      <c r="V500" s="671" t="e">
        <f>#REF!</f>
        <v>#REF!</v>
      </c>
      <c r="W500" s="671" t="e">
        <f>#REF!</f>
        <v>#REF!</v>
      </c>
      <c r="X500" s="671" t="e">
        <f>#REF!</f>
        <v>#REF!</v>
      </c>
      <c r="Y500" s="671" t="e">
        <f>#REF!</f>
        <v>#REF!</v>
      </c>
      <c r="Z500" s="671" t="e">
        <f>#REF!</f>
        <v>#REF!</v>
      </c>
      <c r="AA500" s="671" t="e">
        <f>#REF!</f>
        <v>#REF!</v>
      </c>
      <c r="AB500" s="671" t="e">
        <f>#REF!</f>
        <v>#REF!</v>
      </c>
      <c r="AC500" s="671" t="e">
        <f>#REF!</f>
        <v>#REF!</v>
      </c>
      <c r="AD500" s="671" t="e">
        <f>#REF!</f>
        <v>#REF!</v>
      </c>
    </row>
    <row r="501" spans="1:30" s="722" customFormat="1" ht="31.5" x14ac:dyDescent="0.25">
      <c r="A501" s="565" t="s">
        <v>832</v>
      </c>
      <c r="B501" s="573" t="s">
        <v>833</v>
      </c>
      <c r="C501" s="570"/>
      <c r="D501" s="720">
        <f>D502</f>
        <v>3500</v>
      </c>
      <c r="E501" s="720">
        <f t="shared" ref="E501:F501" si="116">E502</f>
        <v>0</v>
      </c>
      <c r="F501" s="720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82" customFormat="1" ht="47.25" x14ac:dyDescent="0.25">
      <c r="A502" s="565" t="s">
        <v>835</v>
      </c>
      <c r="B502" s="573" t="s">
        <v>836</v>
      </c>
      <c r="C502" s="570"/>
      <c r="D502" s="671">
        <f>D503</f>
        <v>3500</v>
      </c>
      <c r="E502" s="671">
        <f t="shared" si="115"/>
        <v>0</v>
      </c>
      <c r="F502" s="671">
        <f t="shared" si="115"/>
        <v>0</v>
      </c>
      <c r="G502" s="684"/>
    </row>
    <row r="503" spans="1:30" s="682" customFormat="1" ht="31.5" x14ac:dyDescent="0.25">
      <c r="A503" s="565" t="s">
        <v>62</v>
      </c>
      <c r="B503" s="573" t="s">
        <v>836</v>
      </c>
      <c r="C503" s="570">
        <v>600</v>
      </c>
      <c r="D503" s="671">
        <f>D504</f>
        <v>3500</v>
      </c>
      <c r="E503" s="671">
        <f t="shared" si="115"/>
        <v>0</v>
      </c>
      <c r="F503" s="671">
        <f t="shared" si="115"/>
        <v>0</v>
      </c>
      <c r="G503" s="684"/>
    </row>
    <row r="504" spans="1:30" s="682" customFormat="1" x14ac:dyDescent="0.25">
      <c r="A504" s="565" t="s">
        <v>63</v>
      </c>
      <c r="B504" s="573" t="s">
        <v>836</v>
      </c>
      <c r="C504" s="570">
        <v>610</v>
      </c>
      <c r="D504" s="671">
        <f>'Функц. 2024-2026'!F656</f>
        <v>3500</v>
      </c>
      <c r="E504" s="671">
        <f>'Функц. 2024-2026'!H656</f>
        <v>0</v>
      </c>
      <c r="F504" s="671">
        <f>'Функц. 2024-2026'!J656</f>
        <v>0</v>
      </c>
      <c r="G504" s="684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7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7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7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7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20">
        <f t="shared" ref="E602:F602" si="139">E606+E603</f>
        <v>105405</v>
      </c>
      <c r="F602" s="720">
        <f t="shared" si="139"/>
        <v>0</v>
      </c>
      <c r="G602" s="156"/>
    </row>
    <row r="603" spans="1:7" s="722" customFormat="1" ht="36" customHeight="1" x14ac:dyDescent="0.25">
      <c r="A603" s="736" t="s">
        <v>858</v>
      </c>
      <c r="B603" s="573" t="s">
        <v>855</v>
      </c>
      <c r="C603" s="592"/>
      <c r="D603" s="720">
        <f>D604</f>
        <v>0</v>
      </c>
      <c r="E603" s="720">
        <f t="shared" ref="E603:F604" si="140">E604</f>
        <v>105405</v>
      </c>
      <c r="F603" s="720">
        <f t="shared" si="140"/>
        <v>0</v>
      </c>
      <c r="G603" s="723"/>
    </row>
    <row r="604" spans="1:7" s="722" customFormat="1" x14ac:dyDescent="0.25">
      <c r="A604" s="565" t="s">
        <v>122</v>
      </c>
      <c r="B604" s="573" t="s">
        <v>855</v>
      </c>
      <c r="C604" s="592" t="s">
        <v>37</v>
      </c>
      <c r="D604" s="720">
        <f>D605</f>
        <v>0</v>
      </c>
      <c r="E604" s="720">
        <f t="shared" si="140"/>
        <v>105405</v>
      </c>
      <c r="F604" s="720">
        <f t="shared" si="140"/>
        <v>0</v>
      </c>
      <c r="G604" s="723"/>
    </row>
    <row r="605" spans="1:7" s="722" customFormat="1" x14ac:dyDescent="0.25">
      <c r="A605" s="565" t="s">
        <v>53</v>
      </c>
      <c r="B605" s="573" t="s">
        <v>855</v>
      </c>
      <c r="C605" s="592" t="s">
        <v>67</v>
      </c>
      <c r="D605" s="720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3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71">
        <f t="shared" ref="E610" si="141">E615+E630+E618+E641+E633+E638+E627+E621+E624+E611+E644</f>
        <v>137421.30000000002</v>
      </c>
      <c r="F610" s="671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82" customFormat="1" x14ac:dyDescent="0.25">
      <c r="A644" s="565" t="s">
        <v>837</v>
      </c>
      <c r="B644" s="573" t="s">
        <v>838</v>
      </c>
      <c r="C644" s="592"/>
      <c r="D644" s="671">
        <f>D645</f>
        <v>395.4</v>
      </c>
      <c r="E644" s="671">
        <f t="shared" ref="E644:F645" si="151">E645</f>
        <v>593.1</v>
      </c>
      <c r="F644" s="671">
        <f t="shared" si="151"/>
        <v>0</v>
      </c>
      <c r="G644" s="684"/>
    </row>
    <row r="645" spans="1:30" s="682" customFormat="1" x14ac:dyDescent="0.25">
      <c r="A645" s="565" t="s">
        <v>122</v>
      </c>
      <c r="B645" s="573" t="s">
        <v>838</v>
      </c>
      <c r="C645" s="592" t="s">
        <v>37</v>
      </c>
      <c r="D645" s="671">
        <f>D646</f>
        <v>395.4</v>
      </c>
      <c r="E645" s="671">
        <f t="shared" si="151"/>
        <v>593.1</v>
      </c>
      <c r="F645" s="671">
        <f t="shared" si="151"/>
        <v>0</v>
      </c>
      <c r="G645" s="671">
        <f t="shared" ref="G645:AD645" si="152">G646</f>
        <v>0</v>
      </c>
      <c r="H645" s="671">
        <f t="shared" si="152"/>
        <v>0</v>
      </c>
      <c r="I645" s="671">
        <f t="shared" si="152"/>
        <v>0</v>
      </c>
      <c r="J645" s="671">
        <f t="shared" si="152"/>
        <v>0</v>
      </c>
      <c r="K645" s="671">
        <f t="shared" si="152"/>
        <v>0</v>
      </c>
      <c r="L645" s="671">
        <f t="shared" si="152"/>
        <v>0</v>
      </c>
      <c r="M645" s="671">
        <f t="shared" si="152"/>
        <v>0</v>
      </c>
      <c r="N645" s="671">
        <f t="shared" si="152"/>
        <v>0</v>
      </c>
      <c r="O645" s="671">
        <f t="shared" si="152"/>
        <v>0</v>
      </c>
      <c r="P645" s="671">
        <f t="shared" si="152"/>
        <v>0</v>
      </c>
      <c r="Q645" s="671">
        <f t="shared" si="152"/>
        <v>0</v>
      </c>
      <c r="R645" s="671">
        <f t="shared" si="152"/>
        <v>0</v>
      </c>
      <c r="S645" s="671">
        <f t="shared" si="152"/>
        <v>0</v>
      </c>
      <c r="T645" s="671">
        <f t="shared" si="152"/>
        <v>0</v>
      </c>
      <c r="U645" s="671">
        <f t="shared" si="152"/>
        <v>0</v>
      </c>
      <c r="V645" s="671">
        <f t="shared" si="152"/>
        <v>0</v>
      </c>
      <c r="W645" s="671">
        <f t="shared" si="152"/>
        <v>0</v>
      </c>
      <c r="X645" s="671">
        <f t="shared" si="152"/>
        <v>0</v>
      </c>
      <c r="Y645" s="671">
        <f t="shared" si="152"/>
        <v>0</v>
      </c>
      <c r="Z645" s="671">
        <f t="shared" si="152"/>
        <v>0</v>
      </c>
      <c r="AA645" s="671">
        <f t="shared" si="152"/>
        <v>0</v>
      </c>
      <c r="AB645" s="671">
        <f t="shared" si="152"/>
        <v>0</v>
      </c>
      <c r="AC645" s="671">
        <f t="shared" si="152"/>
        <v>0</v>
      </c>
      <c r="AD645" s="671">
        <f t="shared" si="152"/>
        <v>0</v>
      </c>
    </row>
    <row r="646" spans="1:30" s="682" customFormat="1" x14ac:dyDescent="0.25">
      <c r="A646" s="565" t="s">
        <v>53</v>
      </c>
      <c r="B646" s="573" t="s">
        <v>838</v>
      </c>
      <c r="C646" s="592" t="s">
        <v>67</v>
      </c>
      <c r="D646" s="671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4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40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2024-2026'!AD1008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811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21">
        <f>E585+E579+E551+E525+E489+E389+E343+E326+E256+E248+E234+E195+E91+E20+E673+E14+E383</f>
        <v>4250806.4000000004</v>
      </c>
      <c r="F679" s="721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7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20">
        <f t="shared" ref="E723:F723" si="173">E733+E724+E727+E736+E730+E739</f>
        <v>0</v>
      </c>
      <c r="F723" s="720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10" customFormat="1" ht="47.25" x14ac:dyDescent="0.25">
      <c r="A727" s="271" t="s">
        <v>802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10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10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10" customFormat="1" ht="31.5" x14ac:dyDescent="0.25">
      <c r="A730" s="271" t="s">
        <v>806</v>
      </c>
      <c r="B730" s="434" t="s">
        <v>805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10" customFormat="1" x14ac:dyDescent="0.25">
      <c r="A731" s="271" t="s">
        <v>42</v>
      </c>
      <c r="B731" s="434" t="s">
        <v>805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10" customFormat="1" ht="31.5" x14ac:dyDescent="0.25">
      <c r="A732" s="271" t="s">
        <v>123</v>
      </c>
      <c r="B732" s="434" t="s">
        <v>805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ht="47.25" x14ac:dyDescent="0.25">
      <c r="A736" s="271" t="s">
        <v>804</v>
      </c>
      <c r="B736" s="303" t="s">
        <v>471</v>
      </c>
      <c r="C736" s="362"/>
      <c r="D736" s="547">
        <f>D737</f>
        <v>647.4</v>
      </c>
      <c r="E736" s="547">
        <f t="shared" ref="E736:F736" si="178">E737</f>
        <v>0</v>
      </c>
      <c r="F736" s="547">
        <f t="shared" si="178"/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519" customFormat="1" x14ac:dyDescent="0.25">
      <c r="A737" s="271" t="s">
        <v>42</v>
      </c>
      <c r="B737" s="303" t="s">
        <v>471</v>
      </c>
      <c r="C737" s="362">
        <v>800</v>
      </c>
      <c r="D737" s="547">
        <f>D738</f>
        <v>647.4</v>
      </c>
      <c r="E737" s="547">
        <f t="shared" ref="E737:F737" si="179">E738</f>
        <v>0</v>
      </c>
      <c r="F737" s="547">
        <f t="shared" si="179"/>
        <v>0</v>
      </c>
      <c r="G737" s="156"/>
      <c r="H737" s="510"/>
      <c r="I737" s="510"/>
      <c r="J737" s="510"/>
      <c r="K737" s="510"/>
      <c r="L737" s="510"/>
      <c r="M737" s="510"/>
      <c r="N737" s="510"/>
      <c r="O737" s="510"/>
      <c r="P737" s="510"/>
      <c r="Q737" s="510"/>
      <c r="R737" s="510"/>
      <c r="S737" s="510"/>
      <c r="T737" s="510"/>
      <c r="U737" s="510"/>
      <c r="V737" s="510"/>
      <c r="W737" s="510"/>
      <c r="X737" s="510"/>
      <c r="Y737" s="510"/>
      <c r="Z737" s="510"/>
      <c r="AA737" s="510"/>
      <c r="AB737" s="510"/>
      <c r="AC737" s="510"/>
      <c r="AD737" s="510"/>
    </row>
    <row r="738" spans="1:30" s="519" customFormat="1" x14ac:dyDescent="0.25">
      <c r="A738" s="271" t="s">
        <v>59</v>
      </c>
      <c r="B738" s="303" t="s">
        <v>471</v>
      </c>
      <c r="C738" s="548">
        <v>850</v>
      </c>
      <c r="D738" s="549">
        <f>'Функц. 2024-2026'!F216</f>
        <v>647.4</v>
      </c>
      <c r="E738" s="549">
        <f>'Функц. 2024-2026'!H216</f>
        <v>0</v>
      </c>
      <c r="F738" s="549">
        <f>'Функц. 2024-2026'!J216</f>
        <v>0</v>
      </c>
      <c r="G738" s="156"/>
      <c r="H738" s="510"/>
      <c r="I738" s="510"/>
      <c r="J738" s="510"/>
      <c r="K738" s="510"/>
      <c r="L738" s="510"/>
      <c r="M738" s="510"/>
      <c r="N738" s="510"/>
      <c r="O738" s="510"/>
      <c r="P738" s="510"/>
      <c r="Q738" s="510"/>
      <c r="R738" s="510"/>
      <c r="S738" s="510"/>
      <c r="T738" s="510"/>
      <c r="U738" s="510"/>
      <c r="V738" s="510"/>
      <c r="W738" s="510"/>
      <c r="X738" s="510"/>
      <c r="Y738" s="510"/>
      <c r="Z738" s="510"/>
      <c r="AA738" s="510"/>
      <c r="AB738" s="510"/>
      <c r="AC738" s="510"/>
      <c r="AD738" s="510"/>
    </row>
    <row r="739" spans="1:30" s="689" customFormat="1" ht="47.25" x14ac:dyDescent="0.25">
      <c r="A739" s="565" t="s">
        <v>840</v>
      </c>
      <c r="B739" s="597" t="s">
        <v>839</v>
      </c>
      <c r="C739" s="701"/>
      <c r="D739" s="547">
        <f>D740</f>
        <v>16967</v>
      </c>
      <c r="E739" s="547">
        <f t="shared" ref="E739:AD740" si="180">E740</f>
        <v>0</v>
      </c>
      <c r="F739" s="547">
        <f t="shared" si="180"/>
        <v>0</v>
      </c>
      <c r="G739" s="547">
        <f t="shared" si="180"/>
        <v>0</v>
      </c>
      <c r="H739" s="547">
        <f t="shared" si="180"/>
        <v>0</v>
      </c>
      <c r="I739" s="547">
        <f t="shared" si="180"/>
        <v>0</v>
      </c>
      <c r="J739" s="547">
        <f t="shared" si="180"/>
        <v>0</v>
      </c>
      <c r="K739" s="547">
        <f t="shared" si="180"/>
        <v>0</v>
      </c>
      <c r="L739" s="547">
        <f t="shared" si="180"/>
        <v>0</v>
      </c>
      <c r="M739" s="547">
        <f t="shared" si="180"/>
        <v>0</v>
      </c>
      <c r="N739" s="547">
        <f t="shared" si="180"/>
        <v>0</v>
      </c>
      <c r="O739" s="547">
        <f t="shared" si="180"/>
        <v>0</v>
      </c>
      <c r="P739" s="547">
        <f t="shared" si="180"/>
        <v>0</v>
      </c>
      <c r="Q739" s="547">
        <f t="shared" si="180"/>
        <v>0</v>
      </c>
      <c r="R739" s="547">
        <f t="shared" si="180"/>
        <v>0</v>
      </c>
      <c r="S739" s="547">
        <f t="shared" si="180"/>
        <v>0</v>
      </c>
      <c r="T739" s="547">
        <f t="shared" si="180"/>
        <v>0</v>
      </c>
      <c r="U739" s="547">
        <f t="shared" si="180"/>
        <v>0</v>
      </c>
      <c r="V739" s="547">
        <f t="shared" si="180"/>
        <v>0</v>
      </c>
      <c r="W739" s="547">
        <f t="shared" si="180"/>
        <v>0</v>
      </c>
      <c r="X739" s="547">
        <f t="shared" si="180"/>
        <v>0</v>
      </c>
      <c r="Y739" s="547">
        <f t="shared" si="180"/>
        <v>0</v>
      </c>
      <c r="Z739" s="547">
        <f t="shared" si="180"/>
        <v>0</v>
      </c>
      <c r="AA739" s="547">
        <f t="shared" si="180"/>
        <v>0</v>
      </c>
      <c r="AB739" s="547">
        <f t="shared" si="180"/>
        <v>0</v>
      </c>
      <c r="AC739" s="547">
        <f t="shared" si="180"/>
        <v>0</v>
      </c>
      <c r="AD739" s="547">
        <f t="shared" si="180"/>
        <v>0</v>
      </c>
    </row>
    <row r="740" spans="1:30" s="689" customFormat="1" x14ac:dyDescent="0.25">
      <c r="A740" s="565" t="s">
        <v>42</v>
      </c>
      <c r="B740" s="597" t="s">
        <v>839</v>
      </c>
      <c r="C740" s="701">
        <v>800</v>
      </c>
      <c r="D740" s="547">
        <f>D741</f>
        <v>16967</v>
      </c>
      <c r="E740" s="547">
        <f t="shared" si="180"/>
        <v>0</v>
      </c>
      <c r="F740" s="547">
        <f t="shared" si="180"/>
        <v>0</v>
      </c>
      <c r="G740" s="547">
        <f t="shared" si="180"/>
        <v>0</v>
      </c>
      <c r="H740" s="547">
        <f t="shared" si="180"/>
        <v>0</v>
      </c>
      <c r="I740" s="547">
        <f t="shared" si="180"/>
        <v>0</v>
      </c>
      <c r="J740" s="547">
        <f t="shared" si="180"/>
        <v>0</v>
      </c>
      <c r="K740" s="547">
        <f t="shared" si="180"/>
        <v>0</v>
      </c>
      <c r="L740" s="547">
        <f t="shared" si="180"/>
        <v>0</v>
      </c>
      <c r="M740" s="547">
        <f t="shared" si="180"/>
        <v>0</v>
      </c>
      <c r="N740" s="547">
        <f t="shared" si="180"/>
        <v>0</v>
      </c>
      <c r="O740" s="547">
        <f t="shared" si="180"/>
        <v>0</v>
      </c>
      <c r="P740" s="547">
        <f t="shared" si="180"/>
        <v>0</v>
      </c>
      <c r="Q740" s="547">
        <f t="shared" si="180"/>
        <v>0</v>
      </c>
      <c r="R740" s="547">
        <f t="shared" si="180"/>
        <v>0</v>
      </c>
      <c r="S740" s="547">
        <f t="shared" si="180"/>
        <v>0</v>
      </c>
      <c r="T740" s="547">
        <f t="shared" si="180"/>
        <v>0</v>
      </c>
      <c r="U740" s="547">
        <f t="shared" si="180"/>
        <v>0</v>
      </c>
      <c r="V740" s="547">
        <f t="shared" si="180"/>
        <v>0</v>
      </c>
      <c r="W740" s="547">
        <f t="shared" si="180"/>
        <v>0</v>
      </c>
      <c r="X740" s="547">
        <f t="shared" si="180"/>
        <v>0</v>
      </c>
      <c r="Y740" s="547">
        <f t="shared" si="180"/>
        <v>0</v>
      </c>
      <c r="Z740" s="547">
        <f t="shared" si="180"/>
        <v>0</v>
      </c>
      <c r="AA740" s="547">
        <f t="shared" si="180"/>
        <v>0</v>
      </c>
      <c r="AB740" s="547">
        <f t="shared" si="180"/>
        <v>0</v>
      </c>
      <c r="AC740" s="547">
        <f t="shared" si="180"/>
        <v>0</v>
      </c>
      <c r="AD740" s="547">
        <f t="shared" si="180"/>
        <v>0</v>
      </c>
    </row>
    <row r="741" spans="1:30" s="689" customFormat="1" ht="16.5" thickBot="1" x14ac:dyDescent="0.3">
      <c r="A741" s="565" t="s">
        <v>139</v>
      </c>
      <c r="B741" s="597" t="s">
        <v>839</v>
      </c>
      <c r="C741" s="701">
        <v>870</v>
      </c>
      <c r="D741" s="547">
        <f>'Функц. 2024-2026'!F219</f>
        <v>16967</v>
      </c>
      <c r="E741" s="547">
        <f>'Функц. 2024-2026'!H219</f>
        <v>0</v>
      </c>
      <c r="F741" s="547">
        <f>'Функц. 2024-2026'!J219</f>
        <v>0</v>
      </c>
      <c r="G741" s="684"/>
      <c r="H741" s="682"/>
      <c r="I741" s="682"/>
      <c r="J741" s="682"/>
      <c r="K741" s="682"/>
      <c r="L741" s="682"/>
      <c r="M741" s="682"/>
      <c r="N741" s="682"/>
      <c r="O741" s="682"/>
      <c r="P741" s="682"/>
      <c r="Q741" s="682"/>
      <c r="R741" s="682"/>
      <c r="S741" s="682"/>
      <c r="T741" s="682"/>
      <c r="U741" s="682"/>
      <c r="V741" s="682"/>
      <c r="W741" s="682"/>
      <c r="X741" s="682"/>
      <c r="Y741" s="682"/>
      <c r="Z741" s="682"/>
      <c r="AA741" s="682"/>
      <c r="AB741" s="682"/>
      <c r="AC741" s="682"/>
      <c r="AD741" s="682"/>
    </row>
    <row r="742" spans="1:30" ht="21" customHeight="1" thickBot="1" x14ac:dyDescent="0.3">
      <c r="A742" s="447" t="s">
        <v>50</v>
      </c>
      <c r="B742" s="542"/>
      <c r="C742" s="702"/>
      <c r="D742" s="703">
        <f>D679+D680+D710</f>
        <v>5465308.9000000004</v>
      </c>
      <c r="E742" s="734">
        <f>E679+E680+E710</f>
        <v>4282333.7</v>
      </c>
      <c r="F742" s="735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topLeftCell="A52" zoomScale="90" zoomScaleNormal="75" zoomScaleSheetLayoutView="90" workbookViewId="0">
      <selection activeCell="K7" sqref="K7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464" customFormat="1" ht="15.75" x14ac:dyDescent="0.25">
      <c r="B1" s="10"/>
      <c r="C1" s="543"/>
      <c r="D1" s="543"/>
      <c r="E1" s="543"/>
      <c r="F1" s="543"/>
    </row>
    <row r="2" spans="1:8" s="267" customFormat="1" ht="17.45" customHeight="1" x14ac:dyDescent="0.2">
      <c r="A2" s="464"/>
      <c r="B2" s="738" t="s">
        <v>672</v>
      </c>
      <c r="C2" s="739"/>
      <c r="D2" s="739"/>
      <c r="E2" s="739"/>
      <c r="F2" s="739"/>
    </row>
    <row r="3" spans="1:8" s="155" customFormat="1" ht="17.45" customHeight="1" x14ac:dyDescent="0.25">
      <c r="A3" s="464"/>
      <c r="B3" s="748" t="s">
        <v>714</v>
      </c>
      <c r="C3" s="763"/>
      <c r="D3" s="763"/>
      <c r="E3" s="763"/>
      <c r="F3" s="739"/>
    </row>
    <row r="4" spans="1:8" s="155" customFormat="1" ht="17.45" customHeight="1" x14ac:dyDescent="0.25">
      <c r="A4" s="464"/>
      <c r="B4" s="744" t="s">
        <v>713</v>
      </c>
      <c r="C4" s="764"/>
      <c r="D4" s="764"/>
      <c r="E4" s="764"/>
      <c r="F4" s="739"/>
    </row>
    <row r="5" spans="1:8" s="25" customFormat="1" ht="12.75" x14ac:dyDescent="0.2">
      <c r="D5" s="762"/>
      <c r="E5" s="762"/>
    </row>
    <row r="6" spans="1:8" s="267" customFormat="1" ht="12.75" x14ac:dyDescent="0.2">
      <c r="D6" s="268"/>
      <c r="E6" s="268"/>
    </row>
    <row r="7" spans="1:8" ht="88.9" customHeight="1" x14ac:dyDescent="0.2">
      <c r="A7" s="767" t="s">
        <v>722</v>
      </c>
      <c r="B7" s="767"/>
      <c r="C7" s="767"/>
      <c r="D7" s="740"/>
      <c r="E7" s="740"/>
      <c r="F7" s="740"/>
      <c r="G7" s="157"/>
      <c r="H7" s="157"/>
    </row>
    <row r="8" spans="1:8" ht="4.1500000000000004" hidden="1" customHeight="1" thickBot="1" x14ac:dyDescent="0.25">
      <c r="A8" s="6"/>
      <c r="B8" s="7"/>
      <c r="C8" s="7"/>
      <c r="E8" s="737"/>
      <c r="F8" s="737"/>
      <c r="G8" s="737"/>
      <c r="H8" s="737"/>
    </row>
    <row r="9" spans="1:8" s="26" customFormat="1" ht="27" customHeight="1" thickBot="1" x14ac:dyDescent="0.25">
      <c r="A9" s="6"/>
      <c r="B9" s="7"/>
      <c r="C9" s="7"/>
      <c r="F9" s="9" t="s">
        <v>152</v>
      </c>
      <c r="G9" s="154"/>
      <c r="H9" s="154"/>
    </row>
    <row r="10" spans="1:8" ht="35.1" customHeight="1" x14ac:dyDescent="0.2">
      <c r="A10" s="768" t="s">
        <v>74</v>
      </c>
      <c r="B10" s="770" t="s">
        <v>0</v>
      </c>
      <c r="C10" s="772" t="s">
        <v>20</v>
      </c>
      <c r="D10" s="774" t="s">
        <v>433</v>
      </c>
      <c r="E10" s="765" t="s">
        <v>481</v>
      </c>
      <c r="F10" s="765" t="s">
        <v>716</v>
      </c>
    </row>
    <row r="11" spans="1:8" ht="13.9" customHeight="1" thickBot="1" x14ac:dyDescent="0.25">
      <c r="A11" s="769"/>
      <c r="B11" s="771"/>
      <c r="C11" s="773"/>
      <c r="D11" s="775"/>
      <c r="E11" s="766"/>
      <c r="F11" s="766"/>
    </row>
    <row r="12" spans="1:8" ht="16.5" thickBot="1" x14ac:dyDescent="0.25">
      <c r="A12" s="250">
        <v>1</v>
      </c>
      <c r="B12" s="251">
        <v>2</v>
      </c>
      <c r="C12" s="252">
        <v>3</v>
      </c>
      <c r="D12" s="249">
        <v>4</v>
      </c>
      <c r="E12" s="253">
        <v>5</v>
      </c>
      <c r="F12" s="249">
        <v>6</v>
      </c>
    </row>
    <row r="13" spans="1:8" ht="33" customHeight="1" x14ac:dyDescent="0.2">
      <c r="A13" s="390" t="s">
        <v>25</v>
      </c>
      <c r="B13" s="408" t="s">
        <v>29</v>
      </c>
      <c r="C13" s="409"/>
      <c r="D13" s="401">
        <f>D14+D15+D16+D17+D19+D20+D18</f>
        <v>473245.00000000006</v>
      </c>
      <c r="E13" s="401">
        <f>E14+E15+E16+E17+E19+E20+E18</f>
        <v>340499.3</v>
      </c>
      <c r="F13" s="401">
        <f>F14+F15+F16+F17+F19+F20+F18</f>
        <v>287253.3</v>
      </c>
    </row>
    <row r="14" spans="1:8" ht="45" customHeight="1" x14ac:dyDescent="0.2">
      <c r="A14" s="391" t="s">
        <v>54</v>
      </c>
      <c r="B14" s="231" t="s">
        <v>29</v>
      </c>
      <c r="C14" s="232" t="s">
        <v>30</v>
      </c>
      <c r="D14" s="402">
        <f>'Функц. 2024-2026'!F15</f>
        <v>3713.4</v>
      </c>
      <c r="E14" s="244">
        <f>'Функц. 2024-2026'!H15</f>
        <v>3713.4</v>
      </c>
      <c r="F14" s="244">
        <f>'Функц. 2024-2026'!J15</f>
        <v>3713.4</v>
      </c>
    </row>
    <row r="15" spans="1:8" ht="63.75" customHeight="1" x14ac:dyDescent="0.2">
      <c r="A15" s="391" t="s">
        <v>55</v>
      </c>
      <c r="B15" s="231" t="s">
        <v>29</v>
      </c>
      <c r="C15" s="232" t="s">
        <v>7</v>
      </c>
      <c r="D15" s="402">
        <f>'Функц. 2024-2026'!F22</f>
        <v>17227.3</v>
      </c>
      <c r="E15" s="244">
        <f>'Функц. 2024-2026'!H22</f>
        <v>17082.3</v>
      </c>
      <c r="F15" s="244">
        <f>'Функц. 2024-2026'!J22</f>
        <v>16927.3</v>
      </c>
    </row>
    <row r="16" spans="1:8" ht="62.25" customHeight="1" x14ac:dyDescent="0.2">
      <c r="A16" s="391" t="s">
        <v>56</v>
      </c>
      <c r="B16" s="231" t="s">
        <v>29</v>
      </c>
      <c r="C16" s="232" t="s">
        <v>49</v>
      </c>
      <c r="D16" s="402">
        <f>'Функц. 2024-2026'!F46</f>
        <v>108240.79999999999</v>
      </c>
      <c r="E16" s="259">
        <f>'Функц. 2024-2026'!H46</f>
        <v>97556.800000000003</v>
      </c>
      <c r="F16" s="259">
        <f>'Функц. 2024-2026'!J46</f>
        <v>93695.6</v>
      </c>
    </row>
    <row r="17" spans="1:6" ht="46.5" customHeight="1" x14ac:dyDescent="0.2">
      <c r="A17" s="391" t="s">
        <v>75</v>
      </c>
      <c r="B17" s="231" t="s">
        <v>29</v>
      </c>
      <c r="C17" s="232" t="s">
        <v>97</v>
      </c>
      <c r="D17" s="402">
        <f>'Функц. 2024-2026'!F87</f>
        <v>41358</v>
      </c>
      <c r="E17" s="259">
        <f>'Функц. 2024-2026'!H87</f>
        <v>39148.6</v>
      </c>
      <c r="F17" s="259">
        <f>'Функц. 2024-2026'!J87</f>
        <v>39154.6</v>
      </c>
    </row>
    <row r="18" spans="1:6" s="461" customFormat="1" ht="46.5" customHeight="1" x14ac:dyDescent="0.2">
      <c r="A18" s="459" t="s">
        <v>667</v>
      </c>
      <c r="B18" s="458" t="s">
        <v>29</v>
      </c>
      <c r="C18" s="237" t="s">
        <v>8</v>
      </c>
      <c r="D18" s="402">
        <f>'Функц. 2024-2026'!F121</f>
        <v>0</v>
      </c>
      <c r="E18" s="259">
        <f>'Функц. 2024-2026'!H121</f>
        <v>3876</v>
      </c>
      <c r="F18" s="259">
        <f>'Функц. 2024-2026'!J121</f>
        <v>0</v>
      </c>
    </row>
    <row r="19" spans="1:6" ht="25.5" customHeight="1" x14ac:dyDescent="0.2">
      <c r="A19" s="391" t="s">
        <v>76</v>
      </c>
      <c r="B19" s="231" t="s">
        <v>29</v>
      </c>
      <c r="C19" s="232">
        <v>11</v>
      </c>
      <c r="D19" s="402">
        <f>'Функц. 2024-2026'!F126</f>
        <v>1000</v>
      </c>
      <c r="E19" s="259">
        <f>'Функц. 2024-2026'!H126</f>
        <v>0</v>
      </c>
      <c r="F19" s="259">
        <f>'Функц. 2024-2026'!J126</f>
        <v>0</v>
      </c>
    </row>
    <row r="20" spans="1:6" ht="28.5" customHeight="1" x14ac:dyDescent="0.2">
      <c r="A20" s="391" t="s">
        <v>155</v>
      </c>
      <c r="B20" s="231" t="s">
        <v>29</v>
      </c>
      <c r="C20" s="232">
        <v>13</v>
      </c>
      <c r="D20" s="402">
        <f>'Функц. 2024-2026'!F131</f>
        <v>301705.50000000006</v>
      </c>
      <c r="E20" s="259">
        <f>'Функц. 2024-2026'!H131</f>
        <v>179122.19999999998</v>
      </c>
      <c r="F20" s="259">
        <f>'Функц. 2024-2026'!J131</f>
        <v>133762.4</v>
      </c>
    </row>
    <row r="21" spans="1:6" ht="32.450000000000003" customHeight="1" x14ac:dyDescent="0.2">
      <c r="A21" s="392" t="s">
        <v>11</v>
      </c>
      <c r="B21" s="233" t="s">
        <v>30</v>
      </c>
      <c r="C21" s="230"/>
      <c r="D21" s="403">
        <f>D22+D23</f>
        <v>4924.2</v>
      </c>
      <c r="E21" s="243">
        <f>E22+E23</f>
        <v>4509.3</v>
      </c>
      <c r="F21" s="243">
        <f>F22+F23</f>
        <v>4750.7</v>
      </c>
    </row>
    <row r="22" spans="1:6" ht="23.25" customHeight="1" x14ac:dyDescent="0.2">
      <c r="A22" s="393" t="s">
        <v>77</v>
      </c>
      <c r="B22" s="231" t="s">
        <v>30</v>
      </c>
      <c r="C22" s="232" t="s">
        <v>7</v>
      </c>
      <c r="D22" s="402">
        <f>'Функц. 2024-2026'!F221</f>
        <v>4294.2</v>
      </c>
      <c r="E22" s="259">
        <f>'Функц. 2024-2026'!H221</f>
        <v>4444.3</v>
      </c>
      <c r="F22" s="259">
        <f>'Функц. 2024-2026'!J221</f>
        <v>4685.7</v>
      </c>
    </row>
    <row r="23" spans="1:6" ht="26.25" customHeight="1" x14ac:dyDescent="0.2">
      <c r="A23" s="391" t="s">
        <v>78</v>
      </c>
      <c r="B23" s="231" t="s">
        <v>30</v>
      </c>
      <c r="C23" s="232" t="s">
        <v>49</v>
      </c>
      <c r="D23" s="402">
        <f>'Функц. 2024-2026'!F228</f>
        <v>630</v>
      </c>
      <c r="E23" s="259">
        <f>'Функц. 2024-2026'!H228</f>
        <v>65</v>
      </c>
      <c r="F23" s="259">
        <f>'Функц. 2024-2026'!J228</f>
        <v>65</v>
      </c>
    </row>
    <row r="24" spans="1:6" ht="42" customHeight="1" x14ac:dyDescent="0.2">
      <c r="A24" s="392" t="s">
        <v>46</v>
      </c>
      <c r="B24" s="233" t="s">
        <v>7</v>
      </c>
      <c r="C24" s="230"/>
      <c r="D24" s="403">
        <f>D25+D27+D26</f>
        <v>47118.8</v>
      </c>
      <c r="E24" s="243">
        <f>E25+E27+E26</f>
        <v>47745.599999999999</v>
      </c>
      <c r="F24" s="243">
        <f>F25+F27+F26</f>
        <v>43191.299999999996</v>
      </c>
    </row>
    <row r="25" spans="1:6" ht="42.75" customHeight="1" x14ac:dyDescent="0.2">
      <c r="A25" s="391" t="s">
        <v>397</v>
      </c>
      <c r="B25" s="231" t="s">
        <v>7</v>
      </c>
      <c r="C25" s="232" t="s">
        <v>22</v>
      </c>
      <c r="D25" s="402">
        <f>'Функц. 2024-2026'!F236</f>
        <v>1926.1</v>
      </c>
      <c r="E25" s="259">
        <f>'Функц. 2024-2026'!H236</f>
        <v>1177</v>
      </c>
      <c r="F25" s="259">
        <f>'Функц. 2024-2026'!J236</f>
        <v>1177</v>
      </c>
    </row>
    <row r="26" spans="1:6" s="155" customFormat="1" ht="42.75" customHeight="1" x14ac:dyDescent="0.2">
      <c r="A26" s="394" t="s">
        <v>396</v>
      </c>
      <c r="B26" s="231" t="s">
        <v>7</v>
      </c>
      <c r="C26" s="232" t="s">
        <v>36</v>
      </c>
      <c r="D26" s="402">
        <f>'Функц. 2024-2026'!F247</f>
        <v>29296.3</v>
      </c>
      <c r="E26" s="259">
        <f>'Функц. 2024-2026'!H247</f>
        <v>27486.399999999998</v>
      </c>
      <c r="F26" s="259">
        <f>'Функц. 2024-2026'!J247</f>
        <v>27486.399999999998</v>
      </c>
    </row>
    <row r="27" spans="1:6" ht="42.75" customHeight="1" x14ac:dyDescent="0.2">
      <c r="A27" s="391" t="s">
        <v>79</v>
      </c>
      <c r="B27" s="231" t="s">
        <v>7</v>
      </c>
      <c r="C27" s="232">
        <v>14</v>
      </c>
      <c r="D27" s="402">
        <f>'Функц. 2024-2026'!F279</f>
        <v>15896.4</v>
      </c>
      <c r="E27" s="259">
        <f>'Функц. 2024-2026'!H279</f>
        <v>19082.2</v>
      </c>
      <c r="F27" s="259">
        <f>'Функц. 2024-2026'!J279</f>
        <v>14527.9</v>
      </c>
    </row>
    <row r="28" spans="1:6" ht="26.25" customHeight="1" x14ac:dyDescent="0.2">
      <c r="A28" s="392" t="s">
        <v>45</v>
      </c>
      <c r="B28" s="233" t="s">
        <v>49</v>
      </c>
      <c r="C28" s="230"/>
      <c r="D28" s="403">
        <f>D30+D33+D31+D32+D29</f>
        <v>186658.30000000002</v>
      </c>
      <c r="E28" s="243">
        <f>E30+E33+E31+E32+E29</f>
        <v>109208.59999999999</v>
      </c>
      <c r="F28" s="243">
        <f>F30+F33+F31+F32+F29</f>
        <v>90995.999999999985</v>
      </c>
    </row>
    <row r="29" spans="1:6" s="25" customFormat="1" ht="26.25" customHeight="1" x14ac:dyDescent="0.3">
      <c r="A29" s="395" t="s">
        <v>151</v>
      </c>
      <c r="B29" s="234" t="s">
        <v>49</v>
      </c>
      <c r="C29" s="235" t="s">
        <v>5</v>
      </c>
      <c r="D29" s="402">
        <f>'Функц. 2024-2026'!F291</f>
        <v>954</v>
      </c>
      <c r="E29" s="259">
        <f>'Функц. 2024-2026'!H291</f>
        <v>755</v>
      </c>
      <c r="F29" s="259">
        <f>'Функц. 2024-2026'!J291</f>
        <v>755</v>
      </c>
    </row>
    <row r="30" spans="1:6" ht="23.45" customHeight="1" x14ac:dyDescent="0.2">
      <c r="A30" s="391" t="s">
        <v>80</v>
      </c>
      <c r="B30" s="231" t="s">
        <v>49</v>
      </c>
      <c r="C30" s="232" t="s">
        <v>16</v>
      </c>
      <c r="D30" s="402">
        <f>'Функц. 2024-2026'!F300</f>
        <v>39294.9</v>
      </c>
      <c r="E30" s="259">
        <f>'Функц. 2024-2026'!H300</f>
        <v>25513.699999999997</v>
      </c>
      <c r="F30" s="259">
        <f>'Функц. 2024-2026'!J300</f>
        <v>7000.0999999999985</v>
      </c>
    </row>
    <row r="31" spans="1:6" ht="24" customHeight="1" x14ac:dyDescent="0.2">
      <c r="A31" s="393" t="s">
        <v>81</v>
      </c>
      <c r="B31" s="231" t="s">
        <v>49</v>
      </c>
      <c r="C31" s="232" t="s">
        <v>22</v>
      </c>
      <c r="D31" s="402">
        <f>'Функц. 2024-2026'!F318</f>
        <v>139734.39999999999</v>
      </c>
      <c r="E31" s="259">
        <f>'Функц. 2024-2026'!H318</f>
        <v>82134.2</v>
      </c>
      <c r="F31" s="259">
        <f>'Функц. 2024-2026'!J318</f>
        <v>82435.199999999997</v>
      </c>
    </row>
    <row r="32" spans="1:6" ht="24" customHeight="1" x14ac:dyDescent="0.2">
      <c r="A32" s="393" t="s">
        <v>100</v>
      </c>
      <c r="B32" s="231" t="s">
        <v>49</v>
      </c>
      <c r="C32" s="232">
        <v>10</v>
      </c>
      <c r="D32" s="402">
        <f>'Функц. 2024-2026'!F346</f>
        <v>5252.0999999999995</v>
      </c>
      <c r="E32" s="259">
        <f>'Функц. 2024-2026'!H346</f>
        <v>458.7</v>
      </c>
      <c r="F32" s="259">
        <f>'Функц. 2024-2026'!J346</f>
        <v>458.7</v>
      </c>
    </row>
    <row r="33" spans="1:6" ht="22.15" customHeight="1" x14ac:dyDescent="0.2">
      <c r="A33" s="391" t="s">
        <v>82</v>
      </c>
      <c r="B33" s="231" t="s">
        <v>49</v>
      </c>
      <c r="C33" s="232">
        <v>12</v>
      </c>
      <c r="D33" s="402">
        <f>'Функц. 2024-2026'!F361</f>
        <v>1422.9</v>
      </c>
      <c r="E33" s="259">
        <f>'Функц. 2024-2026'!H361</f>
        <v>347</v>
      </c>
      <c r="F33" s="259">
        <f>'Функц. 2024-2026'!J361</f>
        <v>347</v>
      </c>
    </row>
    <row r="34" spans="1:6" ht="26.25" customHeight="1" x14ac:dyDescent="0.2">
      <c r="A34" s="392" t="s">
        <v>3</v>
      </c>
      <c r="B34" s="233" t="s">
        <v>5</v>
      </c>
      <c r="C34" s="230"/>
      <c r="D34" s="403">
        <f>D35+D37+D38+D36</f>
        <v>1649318.1</v>
      </c>
      <c r="E34" s="243">
        <f>E35+E37+E38+E36</f>
        <v>1403172.6</v>
      </c>
      <c r="F34" s="243">
        <f>F35+F37+F38+F36</f>
        <v>640836.19999999995</v>
      </c>
    </row>
    <row r="35" spans="1:6" ht="24.75" customHeight="1" x14ac:dyDescent="0.2">
      <c r="A35" s="391" t="s">
        <v>83</v>
      </c>
      <c r="B35" s="231" t="s">
        <v>5</v>
      </c>
      <c r="C35" s="232" t="s">
        <v>29</v>
      </c>
      <c r="D35" s="402">
        <f>'Функц. 2024-2026'!F378</f>
        <v>24071.5</v>
      </c>
      <c r="E35" s="259">
        <f>'Функц. 2024-2026'!H378</f>
        <v>9375</v>
      </c>
      <c r="F35" s="259">
        <f>'Функц. 2024-2026'!J378</f>
        <v>9093.7999999999993</v>
      </c>
    </row>
    <row r="36" spans="1:6" s="145" customFormat="1" ht="24.75" customHeight="1" x14ac:dyDescent="0.2">
      <c r="A36" s="394" t="s">
        <v>342</v>
      </c>
      <c r="B36" s="236" t="s">
        <v>5</v>
      </c>
      <c r="C36" s="237" t="s">
        <v>30</v>
      </c>
      <c r="D36" s="402">
        <f>'Функц. 2024-2026'!F401</f>
        <v>529011.70000000007</v>
      </c>
      <c r="E36" s="524">
        <f>'Функц. 2024-2026'!H401</f>
        <v>893622.6</v>
      </c>
      <c r="F36" s="524">
        <f>'Функц. 2024-2026'!J401</f>
        <v>392942.5</v>
      </c>
    </row>
    <row r="37" spans="1:6" ht="27.75" customHeight="1" x14ac:dyDescent="0.2">
      <c r="A37" s="391" t="s">
        <v>84</v>
      </c>
      <c r="B37" s="231" t="s">
        <v>5</v>
      </c>
      <c r="C37" s="232" t="s">
        <v>7</v>
      </c>
      <c r="D37" s="402">
        <f>'Функц. 2024-2026'!F450</f>
        <v>1069145</v>
      </c>
      <c r="E37" s="259">
        <f>'Функц. 2024-2026'!H450</f>
        <v>476762.30000000005</v>
      </c>
      <c r="F37" s="259">
        <f>'Функц. 2024-2026'!J450</f>
        <v>215387.2</v>
      </c>
    </row>
    <row r="38" spans="1:6" ht="24.75" customHeight="1" thickBot="1" x14ac:dyDescent="0.25">
      <c r="A38" s="391" t="s">
        <v>85</v>
      </c>
      <c r="B38" s="231" t="s">
        <v>5</v>
      </c>
      <c r="C38" s="232" t="s">
        <v>5</v>
      </c>
      <c r="D38" s="402">
        <f>'Функц. 2024-2026'!F527</f>
        <v>27089.9</v>
      </c>
      <c r="E38" s="259">
        <f>'Функц. 2024-2026'!H527</f>
        <v>23412.7</v>
      </c>
      <c r="F38" s="259">
        <f>'Функц. 2024-2026'!J527</f>
        <v>23412.7</v>
      </c>
    </row>
    <row r="39" spans="1:6" s="267" customFormat="1" ht="20.45" customHeight="1" thickBot="1" x14ac:dyDescent="0.25">
      <c r="A39" s="396">
        <v>1</v>
      </c>
      <c r="B39" s="247">
        <v>2</v>
      </c>
      <c r="C39" s="248">
        <v>3</v>
      </c>
      <c r="D39" s="404">
        <v>4</v>
      </c>
      <c r="E39" s="263">
        <v>5</v>
      </c>
      <c r="F39" s="263">
        <v>6</v>
      </c>
    </row>
    <row r="40" spans="1:6" s="155" customFormat="1" ht="24.75" customHeight="1" x14ac:dyDescent="0.3">
      <c r="A40" s="397" t="s">
        <v>39</v>
      </c>
      <c r="B40" s="238" t="s">
        <v>97</v>
      </c>
      <c r="C40" s="239"/>
      <c r="D40" s="403">
        <f>D41</f>
        <v>1356927</v>
      </c>
      <c r="E40" s="403">
        <f>E41</f>
        <v>824960.00000000012</v>
      </c>
      <c r="F40" s="403">
        <f>F41</f>
        <v>0</v>
      </c>
    </row>
    <row r="41" spans="1:6" s="455" customFormat="1" ht="24.75" customHeight="1" x14ac:dyDescent="0.2">
      <c r="A41" s="459" t="s">
        <v>666</v>
      </c>
      <c r="B41" s="457" t="s">
        <v>97</v>
      </c>
      <c r="C41" s="458" t="s">
        <v>30</v>
      </c>
      <c r="D41" s="460">
        <f>'Функц. 2024-2026'!F557</f>
        <v>1356927</v>
      </c>
      <c r="E41" s="460">
        <f>'Функц. 2024-2026'!H557</f>
        <v>824960.00000000012</v>
      </c>
      <c r="F41" s="460">
        <f>'Функц. 2024-2026'!J557</f>
        <v>0</v>
      </c>
    </row>
    <row r="42" spans="1:6" ht="26.25" customHeight="1" x14ac:dyDescent="0.2">
      <c r="A42" s="398" t="s">
        <v>4</v>
      </c>
      <c r="B42" s="233" t="s">
        <v>8</v>
      </c>
      <c r="C42" s="240"/>
      <c r="D42" s="405">
        <f>D43+D44+D46+D47+D45</f>
        <v>1345951.9999999998</v>
      </c>
      <c r="E42" s="270">
        <f>E43+E44+E46+E47+E45</f>
        <v>1227835.3</v>
      </c>
      <c r="F42" s="270">
        <f>F43+F44+F46+F47+F45</f>
        <v>1217813.2999999998</v>
      </c>
    </row>
    <row r="43" spans="1:6" ht="30" customHeight="1" x14ac:dyDescent="0.2">
      <c r="A43" s="391" t="s">
        <v>86</v>
      </c>
      <c r="B43" s="241" t="s">
        <v>8</v>
      </c>
      <c r="C43" s="232" t="s">
        <v>29</v>
      </c>
      <c r="D43" s="402">
        <f>'Функц. 2024-2026'!F569</f>
        <v>441175.39999999997</v>
      </c>
      <c r="E43" s="244">
        <f>'Функц. 2024-2026'!H569</f>
        <v>433263.4</v>
      </c>
      <c r="F43" s="244">
        <f>'Функц. 2024-2026'!J569</f>
        <v>436451.6</v>
      </c>
    </row>
    <row r="44" spans="1:6" ht="24.75" customHeight="1" x14ac:dyDescent="0.2">
      <c r="A44" s="391" t="s">
        <v>87</v>
      </c>
      <c r="B44" s="241" t="s">
        <v>8</v>
      </c>
      <c r="C44" s="232" t="s">
        <v>30</v>
      </c>
      <c r="D44" s="406">
        <f>'Функц. 2024-2026'!F590</f>
        <v>717935.89999999991</v>
      </c>
      <c r="E44" s="245">
        <f>'Функц. 2024-2026'!H590</f>
        <v>622494.4</v>
      </c>
      <c r="F44" s="245">
        <f>'Функц. 2024-2026'!J590</f>
        <v>607194.19999999995</v>
      </c>
    </row>
    <row r="45" spans="1:6" ht="27.75" customHeight="1" x14ac:dyDescent="0.2">
      <c r="A45" s="391" t="s">
        <v>150</v>
      </c>
      <c r="B45" s="241" t="s">
        <v>8</v>
      </c>
      <c r="C45" s="232" t="s">
        <v>7</v>
      </c>
      <c r="D45" s="402">
        <f>'Функц. 2024-2026'!F657</f>
        <v>152798.9</v>
      </c>
      <c r="E45" s="259">
        <f>'Функц. 2024-2026'!H657</f>
        <v>138597.9</v>
      </c>
      <c r="F45" s="259">
        <f>'Функц. 2024-2026'!J657</f>
        <v>141297.9</v>
      </c>
    </row>
    <row r="46" spans="1:6" ht="25.5" customHeight="1" x14ac:dyDescent="0.2">
      <c r="A46" s="391" t="s">
        <v>136</v>
      </c>
      <c r="B46" s="231" t="s">
        <v>8</v>
      </c>
      <c r="C46" s="232" t="s">
        <v>8</v>
      </c>
      <c r="D46" s="402">
        <f>'Функц. 2024-2026'!F700</f>
        <v>2059.6999999999998</v>
      </c>
      <c r="E46" s="259">
        <f>'Функц. 2024-2026'!H700</f>
        <v>2000</v>
      </c>
      <c r="F46" s="259">
        <f>'Функц. 2024-2026'!J700</f>
        <v>2000</v>
      </c>
    </row>
    <row r="47" spans="1:6" ht="28.5" customHeight="1" x14ac:dyDescent="0.2">
      <c r="A47" s="391" t="s">
        <v>88</v>
      </c>
      <c r="B47" s="231" t="s">
        <v>8</v>
      </c>
      <c r="C47" s="232" t="s">
        <v>22</v>
      </c>
      <c r="D47" s="402">
        <f>'Функц. 2024-2026'!F719</f>
        <v>31982.1</v>
      </c>
      <c r="E47" s="259">
        <f>'Функц. 2024-2026'!H719</f>
        <v>31479.599999999999</v>
      </c>
      <c r="F47" s="259">
        <f>'Функц. 2024-2026'!J719</f>
        <v>30869.599999999999</v>
      </c>
    </row>
    <row r="48" spans="1:6" ht="37.35" customHeight="1" x14ac:dyDescent="0.2">
      <c r="A48" s="392" t="s">
        <v>21</v>
      </c>
      <c r="B48" s="233" t="s">
        <v>16</v>
      </c>
      <c r="C48" s="240"/>
      <c r="D48" s="403">
        <f>D49</f>
        <v>186671.89999999997</v>
      </c>
      <c r="E48" s="243">
        <f>E49</f>
        <v>111615.5</v>
      </c>
      <c r="F48" s="243">
        <f>F49</f>
        <v>113211.4</v>
      </c>
    </row>
    <row r="49" spans="1:6" ht="27.75" customHeight="1" x14ac:dyDescent="0.2">
      <c r="A49" s="391" t="s">
        <v>89</v>
      </c>
      <c r="B49" s="231" t="s">
        <v>16</v>
      </c>
      <c r="C49" s="232" t="s">
        <v>29</v>
      </c>
      <c r="D49" s="402">
        <f>'Функц. 2024-2026'!F759</f>
        <v>186671.89999999997</v>
      </c>
      <c r="E49" s="259">
        <f>'Функц. 2024-2026'!H759</f>
        <v>111615.5</v>
      </c>
      <c r="F49" s="259">
        <f>'Функц. 2024-2026'!J759</f>
        <v>113211.4</v>
      </c>
    </row>
    <row r="50" spans="1:6" s="507" customFormat="1" ht="27.75" customHeight="1" x14ac:dyDescent="0.3">
      <c r="A50" s="531" t="s">
        <v>791</v>
      </c>
      <c r="B50" s="532" t="s">
        <v>22</v>
      </c>
      <c r="C50" s="522"/>
      <c r="D50" s="403">
        <f>D51</f>
        <v>280</v>
      </c>
      <c r="E50" s="403">
        <f>E51</f>
        <v>0</v>
      </c>
      <c r="F50" s="403">
        <f>F51</f>
        <v>0</v>
      </c>
    </row>
    <row r="51" spans="1:6" s="507" customFormat="1" ht="27.75" customHeight="1" x14ac:dyDescent="0.2">
      <c r="A51" s="520" t="s">
        <v>792</v>
      </c>
      <c r="B51" s="458" t="s">
        <v>22</v>
      </c>
      <c r="C51" s="521" t="s">
        <v>22</v>
      </c>
      <c r="D51" s="402">
        <f>'Функц. 2024-2026'!F822</f>
        <v>280</v>
      </c>
      <c r="E51" s="524">
        <f>'Функц. 2024-2026'!H822</f>
        <v>0</v>
      </c>
      <c r="F51" s="524">
        <f>'Функц. 2024-2026'!J829</f>
        <v>0</v>
      </c>
    </row>
    <row r="52" spans="1:6" ht="28.5" customHeight="1" x14ac:dyDescent="0.2">
      <c r="A52" s="392" t="s">
        <v>96</v>
      </c>
      <c r="B52" s="233" t="s">
        <v>36</v>
      </c>
      <c r="C52" s="240"/>
      <c r="D52" s="403">
        <f>D53+D56+D55+D54</f>
        <v>95786.3</v>
      </c>
      <c r="E52" s="243">
        <f>E53+E56+E55+E54</f>
        <v>105857.5</v>
      </c>
      <c r="F52" s="243">
        <f>F53+F56+F55+F54</f>
        <v>63712.5</v>
      </c>
    </row>
    <row r="53" spans="1:6" ht="20.25" customHeight="1" x14ac:dyDescent="0.2">
      <c r="A53" s="391" t="s">
        <v>90</v>
      </c>
      <c r="B53" s="231">
        <v>10</v>
      </c>
      <c r="C53" s="232" t="s">
        <v>29</v>
      </c>
      <c r="D53" s="402">
        <f>'Функц. 2024-2026'!F831</f>
        <v>7998</v>
      </c>
      <c r="E53" s="259">
        <f>'Функц. 2024-2026'!H831</f>
        <v>7824.5</v>
      </c>
      <c r="F53" s="259">
        <f>'Функц. 2024-2026'!J831</f>
        <v>7824.4999999999991</v>
      </c>
    </row>
    <row r="54" spans="1:6" s="320" customFormat="1" ht="20.25" customHeight="1" x14ac:dyDescent="0.3">
      <c r="A54" s="321" t="s">
        <v>504</v>
      </c>
      <c r="B54" s="236">
        <v>10</v>
      </c>
      <c r="C54" s="237" t="s">
        <v>7</v>
      </c>
      <c r="D54" s="402">
        <f>'Функц. 2024-2026'!F838</f>
        <v>420</v>
      </c>
      <c r="E54" s="259">
        <f>'Функц. 2024-2026'!H838</f>
        <v>0</v>
      </c>
      <c r="F54" s="259">
        <f>'Функц. 2024-2026'!J838</f>
        <v>0</v>
      </c>
    </row>
    <row r="55" spans="1:6" ht="27.75" customHeight="1" x14ac:dyDescent="0.2">
      <c r="A55" s="391" t="s">
        <v>91</v>
      </c>
      <c r="B55" s="231">
        <v>10</v>
      </c>
      <c r="C55" s="232" t="s">
        <v>49</v>
      </c>
      <c r="D55" s="402">
        <f>'Функц. 2024-2026'!F843</f>
        <v>87228.3</v>
      </c>
      <c r="E55" s="259">
        <f>'Функц. 2024-2026'!H843</f>
        <v>97893</v>
      </c>
      <c r="F55" s="259">
        <f>'Функц. 2024-2026'!J843</f>
        <v>55748</v>
      </c>
    </row>
    <row r="56" spans="1:6" ht="28.5" customHeight="1" x14ac:dyDescent="0.2">
      <c r="A56" s="391" t="s">
        <v>92</v>
      </c>
      <c r="B56" s="231">
        <v>10</v>
      </c>
      <c r="C56" s="232" t="s">
        <v>97</v>
      </c>
      <c r="D56" s="402">
        <f>'Функц. 2024-2026'!F871</f>
        <v>140</v>
      </c>
      <c r="E56" s="259">
        <f>'Функц. 2024-2026'!H871</f>
        <v>140</v>
      </c>
      <c r="F56" s="259">
        <f>'Функц. 2024-2026'!J871</f>
        <v>140</v>
      </c>
    </row>
    <row r="57" spans="1:6" ht="34.35" customHeight="1" x14ac:dyDescent="0.2">
      <c r="A57" s="392" t="s">
        <v>13</v>
      </c>
      <c r="B57" s="242">
        <v>11</v>
      </c>
      <c r="C57" s="230"/>
      <c r="D57" s="403">
        <f>D58+D59</f>
        <v>118116.09999999999</v>
      </c>
      <c r="E57" s="403">
        <f>E58+E59</f>
        <v>103263</v>
      </c>
      <c r="F57" s="403">
        <f>F58+F59</f>
        <v>101863</v>
      </c>
    </row>
    <row r="58" spans="1:6" ht="28.5" customHeight="1" x14ac:dyDescent="0.2">
      <c r="A58" s="393" t="s">
        <v>93</v>
      </c>
      <c r="B58" s="231">
        <v>11</v>
      </c>
      <c r="C58" s="232" t="s">
        <v>30</v>
      </c>
      <c r="D58" s="402">
        <f>'Функц. 2024-2026'!F882</f>
        <v>3912.4</v>
      </c>
      <c r="E58" s="259">
        <f>'Функц. 2024-2026'!H882</f>
        <v>2400</v>
      </c>
      <c r="F58" s="259">
        <f>'Функц. 2024-2026'!J882</f>
        <v>1000</v>
      </c>
    </row>
    <row r="59" spans="1:6" s="472" customFormat="1" ht="28.5" customHeight="1" x14ac:dyDescent="0.2">
      <c r="A59" s="393" t="s">
        <v>676</v>
      </c>
      <c r="B59" s="231">
        <v>11</v>
      </c>
      <c r="C59" s="232" t="s">
        <v>7</v>
      </c>
      <c r="D59" s="402">
        <f>'Функц. 2024-2026'!F892</f>
        <v>114203.7</v>
      </c>
      <c r="E59" s="259">
        <f>'Функц. 2024-2026'!H892</f>
        <v>100863</v>
      </c>
      <c r="F59" s="259">
        <f>'Функц. 2024-2026'!J892</f>
        <v>100863</v>
      </c>
    </row>
    <row r="60" spans="1:6" ht="36.6" customHeight="1" x14ac:dyDescent="0.2">
      <c r="A60" s="392" t="s">
        <v>483</v>
      </c>
      <c r="B60" s="242">
        <v>13</v>
      </c>
      <c r="C60" s="230"/>
      <c r="D60" s="403">
        <f>D61</f>
        <v>311.20000000000005</v>
      </c>
      <c r="E60" s="243">
        <f>E61</f>
        <v>3667</v>
      </c>
      <c r="F60" s="243">
        <f>F61</f>
        <v>32138.100000000002</v>
      </c>
    </row>
    <row r="61" spans="1:6" ht="39.6" customHeight="1" thickBot="1" x14ac:dyDescent="0.25">
      <c r="A61" s="399" t="s">
        <v>484</v>
      </c>
      <c r="B61" s="254">
        <v>13</v>
      </c>
      <c r="C61" s="255" t="s">
        <v>29</v>
      </c>
      <c r="D61" s="407">
        <f>'Функц. 2024-2026'!F901</f>
        <v>311.20000000000005</v>
      </c>
      <c r="E61" s="260">
        <f>'Функц. 2024-2026'!H906</f>
        <v>3667</v>
      </c>
      <c r="F61" s="260">
        <f>'Функц. 2024-2026'!J906</f>
        <v>32138.100000000002</v>
      </c>
    </row>
    <row r="62" spans="1:6" ht="35.1" customHeight="1" thickBot="1" x14ac:dyDescent="0.25">
      <c r="A62" s="400" t="s">
        <v>58</v>
      </c>
      <c r="B62" s="256"/>
      <c r="C62" s="257"/>
      <c r="D62" s="258">
        <f>D60+D57+D52+D48+D42+D34+D28+D24+D21+D13+D40+D50</f>
        <v>5465308.8999999994</v>
      </c>
      <c r="E62" s="523">
        <f>E60+E57+E52+E48+E42+E34+E28+E24+E21+E13+E40+E50</f>
        <v>4282333.7</v>
      </c>
      <c r="F62" s="523">
        <f>F60+F57+F52+F48+F42+F34+F28+F24+F21+F13+F40+F50</f>
        <v>2595765.7999999998</v>
      </c>
    </row>
  </sheetData>
  <mergeCells count="12">
    <mergeCell ref="F10:F11"/>
    <mergeCell ref="D5:E5"/>
    <mergeCell ref="E8:H8"/>
    <mergeCell ref="A7:F7"/>
    <mergeCell ref="A10:A11"/>
    <mergeCell ref="B10:B11"/>
    <mergeCell ref="C10:C11"/>
    <mergeCell ref="D10:D11"/>
    <mergeCell ref="E10:E11"/>
    <mergeCell ref="B2:F2"/>
    <mergeCell ref="B3:F3"/>
    <mergeCell ref="B4:F4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&amp;R&amp;P</oddHeader>
  </headerFooter>
  <rowBreaks count="1" manualBreakCount="1">
    <brk id="3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88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852</v>
      </c>
      <c r="AD3" s="789"/>
      <c r="AE3" s="789"/>
      <c r="AF3" s="789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88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79" t="s">
        <v>688</v>
      </c>
      <c r="AE6" s="780"/>
      <c r="AF6" s="780"/>
      <c r="AG6" s="225"/>
      <c r="AH6" s="225"/>
    </row>
    <row r="7" spans="1:38" ht="15.75" x14ac:dyDescent="0.25">
      <c r="AB7" s="779" t="s">
        <v>780</v>
      </c>
      <c r="AC7" s="780"/>
      <c r="AD7" s="780"/>
      <c r="AE7" s="780"/>
      <c r="AF7" s="780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6"/>
      <c r="B9" s="777"/>
      <c r="C9" s="777"/>
      <c r="D9" s="777"/>
      <c r="E9" s="777"/>
      <c r="F9" s="777"/>
      <c r="G9" s="777"/>
      <c r="H9" s="777"/>
      <c r="I9" s="777"/>
      <c r="J9" s="777"/>
      <c r="K9" s="777"/>
      <c r="L9" s="777"/>
      <c r="M9" s="777"/>
      <c r="N9" s="777"/>
      <c r="O9" s="777"/>
      <c r="P9" s="777"/>
      <c r="Q9" s="777"/>
      <c r="R9" s="777"/>
      <c r="S9" s="777"/>
      <c r="T9" s="777"/>
      <c r="U9" s="46"/>
      <c r="W9" s="46"/>
      <c r="X9" s="778" t="s">
        <v>689</v>
      </c>
      <c r="Y9" s="778"/>
      <c r="Z9" s="743"/>
      <c r="AA9" s="743"/>
      <c r="AB9" s="743"/>
      <c r="AC9" s="743"/>
      <c r="AD9" s="781"/>
      <c r="AE9" s="781"/>
      <c r="AF9" s="740"/>
      <c r="AG9" s="215"/>
      <c r="AH9" s="215"/>
      <c r="AI9" s="48"/>
      <c r="AJ9" s="784"/>
      <c r="AK9" s="742"/>
      <c r="AL9" s="742"/>
    </row>
    <row r="10" spans="1:38" s="47" customFormat="1" ht="21" thickBot="1" x14ac:dyDescent="0.35">
      <c r="A10" s="776"/>
      <c r="B10" s="777"/>
      <c r="C10" s="777"/>
      <c r="D10" s="777"/>
      <c r="E10" s="777"/>
      <c r="F10" s="777"/>
      <c r="G10" s="777"/>
      <c r="H10" s="777"/>
      <c r="I10" s="777"/>
      <c r="J10" s="777"/>
      <c r="K10" s="777"/>
      <c r="L10" s="777"/>
      <c r="M10" s="777"/>
      <c r="N10" s="777"/>
      <c r="O10" s="777"/>
      <c r="P10" s="777"/>
      <c r="Q10" s="777"/>
      <c r="R10" s="777"/>
      <c r="S10" s="777"/>
      <c r="T10" s="777"/>
      <c r="U10" s="49"/>
      <c r="V10" s="48"/>
      <c r="W10" s="48"/>
      <c r="X10" s="778"/>
      <c r="Y10" s="778"/>
      <c r="Z10" s="778"/>
      <c r="AA10" s="778"/>
      <c r="AB10" s="778"/>
      <c r="AC10" s="778"/>
      <c r="AD10" s="147"/>
      <c r="AF10" s="473" t="s">
        <v>690</v>
      </c>
      <c r="AJ10" s="786"/>
      <c r="AK10" s="787"/>
      <c r="AL10" s="787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4"/>
      <c r="AK11" s="785"/>
      <c r="AL11" s="785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802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840</v>
      </c>
      <c r="Y142" s="566" t="s">
        <v>65</v>
      </c>
      <c r="Z142" s="595" t="s">
        <v>29</v>
      </c>
      <c r="AA142" s="596">
        <v>13</v>
      </c>
      <c r="AB142" s="597" t="s">
        <v>839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839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839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2"/>
      <c r="AJ201" s="783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843</v>
      </c>
      <c r="Y266" s="706" t="s">
        <v>65</v>
      </c>
      <c r="Z266" s="704" t="s">
        <v>49</v>
      </c>
      <c r="AA266" s="704">
        <v>12</v>
      </c>
      <c r="AB266" s="707" t="s">
        <v>844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845</v>
      </c>
      <c r="Y267" s="706" t="s">
        <v>65</v>
      </c>
      <c r="Z267" s="704" t="s">
        <v>49</v>
      </c>
      <c r="AA267" s="704">
        <v>12</v>
      </c>
      <c r="AB267" s="707" t="s">
        <v>846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847</v>
      </c>
      <c r="Y268" s="706" t="s">
        <v>65</v>
      </c>
      <c r="Z268" s="704" t="s">
        <v>49</v>
      </c>
      <c r="AA268" s="704">
        <v>12</v>
      </c>
      <c r="AB268" s="707" t="s">
        <v>848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849</v>
      </c>
      <c r="Y269" s="706" t="s">
        <v>65</v>
      </c>
      <c r="Z269" s="704" t="s">
        <v>49</v>
      </c>
      <c r="AA269" s="704">
        <v>12</v>
      </c>
      <c r="AB269" s="707" t="s">
        <v>850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850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850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806</v>
      </c>
      <c r="Y287" s="566" t="s">
        <v>65</v>
      </c>
      <c r="Z287" s="567" t="s">
        <v>5</v>
      </c>
      <c r="AA287" s="568" t="s">
        <v>30</v>
      </c>
      <c r="AB287" s="597" t="s">
        <v>805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805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805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806</v>
      </c>
      <c r="Y293" s="566" t="s">
        <v>65</v>
      </c>
      <c r="Z293" s="505" t="s">
        <v>5</v>
      </c>
      <c r="AA293" s="506" t="s">
        <v>30</v>
      </c>
      <c r="AB293" s="434" t="s">
        <v>805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805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805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841</v>
      </c>
      <c r="Y378" s="566" t="s">
        <v>65</v>
      </c>
      <c r="Z378" s="567" t="s">
        <v>16</v>
      </c>
      <c r="AA378" s="568" t="s">
        <v>29</v>
      </c>
      <c r="AB378" s="573" t="s">
        <v>842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859</v>
      </c>
      <c r="Y379" s="566" t="s">
        <v>65</v>
      </c>
      <c r="Z379" s="567" t="s">
        <v>16</v>
      </c>
      <c r="AA379" s="568" t="s">
        <v>29</v>
      </c>
      <c r="AB379" s="573" t="s">
        <v>860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860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860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818</v>
      </c>
      <c r="Y393" s="11" t="s">
        <v>65</v>
      </c>
      <c r="Z393" s="203" t="s">
        <v>16</v>
      </c>
      <c r="AA393" s="506" t="s">
        <v>29</v>
      </c>
      <c r="AB393" s="324" t="s">
        <v>820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819</v>
      </c>
      <c r="Y394" s="11" t="s">
        <v>65</v>
      </c>
      <c r="Z394" s="203" t="s">
        <v>16</v>
      </c>
      <c r="AA394" s="506" t="s">
        <v>29</v>
      </c>
      <c r="AB394" s="324" t="s">
        <v>821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821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821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815</v>
      </c>
      <c r="Y423" s="11" t="s">
        <v>65</v>
      </c>
      <c r="Z423" s="16" t="s">
        <v>16</v>
      </c>
      <c r="AA423" s="201" t="s">
        <v>29</v>
      </c>
      <c r="AB423" s="324" t="s">
        <v>814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814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814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807</v>
      </c>
      <c r="Y426" s="566" t="s">
        <v>65</v>
      </c>
      <c r="Z426" s="567" t="s">
        <v>16</v>
      </c>
      <c r="AA426" s="568" t="s">
        <v>29</v>
      </c>
      <c r="AB426" s="573" t="s">
        <v>809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808</v>
      </c>
      <c r="Y427" s="566" t="s">
        <v>65</v>
      </c>
      <c r="Z427" s="567" t="s">
        <v>16</v>
      </c>
      <c r="AA427" s="568" t="s">
        <v>29</v>
      </c>
      <c r="AB427" s="573" t="s">
        <v>810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810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810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856</v>
      </c>
      <c r="Y676" s="566" t="s">
        <v>452</v>
      </c>
      <c r="Z676" s="567" t="s">
        <v>8</v>
      </c>
      <c r="AA676" s="568" t="s">
        <v>30</v>
      </c>
      <c r="AB676" s="569" t="s">
        <v>857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857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857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828</v>
      </c>
      <c r="Y722" s="566" t="s">
        <v>452</v>
      </c>
      <c r="Z722" s="567" t="s">
        <v>8</v>
      </c>
      <c r="AA722" s="568" t="s">
        <v>30</v>
      </c>
      <c r="AB722" s="324" t="s">
        <v>829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830</v>
      </c>
      <c r="Y723" s="566" t="s">
        <v>452</v>
      </c>
      <c r="Z723" s="567" t="s">
        <v>8</v>
      </c>
      <c r="AA723" s="568" t="s">
        <v>30</v>
      </c>
      <c r="AB723" s="324" t="s">
        <v>831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832</v>
      </c>
      <c r="Y724" s="566" t="s">
        <v>452</v>
      </c>
      <c r="Z724" s="567" t="s">
        <v>8</v>
      </c>
      <c r="AA724" s="568" t="s">
        <v>30</v>
      </c>
      <c r="AB724" s="573" t="s">
        <v>833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835</v>
      </c>
      <c r="Y725" s="566" t="s">
        <v>452</v>
      </c>
      <c r="Z725" s="567" t="s">
        <v>8</v>
      </c>
      <c r="AA725" s="568" t="s">
        <v>30</v>
      </c>
      <c r="AB725" s="573" t="s">
        <v>834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834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834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812</v>
      </c>
      <c r="Y744" s="11">
        <v>901</v>
      </c>
      <c r="Z744" s="2" t="s">
        <v>8</v>
      </c>
      <c r="AA744" s="506" t="s">
        <v>7</v>
      </c>
      <c r="AB744" s="160" t="s">
        <v>813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813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813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804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811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799</v>
      </c>
      <c r="Y903" s="566" t="s">
        <v>454</v>
      </c>
      <c r="Z903" s="567" t="s">
        <v>5</v>
      </c>
      <c r="AA903" s="568" t="s">
        <v>30</v>
      </c>
      <c r="AB903" s="658" t="s">
        <v>800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800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800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824</v>
      </c>
      <c r="Y906" s="566" t="s">
        <v>454</v>
      </c>
      <c r="Z906" s="567" t="s">
        <v>5</v>
      </c>
      <c r="AA906" s="568" t="s">
        <v>30</v>
      </c>
      <c r="AB906" s="658" t="s">
        <v>825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822</v>
      </c>
      <c r="Y907" s="566" t="s">
        <v>454</v>
      </c>
      <c r="Z907" s="567" t="s">
        <v>5</v>
      </c>
      <c r="AA907" s="568" t="s">
        <v>30</v>
      </c>
      <c r="AB907" s="658" t="s">
        <v>823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823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823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853</v>
      </c>
      <c r="Y910" s="566" t="s">
        <v>454</v>
      </c>
      <c r="Z910" s="567" t="s">
        <v>5</v>
      </c>
      <c r="AA910" s="568" t="s">
        <v>30</v>
      </c>
      <c r="AB910" s="658" t="s">
        <v>854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854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854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826</v>
      </c>
      <c r="Y918" s="566" t="s">
        <v>454</v>
      </c>
      <c r="Z918" s="567" t="s">
        <v>5</v>
      </c>
      <c r="AA918" s="568" t="s">
        <v>30</v>
      </c>
      <c r="AB918" s="573" t="s">
        <v>827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827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827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801</v>
      </c>
      <c r="Y921" s="566" t="s">
        <v>454</v>
      </c>
      <c r="Z921" s="567" t="s">
        <v>5</v>
      </c>
      <c r="AA921" s="568" t="s">
        <v>30</v>
      </c>
      <c r="AB921" s="658" t="s">
        <v>803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803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803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837</v>
      </c>
      <c r="Y930" s="566" t="s">
        <v>454</v>
      </c>
      <c r="Z930" s="567" t="s">
        <v>5</v>
      </c>
      <c r="AA930" s="568" t="s">
        <v>30</v>
      </c>
      <c r="AB930" s="573" t="s">
        <v>838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838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838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858</v>
      </c>
      <c r="Y956" s="566" t="s">
        <v>454</v>
      </c>
      <c r="Z956" s="567" t="s">
        <v>5</v>
      </c>
      <c r="AA956" s="568" t="s">
        <v>7</v>
      </c>
      <c r="AB956" s="573" t="s">
        <v>855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855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855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851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851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851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2024-10-24T14:24:36Z</cp:lastPrinted>
  <dcterms:created xsi:type="dcterms:W3CDTF">2001-09-21T11:20:50Z</dcterms:created>
  <dcterms:modified xsi:type="dcterms:W3CDTF">2024-11-02T09:22:20Z</dcterms:modified>
</cp:coreProperties>
</file>