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 tabRatio="873"/>
  </bookViews>
  <sheets>
    <sheet name="2024" sheetId="1" r:id="rId1"/>
  </sheets>
  <definedNames>
    <definedName name="_xlnm._FilterDatabase" localSheetId="0" hidden="1">'2024'!$A$6:$ALA$6</definedName>
    <definedName name="OLE_LINK1" localSheetId="0">'2024'!#REF!</definedName>
    <definedName name="_xlnm.Print_Titles" localSheetId="0">'2024'!$6:$6</definedName>
    <definedName name="_xlnm.Print_Area" localSheetId="0">'2024'!$A$1:$M$229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207" i="1" l="1"/>
  <c r="L207" i="1"/>
  <c r="K207" i="1"/>
  <c r="J207" i="1"/>
  <c r="H207" i="1"/>
  <c r="I207" i="1"/>
  <c r="E206" i="1"/>
  <c r="E207" i="1"/>
  <c r="C207" i="1" l="1"/>
  <c r="D207" i="1"/>
  <c r="B207" i="1"/>
  <c r="H201" i="1" l="1"/>
  <c r="D206" i="1"/>
  <c r="F206" i="1"/>
  <c r="G206" i="1"/>
  <c r="H206" i="1"/>
  <c r="I206" i="1"/>
  <c r="J206" i="1"/>
  <c r="K206" i="1"/>
  <c r="L206" i="1"/>
  <c r="M206" i="1"/>
  <c r="G209" i="1" l="1"/>
  <c r="G210" i="1"/>
  <c r="G219" i="1"/>
  <c r="G224" i="1"/>
  <c r="G225" i="1"/>
  <c r="G226" i="1"/>
  <c r="G220" i="1"/>
  <c r="G221" i="1"/>
  <c r="G222" i="1"/>
  <c r="G215" i="1"/>
  <c r="G216" i="1"/>
  <c r="G217" i="1"/>
  <c r="G213" i="1"/>
  <c r="G211" i="1"/>
  <c r="G204" i="1" l="1"/>
  <c r="G201" i="1"/>
  <c r="G197" i="1"/>
  <c r="G191" i="1"/>
  <c r="G188" i="1"/>
  <c r="G185" i="1"/>
  <c r="G178" i="1"/>
  <c r="G174" i="1"/>
  <c r="H177" i="1"/>
  <c r="J177" i="1"/>
  <c r="L177" i="1"/>
  <c r="G168" i="1"/>
  <c r="G161" i="1"/>
  <c r="G156" i="1"/>
  <c r="G152" i="1"/>
  <c r="G143" i="1"/>
  <c r="H149" i="1"/>
  <c r="J149" i="1"/>
  <c r="L149" i="1"/>
  <c r="D227" i="1" l="1"/>
  <c r="D223" i="1"/>
  <c r="D226" i="1"/>
  <c r="D225" i="1"/>
  <c r="D224" i="1"/>
  <c r="D222" i="1"/>
  <c r="D221" i="1"/>
  <c r="D220" i="1" s="1"/>
  <c r="D219" i="1" s="1"/>
  <c r="D217" i="1"/>
  <c r="D216" i="1" s="1"/>
  <c r="D215" i="1" s="1"/>
  <c r="D213" i="1"/>
  <c r="D211" i="1"/>
  <c r="D210" i="1" s="1"/>
  <c r="D150" i="1"/>
  <c r="C150" i="1"/>
  <c r="D209" i="1" l="1"/>
  <c r="L209" i="1" s="1"/>
  <c r="M209" i="1" s="1"/>
  <c r="L145" i="1"/>
  <c r="M145" i="1" s="1"/>
  <c r="L146" i="1"/>
  <c r="M146" i="1" s="1"/>
  <c r="L147" i="1"/>
  <c r="M147" i="1" s="1"/>
  <c r="L148" i="1"/>
  <c r="M148" i="1" s="1"/>
  <c r="L150" i="1"/>
  <c r="M150" i="1" s="1"/>
  <c r="L151" i="1"/>
  <c r="M151" i="1" s="1"/>
  <c r="L154" i="1"/>
  <c r="M154" i="1" s="1"/>
  <c r="L155" i="1"/>
  <c r="M155" i="1" s="1"/>
  <c r="L158" i="1"/>
  <c r="M158" i="1" s="1"/>
  <c r="L159" i="1"/>
  <c r="M159" i="1" s="1"/>
  <c r="L160" i="1"/>
  <c r="M160" i="1" s="1"/>
  <c r="L163" i="1"/>
  <c r="M163" i="1" s="1"/>
  <c r="L164" i="1"/>
  <c r="M164" i="1" s="1"/>
  <c r="L165" i="1"/>
  <c r="M165" i="1" s="1"/>
  <c r="L166" i="1"/>
  <c r="M166" i="1" s="1"/>
  <c r="L167" i="1"/>
  <c r="M167" i="1" s="1"/>
  <c r="L170" i="1"/>
  <c r="M170" i="1" s="1"/>
  <c r="L171" i="1"/>
  <c r="M171" i="1" s="1"/>
  <c r="L172" i="1"/>
  <c r="M172" i="1" s="1"/>
  <c r="L173" i="1"/>
  <c r="M173" i="1" s="1"/>
  <c r="L176" i="1"/>
  <c r="M176" i="1" s="1"/>
  <c r="L180" i="1"/>
  <c r="M180" i="1" s="1"/>
  <c r="L181" i="1"/>
  <c r="M181" i="1" s="1"/>
  <c r="L182" i="1"/>
  <c r="M182" i="1" s="1"/>
  <c r="L183" i="1"/>
  <c r="M183" i="1" s="1"/>
  <c r="L184" i="1"/>
  <c r="M184" i="1" s="1"/>
  <c r="L187" i="1"/>
  <c r="M187" i="1" s="1"/>
  <c r="L190" i="1"/>
  <c r="M190" i="1" s="1"/>
  <c r="L193" i="1"/>
  <c r="M193" i="1" s="1"/>
  <c r="L194" i="1"/>
  <c r="M194" i="1" s="1"/>
  <c r="L195" i="1"/>
  <c r="M195" i="1" s="1"/>
  <c r="L196" i="1"/>
  <c r="M196" i="1" s="1"/>
  <c r="L199" i="1"/>
  <c r="M199" i="1" s="1"/>
  <c r="L200" i="1"/>
  <c r="M200" i="1" s="1"/>
  <c r="L203" i="1"/>
  <c r="M203" i="1" s="1"/>
  <c r="L210" i="1"/>
  <c r="L211" i="1"/>
  <c r="L212" i="1"/>
  <c r="L213" i="1"/>
  <c r="L214" i="1"/>
  <c r="L215" i="1"/>
  <c r="M215" i="1" s="1"/>
  <c r="L216" i="1"/>
  <c r="M216" i="1" s="1"/>
  <c r="L217" i="1"/>
  <c r="M217" i="1" s="1"/>
  <c r="L218" i="1"/>
  <c r="M218" i="1" s="1"/>
  <c r="L219" i="1"/>
  <c r="M219" i="1" s="1"/>
  <c r="L220" i="1"/>
  <c r="M220" i="1" s="1"/>
  <c r="L221" i="1"/>
  <c r="M221" i="1" s="1"/>
  <c r="L222" i="1"/>
  <c r="M222" i="1" s="1"/>
  <c r="L223" i="1"/>
  <c r="M223" i="1" s="1"/>
  <c r="L224" i="1"/>
  <c r="M224" i="1" s="1"/>
  <c r="L225" i="1"/>
  <c r="M225" i="1" s="1"/>
  <c r="L226" i="1"/>
  <c r="M226" i="1" s="1"/>
  <c r="L227" i="1"/>
  <c r="M227" i="1" s="1"/>
  <c r="J145" i="1"/>
  <c r="K145" i="1" s="1"/>
  <c r="J146" i="1"/>
  <c r="K146" i="1" s="1"/>
  <c r="J147" i="1"/>
  <c r="K147" i="1" s="1"/>
  <c r="J148" i="1"/>
  <c r="K148" i="1" s="1"/>
  <c r="J150" i="1"/>
  <c r="K150" i="1" s="1"/>
  <c r="J151" i="1"/>
  <c r="K151" i="1" s="1"/>
  <c r="J154" i="1"/>
  <c r="K154" i="1" s="1"/>
  <c r="J155" i="1"/>
  <c r="K155" i="1" s="1"/>
  <c r="J158" i="1"/>
  <c r="K158" i="1" s="1"/>
  <c r="J159" i="1"/>
  <c r="K159" i="1" s="1"/>
  <c r="J160" i="1"/>
  <c r="K160" i="1" s="1"/>
  <c r="J163" i="1"/>
  <c r="K163" i="1" s="1"/>
  <c r="J164" i="1"/>
  <c r="K164" i="1" s="1"/>
  <c r="J165" i="1"/>
  <c r="K165" i="1" s="1"/>
  <c r="J166" i="1"/>
  <c r="K166" i="1" s="1"/>
  <c r="J167" i="1"/>
  <c r="K167" i="1" s="1"/>
  <c r="J170" i="1"/>
  <c r="K170" i="1" s="1"/>
  <c r="J171" i="1"/>
  <c r="K171" i="1" s="1"/>
  <c r="J172" i="1"/>
  <c r="K172" i="1" s="1"/>
  <c r="J173" i="1"/>
  <c r="K173" i="1" s="1"/>
  <c r="J176" i="1"/>
  <c r="K176" i="1" s="1"/>
  <c r="J180" i="1"/>
  <c r="K180" i="1" s="1"/>
  <c r="J181" i="1"/>
  <c r="K181" i="1" s="1"/>
  <c r="J182" i="1"/>
  <c r="K182" i="1" s="1"/>
  <c r="J183" i="1"/>
  <c r="K183" i="1" s="1"/>
  <c r="J184" i="1"/>
  <c r="K184" i="1" s="1"/>
  <c r="J187" i="1"/>
  <c r="K187" i="1" s="1"/>
  <c r="J190" i="1"/>
  <c r="K190" i="1" s="1"/>
  <c r="J193" i="1"/>
  <c r="K193" i="1" s="1"/>
  <c r="J194" i="1"/>
  <c r="K194" i="1" s="1"/>
  <c r="J195" i="1"/>
  <c r="K195" i="1" s="1"/>
  <c r="J196" i="1"/>
  <c r="K196" i="1" s="1"/>
  <c r="J199" i="1"/>
  <c r="K199" i="1" s="1"/>
  <c r="J200" i="1"/>
  <c r="K200" i="1" s="1"/>
  <c r="J203" i="1"/>
  <c r="K203" i="1" s="1"/>
  <c r="J212" i="1"/>
  <c r="J214" i="1"/>
  <c r="J218" i="1"/>
  <c r="K218" i="1" s="1"/>
  <c r="J223" i="1"/>
  <c r="K223" i="1" s="1"/>
  <c r="J227" i="1"/>
  <c r="K227" i="1" s="1"/>
  <c r="F145" i="1"/>
  <c r="F146" i="1"/>
  <c r="F147" i="1"/>
  <c r="F148" i="1"/>
  <c r="F150" i="1"/>
  <c r="F151" i="1"/>
  <c r="F154" i="1"/>
  <c r="F155" i="1"/>
  <c r="F158" i="1"/>
  <c r="F159" i="1"/>
  <c r="F160" i="1"/>
  <c r="F163" i="1"/>
  <c r="F164" i="1"/>
  <c r="F165" i="1"/>
  <c r="F166" i="1"/>
  <c r="F167" i="1"/>
  <c r="F170" i="1"/>
  <c r="F171" i="1"/>
  <c r="F172" i="1"/>
  <c r="F173" i="1"/>
  <c r="F176" i="1"/>
  <c r="F180" i="1"/>
  <c r="F181" i="1"/>
  <c r="F182" i="1"/>
  <c r="F183" i="1"/>
  <c r="F184" i="1"/>
  <c r="F187" i="1"/>
  <c r="F190" i="1"/>
  <c r="F193" i="1"/>
  <c r="F194" i="1"/>
  <c r="F195" i="1"/>
  <c r="F196" i="1"/>
  <c r="F199" i="1"/>
  <c r="F200" i="1"/>
  <c r="F203" i="1"/>
  <c r="F218" i="1"/>
  <c r="F223" i="1"/>
  <c r="F227" i="1"/>
  <c r="E145" i="1"/>
  <c r="E146" i="1"/>
  <c r="E147" i="1"/>
  <c r="E148" i="1"/>
  <c r="E150" i="1"/>
  <c r="E151" i="1"/>
  <c r="E154" i="1"/>
  <c r="E155" i="1"/>
  <c r="E158" i="1"/>
  <c r="E159" i="1"/>
  <c r="E160" i="1"/>
  <c r="E163" i="1"/>
  <c r="E164" i="1"/>
  <c r="E165" i="1"/>
  <c r="E166" i="1"/>
  <c r="E167" i="1"/>
  <c r="E170" i="1"/>
  <c r="E171" i="1"/>
  <c r="E172" i="1"/>
  <c r="E173" i="1"/>
  <c r="E176" i="1"/>
  <c r="E180" i="1"/>
  <c r="E181" i="1"/>
  <c r="E182" i="1"/>
  <c r="E183" i="1"/>
  <c r="E184" i="1"/>
  <c r="E187" i="1"/>
  <c r="E190" i="1"/>
  <c r="E193" i="1"/>
  <c r="E194" i="1"/>
  <c r="E195" i="1"/>
  <c r="E196" i="1"/>
  <c r="E199" i="1"/>
  <c r="E200" i="1"/>
  <c r="E203" i="1"/>
  <c r="E218" i="1"/>
  <c r="E223" i="1"/>
  <c r="E227" i="1"/>
  <c r="H145" i="1"/>
  <c r="I145" i="1" s="1"/>
  <c r="H146" i="1"/>
  <c r="I146" i="1" s="1"/>
  <c r="H147" i="1"/>
  <c r="I147" i="1" s="1"/>
  <c r="H148" i="1"/>
  <c r="I148" i="1" s="1"/>
  <c r="H150" i="1"/>
  <c r="I150" i="1" s="1"/>
  <c r="H151" i="1"/>
  <c r="I151" i="1" s="1"/>
  <c r="H154" i="1"/>
  <c r="I154" i="1" s="1"/>
  <c r="H155" i="1"/>
  <c r="I155" i="1" s="1"/>
  <c r="H158" i="1"/>
  <c r="I158" i="1" s="1"/>
  <c r="H159" i="1"/>
  <c r="I159" i="1" s="1"/>
  <c r="H160" i="1"/>
  <c r="I160" i="1" s="1"/>
  <c r="H163" i="1"/>
  <c r="I163" i="1" s="1"/>
  <c r="H164" i="1"/>
  <c r="I164" i="1" s="1"/>
  <c r="H165" i="1"/>
  <c r="I165" i="1" s="1"/>
  <c r="H166" i="1"/>
  <c r="I166" i="1" s="1"/>
  <c r="H167" i="1"/>
  <c r="I167" i="1" s="1"/>
  <c r="H170" i="1"/>
  <c r="I170" i="1" s="1"/>
  <c r="H171" i="1"/>
  <c r="I171" i="1" s="1"/>
  <c r="H172" i="1"/>
  <c r="I172" i="1" s="1"/>
  <c r="H173" i="1"/>
  <c r="I173" i="1" s="1"/>
  <c r="H176" i="1"/>
  <c r="I176" i="1" s="1"/>
  <c r="H180" i="1"/>
  <c r="I180" i="1" s="1"/>
  <c r="H181" i="1"/>
  <c r="I181" i="1" s="1"/>
  <c r="H182" i="1"/>
  <c r="I182" i="1" s="1"/>
  <c r="H183" i="1"/>
  <c r="I183" i="1" s="1"/>
  <c r="H184" i="1"/>
  <c r="I184" i="1" s="1"/>
  <c r="H187" i="1"/>
  <c r="I187" i="1" s="1"/>
  <c r="H190" i="1"/>
  <c r="I190" i="1" s="1"/>
  <c r="H193" i="1"/>
  <c r="I193" i="1" s="1"/>
  <c r="H194" i="1"/>
  <c r="I194" i="1" s="1"/>
  <c r="H195" i="1"/>
  <c r="I195" i="1" s="1"/>
  <c r="H196" i="1"/>
  <c r="I196" i="1" s="1"/>
  <c r="H199" i="1"/>
  <c r="I199" i="1" s="1"/>
  <c r="H200" i="1"/>
  <c r="I200" i="1" s="1"/>
  <c r="H203" i="1"/>
  <c r="I203" i="1" s="1"/>
  <c r="H212" i="1"/>
  <c r="H214" i="1"/>
  <c r="H218" i="1"/>
  <c r="I218" i="1" s="1"/>
  <c r="H223" i="1"/>
  <c r="I223" i="1" s="1"/>
  <c r="H227" i="1"/>
  <c r="I227" i="1" s="1"/>
  <c r="D201" i="1" l="1"/>
  <c r="D197" i="1"/>
  <c r="D191" i="1"/>
  <c r="D188" i="1"/>
  <c r="D185" i="1"/>
  <c r="D178" i="1"/>
  <c r="D174" i="1"/>
  <c r="D168" i="1"/>
  <c r="D161" i="1"/>
  <c r="D156" i="1"/>
  <c r="D152" i="1"/>
  <c r="D143" i="1"/>
  <c r="B210" i="1"/>
  <c r="C211" i="1"/>
  <c r="C210" i="1" s="1"/>
  <c r="C213" i="1"/>
  <c r="C217" i="1"/>
  <c r="C216" i="1" s="1"/>
  <c r="C220" i="1"/>
  <c r="C221" i="1"/>
  <c r="C222" i="1"/>
  <c r="C226" i="1"/>
  <c r="B226" i="1"/>
  <c r="B222" i="1"/>
  <c r="B217" i="1"/>
  <c r="B211" i="1"/>
  <c r="B213" i="1"/>
  <c r="C201" i="1"/>
  <c r="J201" i="1" s="1"/>
  <c r="K201" i="1" s="1"/>
  <c r="C197" i="1"/>
  <c r="J197" i="1" s="1"/>
  <c r="K197" i="1" s="1"/>
  <c r="C191" i="1"/>
  <c r="J191" i="1" s="1"/>
  <c r="K191" i="1" s="1"/>
  <c r="C188" i="1"/>
  <c r="J188" i="1" s="1"/>
  <c r="K188" i="1" s="1"/>
  <c r="C185" i="1"/>
  <c r="J185" i="1" s="1"/>
  <c r="K185" i="1" s="1"/>
  <c r="C178" i="1"/>
  <c r="J178" i="1" s="1"/>
  <c r="K178" i="1" s="1"/>
  <c r="C174" i="1"/>
  <c r="J174" i="1" s="1"/>
  <c r="K174" i="1" s="1"/>
  <c r="C168" i="1"/>
  <c r="J168" i="1" s="1"/>
  <c r="K168" i="1" s="1"/>
  <c r="C161" i="1"/>
  <c r="J161" i="1" s="1"/>
  <c r="K161" i="1" s="1"/>
  <c r="C156" i="1"/>
  <c r="J156" i="1" s="1"/>
  <c r="K156" i="1" s="1"/>
  <c r="C152" i="1"/>
  <c r="J152" i="1" s="1"/>
  <c r="K152" i="1" s="1"/>
  <c r="C143" i="1"/>
  <c r="J216" i="1" l="1"/>
  <c r="K216" i="1" s="1"/>
  <c r="F216" i="1"/>
  <c r="C215" i="1"/>
  <c r="J210" i="1"/>
  <c r="J226" i="1"/>
  <c r="K226" i="1" s="1"/>
  <c r="F226" i="1"/>
  <c r="F188" i="1"/>
  <c r="L188" i="1"/>
  <c r="M188" i="1" s="1"/>
  <c r="C225" i="1"/>
  <c r="J221" i="1"/>
  <c r="K221" i="1" s="1"/>
  <c r="F221" i="1"/>
  <c r="B216" i="1"/>
  <c r="E217" i="1"/>
  <c r="H217" i="1"/>
  <c r="I217" i="1" s="1"/>
  <c r="F174" i="1"/>
  <c r="L174" i="1"/>
  <c r="M174" i="1" s="1"/>
  <c r="B225" i="1"/>
  <c r="E226" i="1"/>
  <c r="H226" i="1"/>
  <c r="I226" i="1" s="1"/>
  <c r="L185" i="1"/>
  <c r="M185" i="1" s="1"/>
  <c r="E185" i="1"/>
  <c r="F185" i="1"/>
  <c r="J220" i="1"/>
  <c r="K220" i="1" s="1"/>
  <c r="F220" i="1"/>
  <c r="F152" i="1"/>
  <c r="L152" i="1"/>
  <c r="M152" i="1" s="1"/>
  <c r="F156" i="1"/>
  <c r="L156" i="1"/>
  <c r="M156" i="1" s="1"/>
  <c r="H213" i="1"/>
  <c r="J217" i="1"/>
  <c r="K217" i="1" s="1"/>
  <c r="F217" i="1"/>
  <c r="F161" i="1"/>
  <c r="L161" i="1"/>
  <c r="M161" i="1" s="1"/>
  <c r="H211" i="1"/>
  <c r="F168" i="1"/>
  <c r="L168" i="1"/>
  <c r="M168" i="1" s="1"/>
  <c r="B221" i="1"/>
  <c r="H222" i="1"/>
  <c r="I222" i="1" s="1"/>
  <c r="E222" i="1"/>
  <c r="J213" i="1"/>
  <c r="F178" i="1"/>
  <c r="L178" i="1"/>
  <c r="M178" i="1" s="1"/>
  <c r="J211" i="1"/>
  <c r="H210" i="1"/>
  <c r="F191" i="1"/>
  <c r="L191" i="1"/>
  <c r="M191" i="1" s="1"/>
  <c r="E191" i="1"/>
  <c r="E197" i="1"/>
  <c r="F197" i="1"/>
  <c r="L197" i="1"/>
  <c r="M197" i="1" s="1"/>
  <c r="J222" i="1"/>
  <c r="K222" i="1" s="1"/>
  <c r="F222" i="1"/>
  <c r="L201" i="1"/>
  <c r="M201" i="1" s="1"/>
  <c r="E201" i="1"/>
  <c r="F201" i="1"/>
  <c r="L143" i="1"/>
  <c r="M143" i="1" s="1"/>
  <c r="D204" i="1"/>
  <c r="J143" i="1"/>
  <c r="K143" i="1" s="1"/>
  <c r="F143" i="1"/>
  <c r="C204" i="1"/>
  <c r="B201" i="1"/>
  <c r="I201" i="1" s="1"/>
  <c r="B197" i="1"/>
  <c r="H197" i="1" s="1"/>
  <c r="I197" i="1" s="1"/>
  <c r="B191" i="1"/>
  <c r="H191" i="1" s="1"/>
  <c r="I191" i="1" s="1"/>
  <c r="B188" i="1"/>
  <c r="H188" i="1" s="1"/>
  <c r="I188" i="1" s="1"/>
  <c r="B185" i="1"/>
  <c r="H185" i="1" s="1"/>
  <c r="I185" i="1" s="1"/>
  <c r="B178" i="1"/>
  <c r="H178" i="1" s="1"/>
  <c r="I178" i="1" s="1"/>
  <c r="B174" i="1"/>
  <c r="H174" i="1" s="1"/>
  <c r="I174" i="1" s="1"/>
  <c r="B168" i="1"/>
  <c r="H168" i="1" s="1"/>
  <c r="I168" i="1" s="1"/>
  <c r="B161" i="1"/>
  <c r="H161" i="1" s="1"/>
  <c r="I161" i="1" s="1"/>
  <c r="B220" i="1" l="1"/>
  <c r="H221" i="1"/>
  <c r="I221" i="1" s="1"/>
  <c r="E221" i="1"/>
  <c r="J225" i="1"/>
  <c r="K225" i="1" s="1"/>
  <c r="F225" i="1"/>
  <c r="C224" i="1"/>
  <c r="E188" i="1"/>
  <c r="B224" i="1"/>
  <c r="E225" i="1"/>
  <c r="H225" i="1"/>
  <c r="I225" i="1" s="1"/>
  <c r="E168" i="1"/>
  <c r="E178" i="1"/>
  <c r="E174" i="1"/>
  <c r="E161" i="1"/>
  <c r="J215" i="1"/>
  <c r="K215" i="1" s="1"/>
  <c r="F215" i="1"/>
  <c r="B215" i="1"/>
  <c r="E216" i="1"/>
  <c r="H216" i="1"/>
  <c r="I216" i="1" s="1"/>
  <c r="L204" i="1"/>
  <c r="M204" i="1" s="1"/>
  <c r="J204" i="1"/>
  <c r="K204" i="1" s="1"/>
  <c r="F204" i="1"/>
  <c r="B156" i="1"/>
  <c r="B152" i="1"/>
  <c r="B143" i="1"/>
  <c r="H224" i="1" l="1"/>
  <c r="I224" i="1" s="1"/>
  <c r="E224" i="1"/>
  <c r="B219" i="1"/>
  <c r="E215" i="1"/>
  <c r="H215" i="1"/>
  <c r="I215" i="1" s="1"/>
  <c r="B209" i="1"/>
  <c r="J224" i="1"/>
  <c r="K224" i="1" s="1"/>
  <c r="F224" i="1"/>
  <c r="C219" i="1"/>
  <c r="B204" i="1"/>
  <c r="H143" i="1"/>
  <c r="I143" i="1" s="1"/>
  <c r="E143" i="1"/>
  <c r="H152" i="1"/>
  <c r="I152" i="1" s="1"/>
  <c r="E152" i="1"/>
  <c r="H156" i="1"/>
  <c r="I156" i="1" s="1"/>
  <c r="E156" i="1"/>
  <c r="H220" i="1"/>
  <c r="I220" i="1" s="1"/>
  <c r="E220" i="1"/>
  <c r="D11" i="1"/>
  <c r="H209" i="1" l="1"/>
  <c r="I209" i="1" s="1"/>
  <c r="E209" i="1"/>
  <c r="H204" i="1"/>
  <c r="I204" i="1" s="1"/>
  <c r="E204" i="1"/>
  <c r="H219" i="1"/>
  <c r="I219" i="1" s="1"/>
  <c r="E219" i="1"/>
  <c r="F219" i="1"/>
  <c r="J219" i="1"/>
  <c r="K219" i="1" s="1"/>
  <c r="C209" i="1"/>
  <c r="L82" i="1"/>
  <c r="M82" i="1" s="1"/>
  <c r="J82" i="1"/>
  <c r="K82" i="1" s="1"/>
  <c r="H82" i="1"/>
  <c r="I82" i="1" s="1"/>
  <c r="D89" i="1"/>
  <c r="L89" i="1" s="1"/>
  <c r="M89" i="1" s="1"/>
  <c r="D86" i="1"/>
  <c r="G90" i="1"/>
  <c r="G83" i="1" s="1"/>
  <c r="D99" i="1"/>
  <c r="L99" i="1" s="1"/>
  <c r="M99" i="1" s="1"/>
  <c r="C99" i="1"/>
  <c r="D93" i="1"/>
  <c r="C93" i="1"/>
  <c r="D91" i="1"/>
  <c r="L91" i="1" s="1"/>
  <c r="M91" i="1" s="1"/>
  <c r="C91" i="1"/>
  <c r="D117" i="1"/>
  <c r="L117" i="1" s="1"/>
  <c r="M117" i="1" s="1"/>
  <c r="D116" i="1"/>
  <c r="D115" i="1"/>
  <c r="L115" i="1" s="1"/>
  <c r="M115" i="1" s="1"/>
  <c r="D114" i="1"/>
  <c r="L114" i="1" s="1"/>
  <c r="M114" i="1" s="1"/>
  <c r="D113" i="1"/>
  <c r="L113" i="1" s="1"/>
  <c r="M113" i="1" s="1"/>
  <c r="G103" i="1"/>
  <c r="G110" i="1"/>
  <c r="D110" i="1"/>
  <c r="D107" i="1"/>
  <c r="L107" i="1" s="1"/>
  <c r="M107" i="1" s="1"/>
  <c r="D105" i="1"/>
  <c r="C110" i="1"/>
  <c r="B110" i="1"/>
  <c r="G119" i="1"/>
  <c r="D124" i="1"/>
  <c r="L124" i="1" s="1"/>
  <c r="M124" i="1" s="1"/>
  <c r="D122" i="1"/>
  <c r="L122" i="1" s="1"/>
  <c r="M122" i="1" s="1"/>
  <c r="D121" i="1"/>
  <c r="L121" i="1" s="1"/>
  <c r="M121" i="1" s="1"/>
  <c r="D120" i="1"/>
  <c r="L128" i="1"/>
  <c r="J128" i="1"/>
  <c r="H128" i="1"/>
  <c r="L127" i="1"/>
  <c r="J127" i="1"/>
  <c r="H127" i="1"/>
  <c r="L126" i="1"/>
  <c r="M126" i="1" s="1"/>
  <c r="J126" i="1"/>
  <c r="K126" i="1" s="1"/>
  <c r="H126" i="1"/>
  <c r="I126" i="1" s="1"/>
  <c r="F126" i="1"/>
  <c r="E126" i="1"/>
  <c r="H133" i="1"/>
  <c r="G129" i="1"/>
  <c r="D129" i="1"/>
  <c r="D125" i="1" s="1"/>
  <c r="C129" i="1"/>
  <c r="C125" i="1" s="1"/>
  <c r="B129" i="1"/>
  <c r="B125" i="1" s="1"/>
  <c r="H135" i="1"/>
  <c r="J135" i="1"/>
  <c r="L135" i="1"/>
  <c r="H134" i="1"/>
  <c r="J134" i="1"/>
  <c r="L134" i="1"/>
  <c r="J133" i="1"/>
  <c r="L133" i="1"/>
  <c r="D136" i="1"/>
  <c r="L136" i="1" s="1"/>
  <c r="M136" i="1" s="1"/>
  <c r="C136" i="1"/>
  <c r="J136" i="1" s="1"/>
  <c r="K136" i="1" s="1"/>
  <c r="B136" i="1"/>
  <c r="E138" i="1"/>
  <c r="F138" i="1"/>
  <c r="H138" i="1"/>
  <c r="I138" i="1" s="1"/>
  <c r="J138" i="1"/>
  <c r="K138" i="1" s="1"/>
  <c r="L138" i="1"/>
  <c r="M138" i="1" s="1"/>
  <c r="F137" i="1"/>
  <c r="F132" i="1"/>
  <c r="F131" i="1"/>
  <c r="F123" i="1"/>
  <c r="F112" i="1"/>
  <c r="F111" i="1"/>
  <c r="F109" i="1"/>
  <c r="F108" i="1"/>
  <c r="F106" i="1"/>
  <c r="F104" i="1"/>
  <c r="F101" i="1"/>
  <c r="F100" i="1"/>
  <c r="F98" i="1"/>
  <c r="F97" i="1"/>
  <c r="F96" i="1"/>
  <c r="F94" i="1"/>
  <c r="F92" i="1"/>
  <c r="F88" i="1"/>
  <c r="F87" i="1"/>
  <c r="F85" i="1"/>
  <c r="F84" i="1"/>
  <c r="F82" i="1"/>
  <c r="E137" i="1"/>
  <c r="E132" i="1"/>
  <c r="E131" i="1"/>
  <c r="E123" i="1"/>
  <c r="E112" i="1"/>
  <c r="E111" i="1"/>
  <c r="E109" i="1"/>
  <c r="E108" i="1"/>
  <c r="E106" i="1"/>
  <c r="E104" i="1"/>
  <c r="E101" i="1"/>
  <c r="E100" i="1"/>
  <c r="E98" i="1"/>
  <c r="E97" i="1"/>
  <c r="E96" i="1"/>
  <c r="E94" i="1"/>
  <c r="E92" i="1"/>
  <c r="E88" i="1"/>
  <c r="E87" i="1"/>
  <c r="E85" i="1"/>
  <c r="E84" i="1"/>
  <c r="E82" i="1"/>
  <c r="G81" i="1"/>
  <c r="G80" i="1" s="1"/>
  <c r="D81" i="1"/>
  <c r="C81" i="1"/>
  <c r="C80" i="1" s="1"/>
  <c r="B81" i="1"/>
  <c r="B80" i="1" s="1"/>
  <c r="L137" i="1"/>
  <c r="M137" i="1" s="1"/>
  <c r="L132" i="1"/>
  <c r="M132" i="1" s="1"/>
  <c r="L131" i="1"/>
  <c r="M131" i="1" s="1"/>
  <c r="L130" i="1"/>
  <c r="M130" i="1" s="1"/>
  <c r="L123" i="1"/>
  <c r="M123" i="1" s="1"/>
  <c r="L112" i="1"/>
  <c r="M112" i="1" s="1"/>
  <c r="L111" i="1"/>
  <c r="M111" i="1" s="1"/>
  <c r="L109" i="1"/>
  <c r="M109" i="1" s="1"/>
  <c r="L108" i="1"/>
  <c r="M108" i="1" s="1"/>
  <c r="L106" i="1"/>
  <c r="M106" i="1" s="1"/>
  <c r="L104" i="1"/>
  <c r="M104" i="1" s="1"/>
  <c r="L101" i="1"/>
  <c r="M101" i="1" s="1"/>
  <c r="L100" i="1"/>
  <c r="M100" i="1" s="1"/>
  <c r="L98" i="1"/>
  <c r="M98" i="1" s="1"/>
  <c r="L97" i="1"/>
  <c r="M97" i="1" s="1"/>
  <c r="L96" i="1"/>
  <c r="M96" i="1" s="1"/>
  <c r="L95" i="1"/>
  <c r="L94" i="1"/>
  <c r="M94" i="1" s="1"/>
  <c r="L92" i="1"/>
  <c r="M92" i="1" s="1"/>
  <c r="L88" i="1"/>
  <c r="M88" i="1" s="1"/>
  <c r="L87" i="1"/>
  <c r="M87" i="1" s="1"/>
  <c r="L86" i="1"/>
  <c r="M86" i="1" s="1"/>
  <c r="L85" i="1"/>
  <c r="M85" i="1" s="1"/>
  <c r="L84" i="1"/>
  <c r="M84" i="1" s="1"/>
  <c r="L77" i="1"/>
  <c r="M77" i="1" s="1"/>
  <c r="L76" i="1"/>
  <c r="M76" i="1" s="1"/>
  <c r="L74" i="1"/>
  <c r="M74" i="1" s="1"/>
  <c r="L73" i="1"/>
  <c r="M73" i="1" s="1"/>
  <c r="L72" i="1"/>
  <c r="M72" i="1" s="1"/>
  <c r="L71" i="1"/>
  <c r="M71" i="1" s="1"/>
  <c r="L70" i="1"/>
  <c r="M70" i="1" s="1"/>
  <c r="L69" i="1"/>
  <c r="M69" i="1" s="1"/>
  <c r="L68" i="1"/>
  <c r="M68" i="1" s="1"/>
  <c r="L67" i="1"/>
  <c r="M67" i="1" s="1"/>
  <c r="L66" i="1"/>
  <c r="M66" i="1" s="1"/>
  <c r="L65" i="1"/>
  <c r="M65" i="1" s="1"/>
  <c r="L64" i="1"/>
  <c r="M64" i="1" s="1"/>
  <c r="L63" i="1"/>
  <c r="M63" i="1" s="1"/>
  <c r="L62" i="1"/>
  <c r="M62" i="1" s="1"/>
  <c r="L61" i="1"/>
  <c r="M61" i="1" s="1"/>
  <c r="L60" i="1"/>
  <c r="M60" i="1" s="1"/>
  <c r="L59" i="1"/>
  <c r="M59" i="1" s="1"/>
  <c r="L58" i="1"/>
  <c r="M58" i="1" s="1"/>
  <c r="L57" i="1"/>
  <c r="M57" i="1" s="1"/>
  <c r="L53" i="1"/>
  <c r="M53" i="1" s="1"/>
  <c r="L47" i="1"/>
  <c r="M47" i="1" s="1"/>
  <c r="L45" i="1"/>
  <c r="M45" i="1" s="1"/>
  <c r="L43" i="1"/>
  <c r="M43" i="1" s="1"/>
  <c r="L42" i="1"/>
  <c r="M42" i="1" s="1"/>
  <c r="L40" i="1"/>
  <c r="M40" i="1" s="1"/>
  <c r="L33" i="1"/>
  <c r="L29" i="1"/>
  <c r="M29" i="1" s="1"/>
  <c r="L26" i="1"/>
  <c r="M26" i="1" s="1"/>
  <c r="L23" i="1"/>
  <c r="M23" i="1" s="1"/>
  <c r="L22" i="1"/>
  <c r="M22" i="1" s="1"/>
  <c r="L12" i="1"/>
  <c r="M12" i="1" s="1"/>
  <c r="J137" i="1"/>
  <c r="K137" i="1" s="1"/>
  <c r="J132" i="1"/>
  <c r="K132" i="1" s="1"/>
  <c r="J131" i="1"/>
  <c r="K131" i="1" s="1"/>
  <c r="J123" i="1"/>
  <c r="K123" i="1" s="1"/>
  <c r="J112" i="1"/>
  <c r="K112" i="1" s="1"/>
  <c r="J111" i="1"/>
  <c r="K111" i="1" s="1"/>
  <c r="J109" i="1"/>
  <c r="K109" i="1" s="1"/>
  <c r="J108" i="1"/>
  <c r="K108" i="1" s="1"/>
  <c r="J106" i="1"/>
  <c r="K106" i="1" s="1"/>
  <c r="J104" i="1"/>
  <c r="K104" i="1" s="1"/>
  <c r="J101" i="1"/>
  <c r="K101" i="1" s="1"/>
  <c r="J100" i="1"/>
  <c r="K100" i="1" s="1"/>
  <c r="J98" i="1"/>
  <c r="K98" i="1" s="1"/>
  <c r="J97" i="1"/>
  <c r="K97" i="1" s="1"/>
  <c r="J96" i="1"/>
  <c r="K96" i="1" s="1"/>
  <c r="J95" i="1"/>
  <c r="J94" i="1"/>
  <c r="K94" i="1" s="1"/>
  <c r="J92" i="1"/>
  <c r="K92" i="1" s="1"/>
  <c r="J88" i="1"/>
  <c r="K88" i="1" s="1"/>
  <c r="J87" i="1"/>
  <c r="K87" i="1" s="1"/>
  <c r="J85" i="1"/>
  <c r="K85" i="1" s="1"/>
  <c r="J84" i="1"/>
  <c r="K84" i="1" s="1"/>
  <c r="J77" i="1"/>
  <c r="K77" i="1" s="1"/>
  <c r="J76" i="1"/>
  <c r="K76" i="1" s="1"/>
  <c r="J74" i="1"/>
  <c r="K74" i="1" s="1"/>
  <c r="J73" i="1"/>
  <c r="K73" i="1" s="1"/>
  <c r="J72" i="1"/>
  <c r="K72" i="1" s="1"/>
  <c r="J71" i="1"/>
  <c r="K71" i="1" s="1"/>
  <c r="J70" i="1"/>
  <c r="K70" i="1" s="1"/>
  <c r="J69" i="1"/>
  <c r="K69" i="1" s="1"/>
  <c r="J68" i="1"/>
  <c r="K68" i="1" s="1"/>
  <c r="J67" i="1"/>
  <c r="K67" i="1" s="1"/>
  <c r="J66" i="1"/>
  <c r="K66" i="1" s="1"/>
  <c r="J65" i="1"/>
  <c r="K65" i="1" s="1"/>
  <c r="J64" i="1"/>
  <c r="K64" i="1" s="1"/>
  <c r="J63" i="1"/>
  <c r="K63" i="1" s="1"/>
  <c r="J62" i="1"/>
  <c r="K62" i="1" s="1"/>
  <c r="J61" i="1"/>
  <c r="K61" i="1" s="1"/>
  <c r="J60" i="1"/>
  <c r="K60" i="1" s="1"/>
  <c r="J59" i="1"/>
  <c r="K59" i="1" s="1"/>
  <c r="J58" i="1"/>
  <c r="K58" i="1" s="1"/>
  <c r="J57" i="1"/>
  <c r="K57" i="1" s="1"/>
  <c r="J53" i="1"/>
  <c r="K53" i="1" s="1"/>
  <c r="J47" i="1"/>
  <c r="K47" i="1" s="1"/>
  <c r="J45" i="1"/>
  <c r="K45" i="1" s="1"/>
  <c r="J43" i="1"/>
  <c r="K43" i="1" s="1"/>
  <c r="J42" i="1"/>
  <c r="K42" i="1" s="1"/>
  <c r="J40" i="1"/>
  <c r="K40" i="1" s="1"/>
  <c r="J33" i="1"/>
  <c r="J29" i="1"/>
  <c r="K29" i="1" s="1"/>
  <c r="J26" i="1"/>
  <c r="K26" i="1" s="1"/>
  <c r="J23" i="1"/>
  <c r="K23" i="1" s="1"/>
  <c r="J22" i="1"/>
  <c r="K22" i="1" s="1"/>
  <c r="J12" i="1"/>
  <c r="K12" i="1" s="1"/>
  <c r="J11" i="1"/>
  <c r="K11" i="1" s="1"/>
  <c r="H137" i="1"/>
  <c r="I137" i="1" s="1"/>
  <c r="H132" i="1"/>
  <c r="I132" i="1" s="1"/>
  <c r="H131" i="1"/>
  <c r="I131" i="1" s="1"/>
  <c r="H123" i="1"/>
  <c r="I123" i="1" s="1"/>
  <c r="H112" i="1"/>
  <c r="I112" i="1" s="1"/>
  <c r="H111" i="1"/>
  <c r="I111" i="1" s="1"/>
  <c r="H109" i="1"/>
  <c r="I109" i="1" s="1"/>
  <c r="H108" i="1"/>
  <c r="I108" i="1" s="1"/>
  <c r="H106" i="1"/>
  <c r="I106" i="1" s="1"/>
  <c r="H104" i="1"/>
  <c r="I104" i="1" s="1"/>
  <c r="H101" i="1"/>
  <c r="I101" i="1" s="1"/>
  <c r="H100" i="1"/>
  <c r="I100" i="1" s="1"/>
  <c r="H98" i="1"/>
  <c r="I98" i="1" s="1"/>
  <c r="H97" i="1"/>
  <c r="I97" i="1" s="1"/>
  <c r="H96" i="1"/>
  <c r="I96" i="1" s="1"/>
  <c r="H95" i="1"/>
  <c r="H94" i="1"/>
  <c r="I94" i="1" s="1"/>
  <c r="H92" i="1"/>
  <c r="I92" i="1" s="1"/>
  <c r="H88" i="1"/>
  <c r="I88" i="1" s="1"/>
  <c r="H87" i="1"/>
  <c r="I87" i="1" s="1"/>
  <c r="H85" i="1"/>
  <c r="I85" i="1" s="1"/>
  <c r="H84" i="1"/>
  <c r="I84" i="1" s="1"/>
  <c r="H77" i="1"/>
  <c r="I77" i="1" s="1"/>
  <c r="H76" i="1"/>
  <c r="I76" i="1" s="1"/>
  <c r="H74" i="1"/>
  <c r="I74" i="1" s="1"/>
  <c r="H73" i="1"/>
  <c r="I73" i="1" s="1"/>
  <c r="H72" i="1"/>
  <c r="I72" i="1" s="1"/>
  <c r="H71" i="1"/>
  <c r="I71" i="1" s="1"/>
  <c r="H70" i="1"/>
  <c r="I70" i="1" s="1"/>
  <c r="H69" i="1"/>
  <c r="I69" i="1" s="1"/>
  <c r="H68" i="1"/>
  <c r="I68" i="1" s="1"/>
  <c r="H67" i="1"/>
  <c r="I67" i="1" s="1"/>
  <c r="H66" i="1"/>
  <c r="I66" i="1" s="1"/>
  <c r="H65" i="1"/>
  <c r="I65" i="1" s="1"/>
  <c r="H64" i="1"/>
  <c r="I64" i="1" s="1"/>
  <c r="H63" i="1"/>
  <c r="I63" i="1" s="1"/>
  <c r="H62" i="1"/>
  <c r="I62" i="1" s="1"/>
  <c r="H61" i="1"/>
  <c r="I61" i="1" s="1"/>
  <c r="H60" i="1"/>
  <c r="I60" i="1" s="1"/>
  <c r="H59" i="1"/>
  <c r="I59" i="1" s="1"/>
  <c r="H58" i="1"/>
  <c r="I58" i="1" s="1"/>
  <c r="H57" i="1"/>
  <c r="I57" i="1" s="1"/>
  <c r="H53" i="1"/>
  <c r="I53" i="1" s="1"/>
  <c r="H47" i="1"/>
  <c r="I47" i="1" s="1"/>
  <c r="H45" i="1"/>
  <c r="I45" i="1" s="1"/>
  <c r="H43" i="1"/>
  <c r="I43" i="1" s="1"/>
  <c r="H42" i="1"/>
  <c r="I42" i="1" s="1"/>
  <c r="H40" i="1"/>
  <c r="I40" i="1" s="1"/>
  <c r="H33" i="1"/>
  <c r="H29" i="1"/>
  <c r="I29" i="1" s="1"/>
  <c r="H26" i="1"/>
  <c r="I26" i="1" s="1"/>
  <c r="H23" i="1"/>
  <c r="I23" i="1" s="1"/>
  <c r="H22" i="1"/>
  <c r="I22" i="1" s="1"/>
  <c r="H12" i="1"/>
  <c r="I12" i="1" s="1"/>
  <c r="H11" i="1"/>
  <c r="I11" i="1" s="1"/>
  <c r="F77" i="1"/>
  <c r="F76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3" i="1"/>
  <c r="F47" i="1"/>
  <c r="F45" i="1"/>
  <c r="F43" i="1"/>
  <c r="F42" i="1"/>
  <c r="F40" i="1"/>
  <c r="F33" i="1"/>
  <c r="F29" i="1"/>
  <c r="F26" i="1"/>
  <c r="F23" i="1"/>
  <c r="F22" i="1"/>
  <c r="F12" i="1"/>
  <c r="E77" i="1"/>
  <c r="E76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3" i="1"/>
  <c r="E47" i="1"/>
  <c r="E45" i="1"/>
  <c r="E43" i="1"/>
  <c r="E42" i="1"/>
  <c r="E40" i="1"/>
  <c r="E33" i="1"/>
  <c r="E29" i="1"/>
  <c r="E26" i="1"/>
  <c r="E23" i="1"/>
  <c r="E22" i="1"/>
  <c r="E12" i="1"/>
  <c r="L11" i="1"/>
  <c r="M11" i="1" s="1"/>
  <c r="B75" i="1"/>
  <c r="B56" i="1"/>
  <c r="B55" i="1"/>
  <c r="H55" i="1" s="1"/>
  <c r="I55" i="1" s="1"/>
  <c r="B54" i="1"/>
  <c r="H54" i="1" s="1"/>
  <c r="I54" i="1" s="1"/>
  <c r="B52" i="1"/>
  <c r="H52" i="1" s="1"/>
  <c r="I52" i="1" s="1"/>
  <c r="B50" i="1"/>
  <c r="H50" i="1" s="1"/>
  <c r="I50" i="1" s="1"/>
  <c r="B49" i="1"/>
  <c r="B46" i="1"/>
  <c r="B44" i="1" s="1"/>
  <c r="B41" i="1"/>
  <c r="H41" i="1" s="1"/>
  <c r="I41" i="1" s="1"/>
  <c r="B39" i="1"/>
  <c r="H39" i="1" s="1"/>
  <c r="I39" i="1" s="1"/>
  <c r="B38" i="1"/>
  <c r="H38" i="1" s="1"/>
  <c r="I38" i="1" s="1"/>
  <c r="B37" i="1"/>
  <c r="H37" i="1" s="1"/>
  <c r="I37" i="1" s="1"/>
  <c r="B36" i="1"/>
  <c r="H36" i="1" s="1"/>
  <c r="I36" i="1" s="1"/>
  <c r="B35" i="1"/>
  <c r="H35" i="1" s="1"/>
  <c r="I35" i="1" s="1"/>
  <c r="B32" i="1"/>
  <c r="H32" i="1" s="1"/>
  <c r="I32" i="1" s="1"/>
  <c r="B31" i="1"/>
  <c r="B28" i="1"/>
  <c r="B27" i="1" s="1"/>
  <c r="B25" i="1" s="1"/>
  <c r="B24" i="1"/>
  <c r="H24" i="1" s="1"/>
  <c r="I24" i="1" s="1"/>
  <c r="B21" i="1"/>
  <c r="H21" i="1" s="1"/>
  <c r="I21" i="1" s="1"/>
  <c r="B20" i="1"/>
  <c r="H20" i="1" s="1"/>
  <c r="I20" i="1" s="1"/>
  <c r="B17" i="1"/>
  <c r="H17" i="1" s="1"/>
  <c r="I17" i="1" s="1"/>
  <c r="B16" i="1"/>
  <c r="H16" i="1" s="1"/>
  <c r="I16" i="1" s="1"/>
  <c r="B15" i="1"/>
  <c r="H15" i="1" s="1"/>
  <c r="I15" i="1" s="1"/>
  <c r="B14" i="1"/>
  <c r="H14" i="1" s="1"/>
  <c r="I14" i="1" s="1"/>
  <c r="B10" i="1"/>
  <c r="C75" i="1"/>
  <c r="C56" i="1"/>
  <c r="C55" i="1"/>
  <c r="J55" i="1" s="1"/>
  <c r="K55" i="1" s="1"/>
  <c r="C54" i="1"/>
  <c r="J54" i="1" s="1"/>
  <c r="K54" i="1" s="1"/>
  <c r="C52" i="1"/>
  <c r="J52" i="1" s="1"/>
  <c r="K52" i="1" s="1"/>
  <c r="C50" i="1"/>
  <c r="J50" i="1" s="1"/>
  <c r="K50" i="1" s="1"/>
  <c r="C49" i="1"/>
  <c r="J49" i="1" s="1"/>
  <c r="K49" i="1" s="1"/>
  <c r="C46" i="1"/>
  <c r="C44" i="1" s="1"/>
  <c r="C41" i="1"/>
  <c r="J41" i="1" s="1"/>
  <c r="K41" i="1" s="1"/>
  <c r="C39" i="1"/>
  <c r="J39" i="1" s="1"/>
  <c r="K39" i="1" s="1"/>
  <c r="C38" i="1"/>
  <c r="J38" i="1" s="1"/>
  <c r="K38" i="1" s="1"/>
  <c r="C37" i="1"/>
  <c r="J37" i="1" s="1"/>
  <c r="K37" i="1" s="1"/>
  <c r="C36" i="1"/>
  <c r="J36" i="1" s="1"/>
  <c r="K36" i="1" s="1"/>
  <c r="C35" i="1"/>
  <c r="J35" i="1" s="1"/>
  <c r="K35" i="1" s="1"/>
  <c r="C32" i="1"/>
  <c r="J32" i="1" s="1"/>
  <c r="K32" i="1" s="1"/>
  <c r="C31" i="1"/>
  <c r="J31" i="1" s="1"/>
  <c r="K31" i="1" s="1"/>
  <c r="C28" i="1"/>
  <c r="C27" i="1" s="1"/>
  <c r="C25" i="1" s="1"/>
  <c r="C24" i="1"/>
  <c r="J24" i="1" s="1"/>
  <c r="K24" i="1" s="1"/>
  <c r="C21" i="1"/>
  <c r="J21" i="1" s="1"/>
  <c r="K21" i="1" s="1"/>
  <c r="C20" i="1"/>
  <c r="C17" i="1"/>
  <c r="C16" i="1"/>
  <c r="J16" i="1" s="1"/>
  <c r="K16" i="1" s="1"/>
  <c r="C15" i="1"/>
  <c r="J15" i="1" s="1"/>
  <c r="K15" i="1" s="1"/>
  <c r="C14" i="1"/>
  <c r="J14" i="1" s="1"/>
  <c r="K14" i="1" s="1"/>
  <c r="C10" i="1"/>
  <c r="J209" i="1" l="1"/>
  <c r="K209" i="1" s="1"/>
  <c r="F209" i="1"/>
  <c r="E110" i="1"/>
  <c r="J81" i="1"/>
  <c r="K81" i="1" s="1"/>
  <c r="L81" i="1"/>
  <c r="M81" i="1" s="1"/>
  <c r="H80" i="1"/>
  <c r="I80" i="1" s="1"/>
  <c r="J80" i="1"/>
  <c r="K80" i="1" s="1"/>
  <c r="H81" i="1"/>
  <c r="I81" i="1" s="1"/>
  <c r="C90" i="1"/>
  <c r="D90" i="1"/>
  <c r="L90" i="1" s="1"/>
  <c r="M90" i="1" s="1"/>
  <c r="D103" i="1"/>
  <c r="L103" i="1" s="1"/>
  <c r="M103" i="1" s="1"/>
  <c r="G102" i="1"/>
  <c r="L93" i="1"/>
  <c r="M93" i="1" s="1"/>
  <c r="L116" i="1"/>
  <c r="M116" i="1" s="1"/>
  <c r="L118" i="1"/>
  <c r="M118" i="1" s="1"/>
  <c r="L105" i="1"/>
  <c r="M105" i="1" s="1"/>
  <c r="L110" i="1"/>
  <c r="M110" i="1" s="1"/>
  <c r="J110" i="1"/>
  <c r="K110" i="1" s="1"/>
  <c r="H110" i="1"/>
  <c r="I110" i="1" s="1"/>
  <c r="F110" i="1"/>
  <c r="L129" i="1"/>
  <c r="M129" i="1" s="1"/>
  <c r="E125" i="1"/>
  <c r="F125" i="1"/>
  <c r="D119" i="1"/>
  <c r="L119" i="1" s="1"/>
  <c r="M119" i="1" s="1"/>
  <c r="L120" i="1"/>
  <c r="M120" i="1" s="1"/>
  <c r="G125" i="1"/>
  <c r="C19" i="1"/>
  <c r="C18" i="1" s="1"/>
  <c r="F136" i="1"/>
  <c r="E136" i="1"/>
  <c r="H136" i="1"/>
  <c r="I136" i="1" s="1"/>
  <c r="C51" i="1"/>
  <c r="B48" i="1"/>
  <c r="E81" i="1"/>
  <c r="B51" i="1"/>
  <c r="D80" i="1"/>
  <c r="F81" i="1"/>
  <c r="B30" i="1"/>
  <c r="H28" i="1"/>
  <c r="I28" i="1" s="1"/>
  <c r="H46" i="1"/>
  <c r="I46" i="1" s="1"/>
  <c r="C13" i="1"/>
  <c r="B13" i="1"/>
  <c r="J20" i="1"/>
  <c r="K20" i="1" s="1"/>
  <c r="J28" i="1"/>
  <c r="K28" i="1" s="1"/>
  <c r="F11" i="1"/>
  <c r="J46" i="1"/>
  <c r="K46" i="1" s="1"/>
  <c r="H31" i="1"/>
  <c r="I31" i="1" s="1"/>
  <c r="B34" i="1"/>
  <c r="C30" i="1"/>
  <c r="C48" i="1"/>
  <c r="B19" i="1"/>
  <c r="B18" i="1" s="1"/>
  <c r="E11" i="1"/>
  <c r="H49" i="1"/>
  <c r="I49" i="1" s="1"/>
  <c r="J17" i="1"/>
  <c r="K17" i="1" s="1"/>
  <c r="C34" i="1"/>
  <c r="D75" i="1"/>
  <c r="D56" i="1"/>
  <c r="D10" i="1"/>
  <c r="G56" i="1"/>
  <c r="G75" i="1"/>
  <c r="G51" i="1"/>
  <c r="G48" i="1"/>
  <c r="G44" i="1"/>
  <c r="G34" i="1"/>
  <c r="G30" i="1"/>
  <c r="G27" i="1"/>
  <c r="G19" i="1"/>
  <c r="G13" i="1"/>
  <c r="G10" i="1"/>
  <c r="G79" i="1" l="1"/>
  <c r="G78" i="1" s="1"/>
  <c r="D83" i="1"/>
  <c r="F80" i="1"/>
  <c r="L80" i="1"/>
  <c r="M80" i="1" s="1"/>
  <c r="D102" i="1"/>
  <c r="B9" i="1"/>
  <c r="L125" i="1"/>
  <c r="M125" i="1" s="1"/>
  <c r="J125" i="1"/>
  <c r="K125" i="1" s="1"/>
  <c r="H125" i="1"/>
  <c r="I125" i="1" s="1"/>
  <c r="C9" i="1"/>
  <c r="E80" i="1"/>
  <c r="C8" i="1"/>
  <c r="B8" i="1"/>
  <c r="G25" i="1"/>
  <c r="J27" i="1"/>
  <c r="K27" i="1" s="1"/>
  <c r="H27" i="1"/>
  <c r="I27" i="1" s="1"/>
  <c r="E10" i="1"/>
  <c r="F10" i="1"/>
  <c r="J30" i="1"/>
  <c r="K30" i="1" s="1"/>
  <c r="H30" i="1"/>
  <c r="I30" i="1" s="1"/>
  <c r="J13" i="1"/>
  <c r="K13" i="1" s="1"/>
  <c r="H13" i="1"/>
  <c r="I13" i="1" s="1"/>
  <c r="E75" i="1"/>
  <c r="F75" i="1"/>
  <c r="J44" i="1"/>
  <c r="K44" i="1" s="1"/>
  <c r="H44" i="1"/>
  <c r="I44" i="1" s="1"/>
  <c r="L75" i="1"/>
  <c r="M75" i="1" s="1"/>
  <c r="J75" i="1"/>
  <c r="K75" i="1" s="1"/>
  <c r="H75" i="1"/>
  <c r="I75" i="1" s="1"/>
  <c r="J34" i="1"/>
  <c r="K34" i="1" s="1"/>
  <c r="H34" i="1"/>
  <c r="I34" i="1" s="1"/>
  <c r="J48" i="1"/>
  <c r="K48" i="1" s="1"/>
  <c r="H48" i="1"/>
  <c r="I48" i="1" s="1"/>
  <c r="J10" i="1"/>
  <c r="K10" i="1" s="1"/>
  <c r="H10" i="1"/>
  <c r="I10" i="1" s="1"/>
  <c r="L10" i="1"/>
  <c r="M10" i="1" s="1"/>
  <c r="J51" i="1"/>
  <c r="K51" i="1" s="1"/>
  <c r="H51" i="1"/>
  <c r="I51" i="1" s="1"/>
  <c r="G18" i="1"/>
  <c r="J19" i="1"/>
  <c r="K19" i="1" s="1"/>
  <c r="H19" i="1"/>
  <c r="I19" i="1" s="1"/>
  <c r="J56" i="1"/>
  <c r="K56" i="1" s="1"/>
  <c r="H56" i="1"/>
  <c r="I56" i="1" s="1"/>
  <c r="E56" i="1"/>
  <c r="F56" i="1"/>
  <c r="L56" i="1"/>
  <c r="M56" i="1" s="1"/>
  <c r="G9" i="1"/>
  <c r="D55" i="1"/>
  <c r="D52" i="1"/>
  <c r="D54" i="1"/>
  <c r="D49" i="1"/>
  <c r="D38" i="1"/>
  <c r="D37" i="1"/>
  <c r="D41" i="1"/>
  <c r="D39" i="1"/>
  <c r="D36" i="1"/>
  <c r="D35" i="1"/>
  <c r="D32" i="1"/>
  <c r="D31" i="1"/>
  <c r="D17" i="1"/>
  <c r="D16" i="1"/>
  <c r="D15" i="1"/>
  <c r="D14" i="1"/>
  <c r="D79" i="1" l="1"/>
  <c r="L83" i="1"/>
  <c r="M83" i="1" s="1"/>
  <c r="C7" i="1"/>
  <c r="B7" i="1"/>
  <c r="L102" i="1"/>
  <c r="M102" i="1" s="1"/>
  <c r="L50" i="1"/>
  <c r="M50" i="1" s="1"/>
  <c r="E50" i="1"/>
  <c r="F50" i="1"/>
  <c r="J18" i="1"/>
  <c r="K18" i="1" s="1"/>
  <c r="H18" i="1"/>
  <c r="I18" i="1" s="1"/>
  <c r="L17" i="1"/>
  <c r="M17" i="1" s="1"/>
  <c r="E17" i="1"/>
  <c r="F17" i="1"/>
  <c r="L35" i="1"/>
  <c r="M35" i="1" s="1"/>
  <c r="E35" i="1"/>
  <c r="F35" i="1"/>
  <c r="L52" i="1"/>
  <c r="M52" i="1" s="1"/>
  <c r="E52" i="1"/>
  <c r="F52" i="1"/>
  <c r="L41" i="1"/>
  <c r="M41" i="1" s="1"/>
  <c r="E41" i="1"/>
  <c r="F41" i="1"/>
  <c r="F55" i="1"/>
  <c r="L55" i="1"/>
  <c r="M55" i="1" s="1"/>
  <c r="E55" i="1"/>
  <c r="D51" i="1"/>
  <c r="F54" i="1"/>
  <c r="L54" i="1"/>
  <c r="M54" i="1" s="1"/>
  <c r="E54" i="1"/>
  <c r="F39" i="1"/>
  <c r="L39" i="1"/>
  <c r="M39" i="1" s="1"/>
  <c r="E39" i="1"/>
  <c r="F37" i="1"/>
  <c r="L37" i="1"/>
  <c r="M37" i="1" s="1"/>
  <c r="E37" i="1"/>
  <c r="G8" i="1"/>
  <c r="G7" i="1" s="1"/>
  <c r="G139" i="1" s="1"/>
  <c r="J25" i="1"/>
  <c r="K25" i="1" s="1"/>
  <c r="H25" i="1"/>
  <c r="I25" i="1" s="1"/>
  <c r="J9" i="1"/>
  <c r="K9" i="1" s="1"/>
  <c r="H9" i="1"/>
  <c r="I9" i="1" s="1"/>
  <c r="L36" i="1"/>
  <c r="M36" i="1" s="1"/>
  <c r="E36" i="1"/>
  <c r="F36" i="1"/>
  <c r="L20" i="1"/>
  <c r="M20" i="1" s="1"/>
  <c r="E20" i="1"/>
  <c r="F20" i="1"/>
  <c r="F21" i="1"/>
  <c r="L21" i="1"/>
  <c r="M21" i="1" s="1"/>
  <c r="E21" i="1"/>
  <c r="F38" i="1"/>
  <c r="E38" i="1"/>
  <c r="L38" i="1"/>
  <c r="M38" i="1" s="1"/>
  <c r="F31" i="1"/>
  <c r="L31" i="1"/>
  <c r="M31" i="1" s="1"/>
  <c r="E31" i="1"/>
  <c r="F16" i="1"/>
  <c r="L16" i="1"/>
  <c r="M16" i="1" s="1"/>
  <c r="E16" i="1"/>
  <c r="F24" i="1"/>
  <c r="E24" i="1"/>
  <c r="L24" i="1"/>
  <c r="M24" i="1" s="1"/>
  <c r="D27" i="1"/>
  <c r="L28" i="1"/>
  <c r="M28" i="1" s="1"/>
  <c r="E28" i="1"/>
  <c r="F28" i="1"/>
  <c r="F14" i="1"/>
  <c r="L14" i="1"/>
  <c r="M14" i="1" s="1"/>
  <c r="E14" i="1"/>
  <c r="D44" i="1"/>
  <c r="F46" i="1"/>
  <c r="L46" i="1"/>
  <c r="M46" i="1" s="1"/>
  <c r="E46" i="1"/>
  <c r="D13" i="1"/>
  <c r="F15" i="1"/>
  <c r="L15" i="1"/>
  <c r="M15" i="1" s="1"/>
  <c r="E15" i="1"/>
  <c r="F32" i="1"/>
  <c r="L32" i="1"/>
  <c r="M32" i="1" s="1"/>
  <c r="E32" i="1"/>
  <c r="D48" i="1"/>
  <c r="L49" i="1"/>
  <c r="M49" i="1" s="1"/>
  <c r="E49" i="1"/>
  <c r="F49" i="1"/>
  <c r="D34" i="1"/>
  <c r="D19" i="1"/>
  <c r="D30" i="1"/>
  <c r="C124" i="1"/>
  <c r="C122" i="1"/>
  <c r="C121" i="1"/>
  <c r="C120" i="1"/>
  <c r="C117" i="1"/>
  <c r="C116" i="1"/>
  <c r="C115" i="1"/>
  <c r="C114" i="1"/>
  <c r="C113" i="1"/>
  <c r="C107" i="1"/>
  <c r="C105" i="1"/>
  <c r="C89" i="1"/>
  <c r="C86" i="1"/>
  <c r="B124" i="1"/>
  <c r="B122" i="1"/>
  <c r="B121" i="1"/>
  <c r="B120" i="1"/>
  <c r="E118" i="1"/>
  <c r="B117" i="1"/>
  <c r="E117" i="1" s="1"/>
  <c r="B116" i="1"/>
  <c r="E116" i="1" s="1"/>
  <c r="B115" i="1"/>
  <c r="E115" i="1" s="1"/>
  <c r="B114" i="1"/>
  <c r="E114" i="1" s="1"/>
  <c r="B113" i="1"/>
  <c r="E113" i="1" s="1"/>
  <c r="B107" i="1"/>
  <c r="B105" i="1"/>
  <c r="B99" i="1"/>
  <c r="B93" i="1"/>
  <c r="B91" i="1"/>
  <c r="B89" i="1"/>
  <c r="B86" i="1"/>
  <c r="C83" i="1" l="1"/>
  <c r="F83" i="1" s="1"/>
  <c r="C103" i="1"/>
  <c r="B103" i="1"/>
  <c r="B90" i="1"/>
  <c r="B83" i="1" s="1"/>
  <c r="D78" i="1"/>
  <c r="L78" i="1" s="1"/>
  <c r="M78" i="1" s="1"/>
  <c r="L79" i="1"/>
  <c r="M79" i="1" s="1"/>
  <c r="E89" i="1"/>
  <c r="H89" i="1"/>
  <c r="I89" i="1" s="1"/>
  <c r="H114" i="1"/>
  <c r="I114" i="1" s="1"/>
  <c r="E124" i="1"/>
  <c r="H124" i="1"/>
  <c r="I124" i="1" s="1"/>
  <c r="J99" i="1"/>
  <c r="K99" i="1" s="1"/>
  <c r="F99" i="1"/>
  <c r="F117" i="1"/>
  <c r="J117" i="1"/>
  <c r="K117" i="1" s="1"/>
  <c r="J7" i="1"/>
  <c r="K7" i="1" s="1"/>
  <c r="H7" i="1"/>
  <c r="I7" i="1" s="1"/>
  <c r="J8" i="1"/>
  <c r="K8" i="1" s="1"/>
  <c r="H8" i="1"/>
  <c r="I8" i="1" s="1"/>
  <c r="H115" i="1"/>
  <c r="I115" i="1" s="1"/>
  <c r="H130" i="1"/>
  <c r="I130" i="1" s="1"/>
  <c r="E130" i="1"/>
  <c r="F105" i="1"/>
  <c r="J105" i="1"/>
  <c r="K105" i="1" s="1"/>
  <c r="F118" i="1"/>
  <c r="J118" i="1"/>
  <c r="K118" i="1" s="1"/>
  <c r="F30" i="1"/>
  <c r="E30" i="1"/>
  <c r="L30" i="1"/>
  <c r="M30" i="1" s="1"/>
  <c r="E51" i="1"/>
  <c r="F51" i="1"/>
  <c r="L51" i="1"/>
  <c r="M51" i="1" s="1"/>
  <c r="F13" i="1"/>
  <c r="E13" i="1"/>
  <c r="L13" i="1"/>
  <c r="M13" i="1" s="1"/>
  <c r="E34" i="1"/>
  <c r="F34" i="1"/>
  <c r="D9" i="1"/>
  <c r="L34" i="1"/>
  <c r="M34" i="1" s="1"/>
  <c r="F48" i="1"/>
  <c r="E48" i="1"/>
  <c r="L48" i="1"/>
  <c r="M48" i="1" s="1"/>
  <c r="H116" i="1"/>
  <c r="I116" i="1" s="1"/>
  <c r="D18" i="1"/>
  <c r="E19" i="1"/>
  <c r="F19" i="1"/>
  <c r="L19" i="1"/>
  <c r="M19" i="1" s="1"/>
  <c r="H117" i="1"/>
  <c r="I117" i="1" s="1"/>
  <c r="H118" i="1"/>
  <c r="I118" i="1" s="1"/>
  <c r="J89" i="1"/>
  <c r="K89" i="1" s="1"/>
  <c r="F89" i="1"/>
  <c r="J113" i="1"/>
  <c r="K113" i="1" s="1"/>
  <c r="F113" i="1"/>
  <c r="J122" i="1"/>
  <c r="K122" i="1" s="1"/>
  <c r="F122" i="1"/>
  <c r="E91" i="1"/>
  <c r="H91" i="1"/>
  <c r="I91" i="1" s="1"/>
  <c r="J120" i="1"/>
  <c r="K120" i="1" s="1"/>
  <c r="F120" i="1"/>
  <c r="E99" i="1"/>
  <c r="H99" i="1"/>
  <c r="I99" i="1" s="1"/>
  <c r="J114" i="1"/>
  <c r="K114" i="1" s="1"/>
  <c r="F114" i="1"/>
  <c r="F124" i="1"/>
  <c r="J124" i="1"/>
  <c r="K124" i="1" s="1"/>
  <c r="D25" i="1"/>
  <c r="E27" i="1"/>
  <c r="F27" i="1"/>
  <c r="L27" i="1"/>
  <c r="M27" i="1" s="1"/>
  <c r="H93" i="1"/>
  <c r="I93" i="1" s="1"/>
  <c r="E93" i="1"/>
  <c r="J107" i="1"/>
  <c r="K107" i="1" s="1"/>
  <c r="F107" i="1"/>
  <c r="J121" i="1"/>
  <c r="K121" i="1" s="1"/>
  <c r="F121" i="1"/>
  <c r="E107" i="1"/>
  <c r="H107" i="1"/>
  <c r="I107" i="1" s="1"/>
  <c r="F115" i="1"/>
  <c r="J115" i="1"/>
  <c r="K115" i="1" s="1"/>
  <c r="E44" i="1"/>
  <c r="F44" i="1"/>
  <c r="L44" i="1"/>
  <c r="M44" i="1" s="1"/>
  <c r="J86" i="1"/>
  <c r="K86" i="1" s="1"/>
  <c r="F86" i="1"/>
  <c r="H105" i="1"/>
  <c r="I105" i="1" s="1"/>
  <c r="E105" i="1"/>
  <c r="E120" i="1"/>
  <c r="H120" i="1"/>
  <c r="I120" i="1" s="1"/>
  <c r="E121" i="1"/>
  <c r="H121" i="1"/>
  <c r="I121" i="1" s="1"/>
  <c r="F91" i="1"/>
  <c r="J91" i="1"/>
  <c r="K91" i="1" s="1"/>
  <c r="F129" i="1"/>
  <c r="J129" i="1"/>
  <c r="K129" i="1" s="1"/>
  <c r="E86" i="1"/>
  <c r="H86" i="1"/>
  <c r="I86" i="1" s="1"/>
  <c r="H113" i="1"/>
  <c r="I113" i="1" s="1"/>
  <c r="E122" i="1"/>
  <c r="H122" i="1"/>
  <c r="I122" i="1" s="1"/>
  <c r="F93" i="1"/>
  <c r="J93" i="1"/>
  <c r="K93" i="1" s="1"/>
  <c r="F116" i="1"/>
  <c r="J116" i="1"/>
  <c r="K116" i="1" s="1"/>
  <c r="F130" i="1"/>
  <c r="J130" i="1"/>
  <c r="K130" i="1" s="1"/>
  <c r="B119" i="1"/>
  <c r="C119" i="1"/>
  <c r="C102" i="1" l="1"/>
  <c r="C79" i="1" s="1"/>
  <c r="B102" i="1"/>
  <c r="B79" i="1"/>
  <c r="E83" i="1"/>
  <c r="D8" i="1"/>
  <c r="E8" i="1" s="1"/>
  <c r="J119" i="1"/>
  <c r="K119" i="1" s="1"/>
  <c r="F119" i="1"/>
  <c r="E90" i="1"/>
  <c r="H90" i="1"/>
  <c r="I90" i="1" s="1"/>
  <c r="F90" i="1"/>
  <c r="J90" i="1"/>
  <c r="K90" i="1" s="1"/>
  <c r="F103" i="1"/>
  <c r="J103" i="1"/>
  <c r="K103" i="1" s="1"/>
  <c r="J83" i="1"/>
  <c r="K83" i="1" s="1"/>
  <c r="E103" i="1"/>
  <c r="H103" i="1"/>
  <c r="I103" i="1" s="1"/>
  <c r="E119" i="1"/>
  <c r="H119" i="1"/>
  <c r="I119" i="1" s="1"/>
  <c r="E25" i="1"/>
  <c r="F25" i="1"/>
  <c r="L25" i="1"/>
  <c r="M25" i="1" s="1"/>
  <c r="F9" i="1"/>
  <c r="L9" i="1"/>
  <c r="M9" i="1" s="1"/>
  <c r="E9" i="1"/>
  <c r="E129" i="1"/>
  <c r="H129" i="1"/>
  <c r="I129" i="1" s="1"/>
  <c r="E18" i="1"/>
  <c r="F18" i="1"/>
  <c r="L18" i="1"/>
  <c r="M18" i="1" s="1"/>
  <c r="J102" i="1" l="1"/>
  <c r="K102" i="1" s="1"/>
  <c r="F102" i="1"/>
  <c r="L8" i="1"/>
  <c r="M8" i="1" s="1"/>
  <c r="F8" i="1"/>
  <c r="D7" i="1"/>
  <c r="D139" i="1" s="1"/>
  <c r="H83" i="1"/>
  <c r="I83" i="1" s="1"/>
  <c r="E102" i="1"/>
  <c r="H102" i="1"/>
  <c r="I102" i="1" s="1"/>
  <c r="C78" i="1"/>
  <c r="J79" i="1"/>
  <c r="K79" i="1" s="1"/>
  <c r="F79" i="1"/>
  <c r="L139" i="1" l="1"/>
  <c r="E7" i="1"/>
  <c r="L7" i="1"/>
  <c r="M7" i="1" s="1"/>
  <c r="F7" i="1"/>
  <c r="B78" i="1"/>
  <c r="H79" i="1"/>
  <c r="I79" i="1" s="1"/>
  <c r="E79" i="1"/>
  <c r="J78" i="1"/>
  <c r="K78" i="1" s="1"/>
  <c r="F78" i="1"/>
  <c r="C139" i="1"/>
  <c r="C206" i="1" s="1"/>
  <c r="M139" i="1" l="1"/>
  <c r="F139" i="1"/>
  <c r="J139" i="1"/>
  <c r="H78" i="1"/>
  <c r="I78" i="1" s="1"/>
  <c r="E78" i="1"/>
  <c r="B139" i="1"/>
  <c r="B206" i="1" s="1"/>
  <c r="K139" i="1" l="1"/>
  <c r="E139" i="1"/>
  <c r="H139" i="1"/>
  <c r="I139" i="1" l="1"/>
</calcChain>
</file>

<file path=xl/sharedStrings.xml><?xml version="1.0" encoding="utf-8"?>
<sst xmlns="http://schemas.openxmlformats.org/spreadsheetml/2006/main" count="276" uniqueCount="226">
  <si>
    <t>Наименование</t>
  </si>
  <si>
    <t>(+, -) 
тыс. руб.</t>
  </si>
  <si>
    <t>%</t>
  </si>
  <si>
    <t>Налог на доходы физических лиц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</si>
  <si>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</si>
  <si>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</si>
  <si>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</si>
  <si>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</si>
  <si>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Общегосударственные вопросы,</t>
  </si>
  <si>
    <t>в том числе: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</si>
  <si>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</si>
  <si>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</si>
  <si>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</si>
  <si>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</si>
  <si>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</si>
  <si>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</si>
  <si>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оборона,</t>
  </si>
  <si>
    <t>мобилизационная и вневойсковая подготовка</t>
  </si>
  <si>
    <t>мобилизационная подготовка экономики</t>
  </si>
  <si>
    <t>Национальная безопасность и правоохранительная деятельность,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</si>
  <si>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</si>
  <si>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</si>
  <si>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другие вопросы в области национальной безопасности и правоохранительной деятельности</t>
  </si>
  <si>
    <t>Национальная экономика,</t>
  </si>
  <si>
    <t>сельское хозяйство и рыболовство</t>
  </si>
  <si>
    <t>транспорт</t>
  </si>
  <si>
    <t>дорожное хозяйство (дорожные фонды)</t>
  </si>
  <si>
    <t>связь и информатика</t>
  </si>
  <si>
    <t>другие вопросы в области национальной экономики</t>
  </si>
  <si>
    <t>Жилищно-коммунальное хозяйство,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</si>
  <si>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</si>
  <si>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</si>
  <si>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</si>
  <si>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</si>
  <si>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среды,</t>
  </si>
  <si>
    <t>сбор, удаление отходов и очистка сточных вод</t>
  </si>
  <si>
    <t>Образование,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</si>
  <si>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</si>
  <si>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</si>
  <si>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</si>
  <si>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</si>
  <si>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</si>
  <si>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Культура, кинематография,</t>
  </si>
  <si>
    <t>культура</t>
  </si>
  <si>
    <t>Здравоохранение,</t>
  </si>
  <si>
    <t>другие вопросы в области здравоохранения</t>
  </si>
  <si>
    <t>Социальная политика,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</si>
  <si>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</si>
  <si>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</si>
  <si>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</si>
  <si>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</si>
  <si>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спорт,</t>
  </si>
  <si>
    <t>массовый спорт</t>
  </si>
  <si>
    <t>спорт высших достижений</t>
  </si>
  <si>
    <t>Обслуживание государственного (муниципального) долга,</t>
  </si>
  <si>
    <t>обслуживание государственного (муниципального) внутреннего долга</t>
  </si>
  <si>
    <t>ВСЕГО РАСХОДОВ</t>
  </si>
  <si>
    <t>Превышение расходов над доходами (дефицит)</t>
  </si>
  <si>
    <t>в % к общей сумме доходов без учета безвозмездных поступлений</t>
  </si>
  <si>
    <t>Источники внутреннего финансирования дефицитов бюджетов</t>
  </si>
  <si>
    <t>Кредиты кредитных организаций в валюте Российской Федерации</t>
  </si>
  <si>
    <t>Привлечение кредитов от кредитных организаций в валюте Российской Федерации</t>
  </si>
  <si>
    <t>Бюджетные кредиты из других бюджетов бюджетной системы Российской Федерации</t>
  </si>
  <si>
    <t>Бюджетные кредиты из других бюджетов бюджетной системы Российской Федерации в валюте Российской Федерации</t>
  </si>
  <si>
    <t>Изменение остатков средств на счетах по учету средств бюджетов</t>
  </si>
  <si>
    <t xml:space="preserve">* утвержденный план (закон о бюджете) с учетом принятых изменений </t>
  </si>
  <si>
    <t>Утвержденный план *
тыс. рублей</t>
  </si>
  <si>
    <t>Уточненный план**
тыс. рублей</t>
  </si>
  <si>
    <t>Ожидаемое исполнение
тыс. рублей</t>
  </si>
  <si>
    <t>% исполнения от утвержден-ного плана</t>
  </si>
  <si>
    <t>% исполнения от уточнен-ного плана</t>
  </si>
  <si>
    <r>
      <t xml:space="preserve">РАСХОДЫ 
</t>
    </r>
    <r>
      <rPr>
        <sz val="10"/>
        <rFont val="Times New Roman"/>
        <family val="1"/>
        <charset val="204"/>
      </rPr>
      <t>(по разделам, подразделам расходов бюджетов)</t>
    </r>
  </si>
  <si>
    <t xml:space="preserve">Погашение кредитов, предоставленных кредитными организациями в валюте Российской Федерации </t>
  </si>
  <si>
    <t xml:space="preserve">Погашение бюджетных кредитов, полученных из других бюджетов бюджетной системы Российской Федерации в валюте Российской Федерации </t>
  </si>
  <si>
    <t>свыше 200%</t>
  </si>
  <si>
    <t>Оценка ожидаемого исполнения бюджета городского округа Лыткарино на 2024 год</t>
  </si>
  <si>
    <t>Бюджет на 2024 год</t>
  </si>
  <si>
    <t>Проект бюджета на 2025 год
тыс. рублей</t>
  </si>
  <si>
    <t xml:space="preserve">от утвержденного плана 
на 2024 год </t>
  </si>
  <si>
    <t xml:space="preserve">от уточненного плана 
на 2024 год </t>
  </si>
  <si>
    <t>от ожидаемого исполнения на 2024 год</t>
  </si>
  <si>
    <t xml:space="preserve"> НАЛОГОВЫЕ И НЕНАЛОГОВЫЕ ДОХОДЫ</t>
  </si>
  <si>
    <t>НАЛОГОВЫЕ ДОХОДЫ</t>
  </si>
  <si>
    <t>НЕНАЛОГОВЫЕ ДОХОДЫ</t>
  </si>
  <si>
    <t>НАЛОГИ НА ПРИБЫЛЬ, ДОХОДЫ</t>
  </si>
  <si>
    <t>в том числе НДФЛ по доп.нормативу</t>
  </si>
  <si>
    <t>НАЛОГИ НА ТОВАРЫ (РАБОТЫ,УСЛУГИ), РЕАЛИЗУЕМЫЕ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</si>
  <si>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</si>
  <si>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</si>
  <si>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</si>
  <si>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</si>
  <si>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>НАЛОГИ НА СОВОКУПНЫЙ ДОХОД</t>
  </si>
  <si>
    <t xml:space="preserve">Налог, взимаемый в связи с применением упрощенной системы налогообложения, в том числе: 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</si>
  <si>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</si>
  <si>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</si>
  <si>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Единый налог на вмененный доход для отдельных видов деятельности</t>
  </si>
  <si>
    <t>Налог, взимаемый в связи с применением патентной системы налогообложения, зачисляемый в бюджеты городских округов (сумма платежа (перерасчеты, недоимка и задолженность по соответствующему платежу, в том числе по отмененному)</t>
  </si>
  <si>
    <t>Налог, взимаемый в связи с применением специального налогового режима "Автоматизированная упрощенная система налогообложения" (сумма платежа (перерасчеты, недоимка и задолженность по соответствующему платежу, в том числе по отмененному)</t>
  </si>
  <si>
    <t>НАЛОГИ НА ИМУЩЕСТВО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</si>
  <si>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 (сумма платежа (перерасчеты, недоимка и задолженность по соответствующему платежу, в том числе по отмененному)</t>
  </si>
  <si>
    <t>Земельный налог</t>
  </si>
  <si>
    <t>Земельный налог с организаций, обладающих земельным участком,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</si>
  <si>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Земельный налог с физических лиц, обладающих земельным участком,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</si>
  <si>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ГОСУДАРСТВЕННАЯ ПОШЛИНА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</si>
  <si>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</si>
  <si>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</si>
  <si>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Государственная пошлина за выдачу разрешения на установку рекламной конструкции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</si>
  <si>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</si>
  <si>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</si>
  <si>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</si>
  <si>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 xml:space="preserve">Доходы от сдачи в аренду имущества, составляющего казну городских округов (за исключением земельных участков)
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</si>
  <si>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городских округов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</si>
  <si>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</si>
  <si>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r>
      <t>прочие поступления от использования имущества, находящегося в собственности городских округов,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казенных)(</t>
    </r>
    <r>
      <rPr>
        <b/>
        <sz val="11"/>
        <rFont val="Times New Roman"/>
        <family val="1"/>
        <charset val="204"/>
      </rPr>
      <t>плата за найм ж.ф.</t>
    </r>
    <r>
      <rPr>
        <sz val="11"/>
        <rFont val="Times New Roman"/>
        <family val="1"/>
        <charset val="204"/>
      </rPr>
      <t>)</t>
    </r>
  </si>
  <si>
    <r>
  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  </r>
    <r>
      <rPr>
        <b/>
        <sz val="11"/>
        <rFont val="Times New Roman"/>
        <family val="1"/>
        <charset val="204"/>
      </rPr>
      <t xml:space="preserve"> (плата за размещение объектов, которые могут быть размещены без предоставления земельных участков и установления сервитутов)</t>
    </r>
  </si>
  <si>
    <r>
  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</t>
    </r>
    <r>
      <rPr>
        <b/>
        <sz val="11"/>
        <rFont val="Times New Roman"/>
        <family val="1"/>
        <charset val="204"/>
      </rPr>
      <t>(нестационарные торговые объекты)</t>
    </r>
  </si>
  <si>
    <r>
      <t xml:space="preserve"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 </t>
    </r>
    <r>
      <rPr>
        <b/>
        <sz val="11"/>
        <rFont val="Times New Roman"/>
        <family val="1"/>
        <charset val="204"/>
      </rPr>
      <t>(плата за рекламу)</t>
    </r>
  </si>
  <si>
    <t>ПЛАТЕЖИ ПРИ ПОЛЬЗОВАНИИ ПРИРОДНЫМИ РЕСУРСАМИ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</si>
  <si>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</si>
  <si>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</si>
  <si>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</si>
  <si>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ДОХОДЫ ОТ ОКАЗАНИЯ ПЛАТНЫХ УСЛУГ (РАБОТ) И КОМПЕНСАЦИИ ЗАТРАТ ГОСУДАРСТВА</t>
  </si>
  <si>
    <t>Прочие доходы от оказания платных услуг (работ) получателями средств бюджетов городских округов</t>
  </si>
  <si>
    <t>Прочие доходы от компенсации затрат бюджетов городских округов</t>
  </si>
  <si>
    <t>ДОХОДЫ ОТ ПРОДАЖИ МАТЕРИАЛЬНЫХ И НЕМАТЕРИАЛЬНЫХ АКТИВОВ</t>
  </si>
  <si>
    <t>Доходы от продажи квартир, находящихся в собственности городских округов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</si>
  <si>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</si>
  <si>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</si>
  <si>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</si>
  <si>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ШТРАФЫ, САНКЦИИ, ВОЗМЕЩЕНИЕ УЩЕРБА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</si>
  <si>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</si>
  <si>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</si>
  <si>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</si>
  <si>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</si>
  <si>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</si>
  <si>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17 Кодекса Российской Федерации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</si>
  <si>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 xml:space="preserve"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</t>
  </si>
  <si>
    <t xml:space="preserve">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</si>
  <si>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
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</si>
  <si>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</si>
  <si>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Прочее возмещение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</si>
  <si>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</si>
  <si>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городских округов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</si>
  <si>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ПРОЧИЕ НЕНАЛОГОВЫЕ ДОХОДЫ</t>
  </si>
  <si>
    <t>прочие неналоговые доходы бюджетов городских округов</t>
  </si>
  <si>
    <t>Инициативные платежи, зачисляемые в бюджеты городских округов</t>
  </si>
  <si>
    <t>БЕЗВОЗМЕЗДНЫЕ ПОСТУПЛЕНИЯ</t>
  </si>
  <si>
    <t>Прочие субсидии бюджетам городских округов</t>
  </si>
  <si>
    <t>Прочие дотации бюджетам городских округов на поощрение органов местного самоуправления городских округов Московской области за достижение наилучших значений показателей по отдельным направлениям развития городских округов Московской области</t>
  </si>
  <si>
    <t>Субсидии бюджетам городских округов на сокращение доли загрязненных сточных вод</t>
  </si>
  <si>
    <t>Субсидии бюджетам городских округов на оснащение (обновление материально - 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программам. (Обновление материально - технической базы в организациях, осуществляющих образовательную деятельность, исключительно по адаптированным основным общеобразовательным программам)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</si>
  <si>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</si>
  <si>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городских округов на реализацию мероприятий по обеспечению жильем молодых семей</t>
  </si>
  <si>
    <t>Субсидии бюджетам городских округов на поддержку отрасли культуры</t>
  </si>
  <si>
    <t>Субсидии бюджетам городских округов на реализацию программ формирования современной городской среды в части достижения основного результата по благоустройству общественных территорий</t>
  </si>
  <si>
    <t xml:space="preserve">Субсидии бюджетам городских округов на реализацию мероприятий по капитальному ремонту сетей теплоснабжения на территории муниципальных образований </t>
  </si>
  <si>
    <t>Субсидии бюджетам городских округов на мероприятия по организации отдыха детей в каникулярное время</t>
  </si>
  <si>
    <t xml:space="preserve">Субсидии бюджетам городских округов на капитальный  ремонт сетей теплоснабжения на территории муниципальных образований Московской области </t>
  </si>
  <si>
    <t>Субсидии бюджетам городских округов на реализацию мероприятий по капитальному ремонту объектов теплоснабжения</t>
  </si>
  <si>
    <t>Субсидии бюджетам городских округов на благоустройство лесопарковых зон</t>
  </si>
  <si>
    <t>Субсидии бюджетам городских округов на создание модельных центральных городских библиотек</t>
  </si>
  <si>
    <t>Субсидии бюджетам городских округов на реализацию на территориях муниципальных образований проектов граждан, сформированных в рамках практик инициативного бюджетирования</t>
  </si>
  <si>
    <t xml:space="preserve">Субсидии бюджетам городских округов на организацию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 </t>
  </si>
  <si>
    <t>Субсидии бюджетам городских округов на строительство и реконструкцию объектов теплоснабжения</t>
  </si>
  <si>
    <t>Субсидии бюджетам городских округов на устройство и модернизацию контейнерных площадок</t>
  </si>
  <si>
    <t>Субвенции бюджетам городских округов на обеспечение переданного государственного полномочия Московской области по созданию комиссий по делам несовершеннолетних и защите их прав муниципальных образований Московской области</t>
  </si>
  <si>
    <t>Субвенции бюджетам городских округов на компенсацию проезда к месту учебы и обратно отдельным категориям обучающихся по очной форме обучения муниципальных общеобразовательных  организаций</t>
  </si>
  <si>
    <t>Субвенции бюджетам городских округов на осуществление государственных полномочий Московской области в области земельных отношений, определения соответствия объектов жилищного строительства, присвоения адресов и согласования перепланировки помещений</t>
  </si>
  <si>
    <t>Субвенции бюджетам городских округов на осуществление переданных полномочий Московской области по организации мероприятий при осуществлении деятельности по обращению с собаками без владельцев</t>
  </si>
  <si>
    <t>Субвенции бюджетам городских округов на создание административных комиссий, уполномоченных рассматривать дела об административных правонарушениях в сфере благоустройства</t>
  </si>
  <si>
    <t xml:space="preserve">Субвенции бюджетам городских округов на 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 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</si>
  <si>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 (на выплату компенсации  родительской платы, на оплату банковских и почтовых услуг по перечислению компенсации родительской платы)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</si>
  <si>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 (на оплату труда работников, осуществляющих работу по обеспечению выплаты компенсации  родительской платы)</t>
  </si>
  <si>
    <t>Субвенции бюджетам городских округов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</si>
  <si>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Субвенции бюджетам городских округов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помещениямина (на предоставление жилищного сертификата и единовременной социальной выплаты)</t>
  </si>
  <si>
    <t>Субвенции бюджетам городских округов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</si>
  <si>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</si>
  <si>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</si>
  <si>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</si>
  <si>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Прочие субвенции  бюджетам городских округов</t>
  </si>
  <si>
    <t>Субвенции бюджетам городских округов на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(школы)</t>
  </si>
  <si>
    <t>Субвенции бюджетам городских округов на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(доп.образование)</t>
  </si>
  <si>
    <t>Субвенции бюджетам городских округов на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(сады)</t>
  </si>
  <si>
    <t>Субвенции бюджетам городских округов на выплату пособия педагогическим работникам муниципальных дошкольных и общеобразовательных организаций - молодым специалистам</t>
  </si>
  <si>
    <t>Субвенции бюджетам городских округов на выплату компенсаций работникам, привлекаемым к проведению в Московской области государственной итоговой аттестации обучающихся, освоивших образовательные программы основного общего и среднего общего образования, за работу по подготовке и проведению государственной итоговой аттестации</t>
  </si>
  <si>
    <t>Прочие межбюджетные трансферты, передаваемые бюджетам городских округов</t>
  </si>
  <si>
    <t>Прочие межбюджетные трансферты, передаваемые бюджетам городских округов на реализацию первоочередных мероприятий по капитальному ремонту сетей теплоснабжения</t>
  </si>
  <si>
    <t>Прочие межбюджетные трансферты, передаваемые бюджетам городских округов на финансовое обеспечение стимулирующих выплат работникам культурно-досуговых учреждений в Московской области с высоким уровнем достижений работы в сфере культуры</t>
  </si>
  <si>
    <t>Прочие межбюджетные трансферты, передаваемые бюджетам городских округов на финансовое обеспечение расходов в связи с освобождением семей отдельных категорий граждан от платы, взимаемой за присмотр и уход за ребенком в муниципальных образовательных организациях в Московской области, реализующих программы дошкольного образования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</si>
  <si>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</si>
  <si>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субвенций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образования, из бюджетов городских округов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</si>
  <si>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</si>
  <si>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</si>
  <si>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</si>
  <si>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среды, природопользования и обращения с животными,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</si>
  <si>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 (за исключением штрафов, указанных в пункте 6 статьи 46 Бюджетного кодекса Российской Федерации), выявленные должностными лицами органов муниципального контроля</t>
  </si>
  <si>
    <t xml:space="preserve"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 </t>
  </si>
  <si>
    <t>Отклонение проекта бюджета на 2025 год</t>
  </si>
  <si>
    <t xml:space="preserve">Прочие дотации </t>
  </si>
  <si>
    <t>Иные межбюджетные трансферты</t>
  </si>
  <si>
    <t>Межбюджетные трансферты, передаваемые бюджетам городских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</si>
  <si>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 xml:space="preserve">Прочие межбюджетные трансферты, передаваемые бюджетам городских округов на выплату ежемесячных доплат за напряженный труд работникам муниципальных дошкольных и общеобразовательных организаций                                                                                              </t>
  </si>
  <si>
    <t xml:space="preserve">Прочие межбюджетные трансферты, передаваемые бюджетам городских округов на возмещение затрат, связанных с получением комплексных экологических разрешений </t>
  </si>
  <si>
    <t>Прочие межбюджетные трансферты, передаваемые бюджетам городских округов на стимулирующие выплаты руководителям муниципальных общеобразовательных организаций по итогам оценки эффективности механизмов управления качеством образовательных результатов и эффективности механизмов управления качеством образовательной деятельности в общеобразовательных организациях</t>
  </si>
  <si>
    <t>Межбюджетные трансферты,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</si>
  <si>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Межбюджетные трансферты,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</si>
  <si>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образования, в том числе:</t>
  </si>
  <si>
    <t>Субвенции бюджетам городских округов на выполнение передаваемых полномочий субъектов Российской Федерации, в том числе:</t>
  </si>
  <si>
    <t>Субсидии бюджетам городских округов на реализацию программ формирования современной городской среды в части достижения основного результата по благоустройству общественных территорий (благоустройство скверов)</t>
  </si>
  <si>
    <t>ВСЕГО ДОХОДОВ</t>
  </si>
  <si>
    <t xml:space="preserve">** уточненный план на 01.11.2024 с учетом внесенных изменений в сводную бюджетную роспись </t>
  </si>
  <si>
    <t>Привлечение городскими округами кредитов от кредитных организаций в валюте Российской Федерации</t>
  </si>
  <si>
    <t>Погашение городскими округами кредитов от кредитных организаций в валюте Российской Федерации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</si>
  <si>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</t>
  </si>
  <si>
    <t>Увеличение остатков средств бюджетов</t>
  </si>
  <si>
    <t>Увеличение прочих остатков средств бюджетов</t>
  </si>
  <si>
    <t>Увеличение прочих остатков денежных средств бюджетов</t>
  </si>
  <si>
    <t>Увеличение прочих остатков денежных средств бюджетов городских округов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</si>
  <si>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</si>
  <si>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</si>
  <si>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бюджетов</t>
  </si>
  <si>
    <t>Уменьшение прочих остатков денежных средств бюджетов субъектов городских округов</t>
  </si>
  <si>
    <t>обеспечение проведения выборов и референдумов</t>
  </si>
  <si>
    <t xml:space="preserve"> -</t>
  </si>
  <si>
    <t>другие вопросы в области охраны окружающей среды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</si>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</sst>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₽_-;\-* #,##0.00\ _₽_-;_-* \-??\ _₽_-;_-@_-"/>
    <numFmt numFmtId="165" formatCode="#,##0.0"/>
    <numFmt numFmtId="166" formatCode="0.0"/>
    <numFmt numFmtId="167" formatCode="0.0%"/>
  </numFmts>
  <fonts count="27" x14ac:knownFonts="1">
    <font>
      <sz val="10"/>
      <name val="Arial Cyr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4"/>
      <color rgb="FF1F497D"/>
      <name val="Arial Cyr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 Cyr"/>
      <family val="1"/>
      <charset val="204"/>
    </font>
    <font>
      <b/>
      <sz val="10"/>
      <name val="Arial Cyr"/>
      <charset val="204"/>
    </font>
    <font>
      <sz val="10"/>
      <name val="Times New Roman CYR"/>
      <charset val="204"/>
    </font>
    <font>
      <sz val="9"/>
      <name val="Arial Cyr"/>
      <family val="2"/>
      <charset val="204"/>
    </font>
    <font>
      <b/>
      <sz val="10"/>
      <name val="Arial Cyr"/>
      <family val="2"/>
      <charset val="204"/>
    </font>
    <font>
      <b/>
      <sz val="10"/>
      <name val="Times New Roman Cyr"/>
      <charset val="204"/>
    </font>
    <font>
      <sz val="12"/>
      <name val="Arial Cyr"/>
      <family val="2"/>
      <charset val="204"/>
    </font>
    <font>
      <sz val="11"/>
      <name val="Arial Cyr"/>
      <family val="2"/>
      <charset val="204"/>
    </font>
    <font>
      <sz val="10"/>
      <color rgb="FF953735"/>
      <name val="Arial Cyr"/>
      <family val="2"/>
      <charset val="204"/>
    </font>
    <font>
      <sz val="10"/>
      <name val="Times New Roman Cyr"/>
      <family val="1"/>
      <charset val="204"/>
    </font>
    <font>
      <sz val="10"/>
      <name val="Times New Roman"/>
      <family val="1"/>
      <charset val="1"/>
    </font>
    <font>
      <sz val="10"/>
      <name val="Arial Cyr"/>
      <charset val="204"/>
    </font>
    <font>
      <b/>
      <sz val="9"/>
      <name val="Arial Cyr"/>
      <family val="2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</font>
    <font>
      <sz val="10"/>
      <name val="Times New Roman"/>
      <family val="1"/>
    </font>
    <font>
      <b/>
      <sz val="9"/>
      <name val="Times New Roman Cyr"/>
      <charset val="204"/>
    </font>
    <font>
      <b/>
      <sz val="14"/>
      <name val="Arial Cyr"/>
      <family val="2"/>
      <charset val="204"/>
    </font>
    <font>
      <sz val="11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rgb="FFCCFFFF"/>
      </patternFill>
    </fill>
    <fill>
      <patternFill patternType="solid">
        <fgColor theme="0"/>
        <bgColor rgb="FFCC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18" fillId="0" borderId="0" applyBorder="0" applyProtection="0"/>
  </cellStyleXfs>
  <cellXfs count="109">
    <xf numFmtId="0" fontId="0" fillId="0" borderId="0" xfId="0"/>
    <xf numFmtId="165" fontId="2" fillId="0" borderId="0" xfId="0" applyNumberFormat="1" applyFont="1" applyAlignment="1">
      <alignment horizontal="center" wrapText="1"/>
    </xf>
    <xf numFmtId="165" fontId="2" fillId="0" borderId="0" xfId="0" applyNumberFormat="1" applyFont="1" applyAlignment="1">
      <alignment wrapText="1"/>
    </xf>
    <xf numFmtId="165" fontId="2" fillId="0" borderId="0" xfId="0" applyNumberFormat="1" applyFont="1" applyAlignment="1">
      <alignment vertical="top" wrapText="1"/>
    </xf>
    <xf numFmtId="0" fontId="0" fillId="0" borderId="0" xfId="0" applyAlignment="1">
      <alignment vertical="top"/>
    </xf>
    <xf numFmtId="165" fontId="10" fillId="0" borderId="0" xfId="0" applyNumberFormat="1" applyFont="1" applyAlignment="1">
      <alignment vertical="top" wrapText="1"/>
    </xf>
    <xf numFmtId="165" fontId="11" fillId="0" borderId="0" xfId="0" applyNumberFormat="1" applyFont="1" applyAlignment="1">
      <alignment vertical="top" wrapText="1"/>
    </xf>
    <xf numFmtId="165" fontId="9" fillId="0" borderId="1" xfId="0" applyNumberFormat="1" applyFont="1" applyFill="1" applyBorder="1" applyAlignment="1">
      <alignment horizontal="center" vertical="top" wrapText="1"/>
    </xf>
    <xf numFmtId="165" fontId="13" fillId="0" borderId="0" xfId="0" applyNumberFormat="1" applyFont="1" applyAlignment="1">
      <alignment vertical="top" wrapText="1"/>
    </xf>
    <xf numFmtId="165" fontId="14" fillId="0" borderId="0" xfId="0" applyNumberFormat="1" applyFont="1" applyAlignment="1">
      <alignment vertical="top" wrapText="1"/>
    </xf>
    <xf numFmtId="165" fontId="2" fillId="0" borderId="0" xfId="0" applyNumberFormat="1" applyFont="1" applyBorder="1" applyAlignment="1">
      <alignment vertical="top" wrapText="1"/>
    </xf>
    <xf numFmtId="165" fontId="15" fillId="0" borderId="0" xfId="0" applyNumberFormat="1" applyFont="1" applyBorder="1" applyAlignment="1">
      <alignment vertical="top" wrapText="1"/>
    </xf>
    <xf numFmtId="165" fontId="15" fillId="0" borderId="0" xfId="0" applyNumberFormat="1" applyFont="1" applyAlignment="1">
      <alignment vertical="top" wrapText="1"/>
    </xf>
    <xf numFmtId="165" fontId="4" fillId="0" borderId="1" xfId="0" applyNumberFormat="1" applyFont="1" applyFill="1" applyBorder="1" applyAlignment="1">
      <alignment horizontal="left" vertical="top" wrapText="1"/>
    </xf>
    <xf numFmtId="165" fontId="4" fillId="0" borderId="1" xfId="0" applyNumberFormat="1" applyFont="1" applyFill="1" applyBorder="1" applyAlignment="1">
      <alignment horizontal="center" vertical="top" wrapText="1"/>
    </xf>
    <xf numFmtId="165" fontId="5" fillId="0" borderId="1" xfId="0" applyNumberFormat="1" applyFont="1" applyFill="1" applyBorder="1" applyAlignment="1">
      <alignment horizontal="center" vertical="top" wrapText="1"/>
    </xf>
    <xf numFmtId="3" fontId="5" fillId="0" borderId="1" xfId="0" applyNumberFormat="1" applyFont="1" applyFill="1" applyBorder="1" applyAlignment="1">
      <alignment horizontal="center" vertical="top" wrapText="1"/>
    </xf>
    <xf numFmtId="3" fontId="7" fillId="0" borderId="1" xfId="0" applyNumberFormat="1" applyFont="1" applyFill="1" applyBorder="1" applyAlignment="1">
      <alignment horizontal="center" vertical="top" wrapText="1"/>
    </xf>
    <xf numFmtId="165" fontId="7" fillId="0" borderId="1" xfId="0" applyNumberFormat="1" applyFont="1" applyFill="1" applyBorder="1" applyAlignment="1">
      <alignment horizontal="center" vertical="top" wrapText="1"/>
    </xf>
    <xf numFmtId="3" fontId="9" fillId="0" borderId="1" xfId="0" applyNumberFormat="1" applyFont="1" applyFill="1" applyBorder="1" applyAlignment="1">
      <alignment horizontal="center" vertical="top" wrapText="1"/>
    </xf>
    <xf numFmtId="165" fontId="5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16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17" fillId="0" borderId="1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3" fontId="5" fillId="0" borderId="0" xfId="0" applyNumberFormat="1" applyFont="1" applyFill="1" applyBorder="1" applyAlignment="1">
      <alignment horizontal="center" vertical="top" wrapText="1"/>
    </xf>
    <xf numFmtId="165" fontId="5" fillId="0" borderId="0" xfId="0" applyNumberFormat="1" applyFont="1" applyFill="1" applyBorder="1" applyAlignment="1">
      <alignment horizontal="center" vertical="top" wrapText="1"/>
    </xf>
    <xf numFmtId="3" fontId="7" fillId="0" borderId="0" xfId="0" applyNumberFormat="1" applyFont="1" applyFill="1" applyBorder="1" applyAlignment="1">
      <alignment horizontal="center" vertical="top" wrapText="1"/>
    </xf>
    <xf numFmtId="165" fontId="7" fillId="0" borderId="0" xfId="0" applyNumberFormat="1" applyFont="1" applyFill="1" applyBorder="1" applyAlignment="1">
      <alignment horizontal="center" vertical="top" wrapText="1"/>
    </xf>
    <xf numFmtId="3" fontId="9" fillId="0" borderId="0" xfId="0" applyNumberFormat="1" applyFont="1" applyFill="1" applyBorder="1" applyAlignment="1">
      <alignment horizontal="center" vertical="top" wrapText="1"/>
    </xf>
    <xf numFmtId="165" fontId="9" fillId="0" borderId="0" xfId="0" applyNumberFormat="1" applyFont="1" applyFill="1" applyBorder="1" applyAlignment="1">
      <alignment horizontal="center" vertical="top" wrapText="1"/>
    </xf>
    <xf numFmtId="165" fontId="2" fillId="0" borderId="0" xfId="0" applyNumberFormat="1" applyFont="1" applyFill="1" applyAlignment="1">
      <alignment vertical="top" wrapText="1"/>
    </xf>
    <xf numFmtId="0" fontId="0" fillId="0" borderId="0" xfId="0" applyFill="1" applyAlignment="1">
      <alignment vertical="top"/>
    </xf>
    <xf numFmtId="0" fontId="0" fillId="0" borderId="0" xfId="0" applyFont="1" applyAlignment="1">
      <alignment vertical="top"/>
    </xf>
    <xf numFmtId="0" fontId="8" fillId="0" borderId="0" xfId="0" applyFont="1" applyAlignment="1">
      <alignment vertical="top"/>
    </xf>
    <xf numFmtId="165" fontId="3" fillId="0" borderId="0" xfId="0" applyNumberFormat="1" applyFont="1" applyFill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165" fontId="2" fillId="0" borderId="0" xfId="0" applyNumberFormat="1" applyFont="1" applyFill="1" applyAlignment="1">
      <alignment horizontal="center" vertical="top" wrapText="1"/>
    </xf>
    <xf numFmtId="165" fontId="2" fillId="0" borderId="0" xfId="0" applyNumberFormat="1" applyFont="1" applyFill="1" applyAlignment="1">
      <alignment horizontal="center" wrapText="1"/>
    </xf>
    <xf numFmtId="165" fontId="19" fillId="0" borderId="0" xfId="0" applyNumberFormat="1" applyFont="1" applyAlignment="1">
      <alignment vertical="top" wrapText="1"/>
    </xf>
    <xf numFmtId="3" fontId="4" fillId="0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Alignment="1">
      <alignment horizontal="left" vertical="top" wrapText="1"/>
    </xf>
    <xf numFmtId="165" fontId="2" fillId="0" borderId="0" xfId="0" applyNumberFormat="1" applyFont="1" applyFill="1" applyAlignment="1">
      <alignment horizontal="left" vertical="top" wrapText="1"/>
    </xf>
    <xf numFmtId="165" fontId="2" fillId="0" borderId="0" xfId="0" applyNumberFormat="1" applyFont="1" applyFill="1" applyAlignment="1">
      <alignment horizontal="left" vertical="top" wrapText="1" shrinkToFit="1"/>
    </xf>
    <xf numFmtId="0" fontId="7" fillId="2" borderId="1" xfId="0" applyFont="1" applyFill="1" applyBorder="1" applyAlignment="1">
      <alignment horizontal="left" vertical="top" wrapText="1"/>
    </xf>
    <xf numFmtId="165" fontId="5" fillId="2" borderId="1" xfId="0" applyNumberFormat="1" applyFont="1" applyFill="1" applyBorder="1" applyAlignment="1">
      <alignment horizontal="left" vertical="top" wrapText="1"/>
    </xf>
    <xf numFmtId="165" fontId="20" fillId="0" borderId="1" xfId="0" applyNumberFormat="1" applyFont="1" applyFill="1" applyBorder="1" applyAlignment="1">
      <alignment horizontal="center" vertical="top" wrapText="1"/>
    </xf>
    <xf numFmtId="165" fontId="22" fillId="3" borderId="1" xfId="0" applyNumberFormat="1" applyFont="1" applyFill="1" applyBorder="1" applyAlignment="1">
      <alignment horizontal="right" vertical="center" wrapText="1"/>
    </xf>
    <xf numFmtId="165" fontId="23" fillId="3" borderId="1" xfId="0" applyNumberFormat="1" applyFont="1" applyFill="1" applyBorder="1" applyAlignment="1">
      <alignment horizontal="right" vertical="center" wrapText="1"/>
    </xf>
    <xf numFmtId="165" fontId="22" fillId="4" borderId="1" xfId="0" applyNumberFormat="1" applyFont="1" applyFill="1" applyBorder="1" applyAlignment="1">
      <alignment horizontal="right" vertical="center" wrapText="1"/>
    </xf>
    <xf numFmtId="0" fontId="12" fillId="4" borderId="1" xfId="0" applyFont="1" applyFill="1" applyBorder="1" applyAlignment="1">
      <alignment horizontal="left" vertical="center" wrapText="1"/>
    </xf>
    <xf numFmtId="165" fontId="5" fillId="4" borderId="1" xfId="0" applyNumberFormat="1" applyFont="1" applyFill="1" applyBorder="1" applyAlignment="1">
      <alignment horizontal="right" vertical="center" wrapText="1"/>
    </xf>
    <xf numFmtId="165" fontId="12" fillId="4" borderId="1" xfId="0" applyNumberFormat="1" applyFont="1" applyFill="1" applyBorder="1" applyAlignment="1">
      <alignment horizontal="right" vertical="center" wrapText="1"/>
    </xf>
    <xf numFmtId="165" fontId="5" fillId="3" borderId="1" xfId="0" applyNumberFormat="1" applyFont="1" applyFill="1" applyBorder="1" applyAlignment="1">
      <alignment horizontal="right" vertical="center" wrapText="1"/>
    </xf>
    <xf numFmtId="165" fontId="12" fillId="3" borderId="1" xfId="0" applyNumberFormat="1" applyFont="1" applyFill="1" applyBorder="1" applyAlignment="1">
      <alignment horizontal="right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165" fontId="4" fillId="3" borderId="1" xfId="0" applyNumberFormat="1" applyFont="1" applyFill="1" applyBorder="1" applyAlignment="1">
      <alignment horizontal="right" vertical="center" wrapText="1"/>
    </xf>
    <xf numFmtId="165" fontId="9" fillId="3" borderId="1" xfId="0" applyNumberFormat="1" applyFont="1" applyFill="1" applyBorder="1" applyAlignment="1">
      <alignment horizontal="right" vertical="center" wrapText="1"/>
    </xf>
    <xf numFmtId="0" fontId="16" fillId="3" borderId="1" xfId="0" applyFont="1" applyFill="1" applyBorder="1" applyAlignment="1">
      <alignment horizontal="left" vertical="center" wrapText="1"/>
    </xf>
    <xf numFmtId="0" fontId="24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165" fontId="23" fillId="3" borderId="1" xfId="0" applyNumberFormat="1" applyFont="1" applyFill="1" applyBorder="1" applyAlignment="1">
      <alignment horizontal="right" vertical="center"/>
    </xf>
    <xf numFmtId="165" fontId="22" fillId="3" borderId="1" xfId="0" applyNumberFormat="1" applyFont="1" applyFill="1" applyBorder="1" applyAlignment="1">
      <alignment horizontal="right" vertical="center"/>
    </xf>
    <xf numFmtId="49" fontId="2" fillId="0" borderId="0" xfId="0" applyNumberFormat="1" applyFont="1" applyBorder="1" applyAlignment="1">
      <alignment vertical="top" wrapText="1"/>
    </xf>
    <xf numFmtId="165" fontId="5" fillId="0" borderId="1" xfId="0" applyNumberFormat="1" applyFont="1" applyFill="1" applyBorder="1" applyAlignment="1">
      <alignment horizontal="right" vertical="center" wrapText="1"/>
    </xf>
    <xf numFmtId="166" fontId="5" fillId="0" borderId="1" xfId="0" applyNumberFormat="1" applyFont="1" applyFill="1" applyBorder="1" applyAlignment="1">
      <alignment horizontal="right" vertical="center" wrapText="1"/>
    </xf>
    <xf numFmtId="165" fontId="7" fillId="0" borderId="1" xfId="0" applyNumberFormat="1" applyFont="1" applyFill="1" applyBorder="1" applyAlignment="1">
      <alignment horizontal="right" vertical="center" wrapText="1"/>
    </xf>
    <xf numFmtId="165" fontId="12" fillId="0" borderId="1" xfId="0" applyNumberFormat="1" applyFont="1" applyFill="1" applyBorder="1" applyAlignment="1">
      <alignment horizontal="right" vertical="center" wrapText="1"/>
    </xf>
    <xf numFmtId="165" fontId="4" fillId="0" borderId="1" xfId="0" applyNumberFormat="1" applyFont="1" applyFill="1" applyBorder="1" applyAlignment="1">
      <alignment horizontal="right" vertical="center" wrapText="1"/>
    </xf>
    <xf numFmtId="166" fontId="4" fillId="0" borderId="1" xfId="0" applyNumberFormat="1" applyFont="1" applyFill="1" applyBorder="1" applyAlignment="1">
      <alignment horizontal="right" vertical="center" wrapText="1"/>
    </xf>
    <xf numFmtId="165" fontId="16" fillId="0" borderId="1" xfId="0" applyNumberFormat="1" applyFont="1" applyFill="1" applyBorder="1" applyAlignment="1">
      <alignment horizontal="right" vertical="center" wrapText="1"/>
    </xf>
    <xf numFmtId="165" fontId="9" fillId="0" borderId="1" xfId="0" applyNumberFormat="1" applyFont="1" applyFill="1" applyBorder="1" applyAlignment="1">
      <alignment horizontal="right" vertical="center" wrapText="1"/>
    </xf>
    <xf numFmtId="167" fontId="26" fillId="0" borderId="1" xfId="0" applyNumberFormat="1" applyFont="1" applyFill="1" applyBorder="1" applyAlignment="1" applyProtection="1">
      <alignment horizontal="right" vertical="center" wrapText="1"/>
    </xf>
    <xf numFmtId="165" fontId="4" fillId="3" borderId="1" xfId="0" applyNumberFormat="1" applyFont="1" applyFill="1" applyBorder="1" applyAlignment="1">
      <alignment vertical="center"/>
    </xf>
    <xf numFmtId="165" fontId="5" fillId="2" borderId="1" xfId="0" applyNumberFormat="1" applyFont="1" applyFill="1" applyBorder="1" applyAlignment="1">
      <alignment horizontal="right" vertical="center" wrapText="1"/>
    </xf>
    <xf numFmtId="166" fontId="5" fillId="2" borderId="1" xfId="0" applyNumberFormat="1" applyFont="1" applyFill="1" applyBorder="1" applyAlignment="1">
      <alignment horizontal="right" vertical="center" wrapText="1"/>
    </xf>
    <xf numFmtId="165" fontId="5" fillId="5" borderId="1" xfId="0" applyNumberFormat="1" applyFont="1" applyFill="1" applyBorder="1" applyAlignment="1">
      <alignment horizontal="right" vertical="center" wrapText="1"/>
    </xf>
    <xf numFmtId="165" fontId="7" fillId="2" borderId="1" xfId="0" applyNumberFormat="1" applyFont="1" applyFill="1" applyBorder="1" applyAlignment="1">
      <alignment horizontal="right" vertical="center" wrapText="1"/>
    </xf>
    <xf numFmtId="165" fontId="12" fillId="2" borderId="1" xfId="0" applyNumberFormat="1" applyFont="1" applyFill="1" applyBorder="1" applyAlignment="1">
      <alignment horizontal="right" vertical="center" wrapText="1"/>
    </xf>
    <xf numFmtId="165" fontId="3" fillId="3" borderId="0" xfId="0" applyNumberFormat="1" applyFont="1" applyFill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3" fontId="4" fillId="6" borderId="1" xfId="0" applyNumberFormat="1" applyFont="1" applyFill="1" applyBorder="1" applyAlignment="1">
      <alignment horizontal="right" vertical="center" wrapText="1"/>
    </xf>
    <xf numFmtId="165" fontId="4" fillId="6" borderId="1" xfId="0" applyNumberFormat="1" applyFont="1" applyFill="1" applyBorder="1" applyAlignment="1">
      <alignment horizontal="right" vertical="center" wrapText="1"/>
    </xf>
    <xf numFmtId="165" fontId="4" fillId="6" borderId="1" xfId="0" applyNumberFormat="1" applyFont="1" applyFill="1" applyBorder="1" applyAlignment="1">
      <alignment horizontal="center" vertical="center" wrapText="1"/>
    </xf>
    <xf numFmtId="165" fontId="5" fillId="6" borderId="1" xfId="0" applyNumberFormat="1" applyFont="1" applyFill="1" applyBorder="1" applyAlignment="1">
      <alignment horizontal="right" vertical="center" wrapText="1"/>
    </xf>
    <xf numFmtId="3" fontId="4" fillId="3" borderId="0" xfId="0" applyNumberFormat="1" applyFont="1" applyFill="1" applyBorder="1" applyAlignment="1">
      <alignment horizontal="center" vertical="top" wrapText="1"/>
    </xf>
    <xf numFmtId="165" fontId="2" fillId="3" borderId="0" xfId="0" applyNumberFormat="1" applyFont="1" applyFill="1" applyAlignment="1">
      <alignment horizontal="center" vertical="top" wrapText="1"/>
    </xf>
    <xf numFmtId="165" fontId="2" fillId="3" borderId="0" xfId="0" applyNumberFormat="1" applyFont="1" applyFill="1" applyAlignment="1">
      <alignment horizontal="center" wrapText="1"/>
    </xf>
    <xf numFmtId="166" fontId="5" fillId="3" borderId="1" xfId="0" applyNumberFormat="1" applyFont="1" applyFill="1" applyBorder="1" applyAlignment="1">
      <alignment horizontal="right" vertical="center" wrapText="1"/>
    </xf>
    <xf numFmtId="165" fontId="7" fillId="3" borderId="1" xfId="0" applyNumberFormat="1" applyFont="1" applyFill="1" applyBorder="1" applyAlignment="1">
      <alignment horizontal="right" vertical="center" wrapText="1"/>
    </xf>
    <xf numFmtId="165" fontId="2" fillId="3" borderId="0" xfId="0" applyNumberFormat="1" applyFont="1" applyFill="1" applyAlignment="1">
      <alignment vertical="top" wrapText="1"/>
    </xf>
    <xf numFmtId="0" fontId="0" fillId="3" borderId="0" xfId="0" applyFill="1" applyAlignment="1">
      <alignment vertical="top"/>
    </xf>
    <xf numFmtId="165" fontId="5" fillId="3" borderId="1" xfId="0" applyNumberFormat="1" applyFont="1" applyFill="1" applyBorder="1" applyAlignment="1">
      <alignment horizontal="left" vertical="top" wrapText="1"/>
    </xf>
    <xf numFmtId="165" fontId="5" fillId="3" borderId="1" xfId="0" applyNumberFormat="1" applyFont="1" applyFill="1" applyBorder="1" applyAlignment="1">
      <alignment horizontal="center" vertical="top" wrapText="1"/>
    </xf>
    <xf numFmtId="166" fontId="5" fillId="3" borderId="1" xfId="0" applyNumberFormat="1" applyFont="1" applyFill="1" applyBorder="1" applyAlignment="1">
      <alignment horizontal="center" vertical="top" wrapText="1"/>
    </xf>
    <xf numFmtId="165" fontId="7" fillId="3" borderId="1" xfId="0" applyNumberFormat="1" applyFont="1" applyFill="1" applyBorder="1" applyAlignment="1">
      <alignment horizontal="center" vertical="top" wrapText="1"/>
    </xf>
    <xf numFmtId="165" fontId="12" fillId="3" borderId="1" xfId="0" applyNumberFormat="1" applyFont="1" applyFill="1" applyBorder="1" applyAlignment="1">
      <alignment horizontal="center" vertical="top" wrapText="1"/>
    </xf>
    <xf numFmtId="165" fontId="4" fillId="0" borderId="0" xfId="0" applyNumberFormat="1" applyFont="1" applyFill="1" applyBorder="1" applyAlignment="1">
      <alignment horizontal="left" vertical="center" wrapText="1"/>
    </xf>
    <xf numFmtId="165" fontId="25" fillId="0" borderId="0" xfId="0" applyNumberFormat="1" applyFont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top" wrapText="1"/>
    </xf>
    <xf numFmtId="165" fontId="4" fillId="0" borderId="1" xfId="0" applyNumberFormat="1" applyFont="1" applyFill="1" applyBorder="1" applyAlignment="1">
      <alignment horizontal="center" vertical="top" wrapText="1"/>
    </xf>
    <xf numFmtId="165" fontId="4" fillId="0" borderId="1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53735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2D05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CCFFCC"/>
      <color rgb="FF0000FF"/>
      <color rgb="FFFFFF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LA235"/>
  <sheetViews>
    <sheetView tabSelected="1" showWhiteSpace="0" view="pageBreakPreview" zoomScaleNormal="110" zoomScaleSheetLayoutView="100" zoomScalePageLayoutView="110" workbookViewId="0">
      <selection sqref="A1:M1"/>
    </sheetView>
  </sheetViews>
  <sheetFormatPr defaultColWidth="6.42578125" defaultRowHeight="12.75" x14ac:dyDescent="0.2"/>
  <cols>
    <col min="1" max="1" width="55.5703125" style="45" customWidth="1"/>
    <col min="2" max="2" width="20.28515625" style="40" customWidth="1"/>
    <col min="3" max="3" width="15.42578125" style="40" customWidth="1"/>
    <col min="4" max="4" width="14.42578125" style="40" customWidth="1"/>
    <col min="5" max="6" width="11" style="40" customWidth="1"/>
    <col min="7" max="7" width="13.85546875" style="91" customWidth="1"/>
    <col min="8" max="8" width="13.42578125" style="40" customWidth="1"/>
    <col min="9" max="9" width="9.7109375" style="40" customWidth="1"/>
    <col min="10" max="10" width="13.7109375" style="40" bestFit="1" customWidth="1"/>
    <col min="11" max="11" width="9" style="40" customWidth="1"/>
    <col min="12" max="12" width="12.7109375" style="40" customWidth="1"/>
    <col min="13" max="13" width="9.42578125" style="40" customWidth="1"/>
    <col min="14" max="989" width="6.42578125" style="2"/>
  </cols>
  <sheetData>
    <row r="1" spans="1:989" ht="24.75" customHeight="1" x14ac:dyDescent="0.25">
      <c r="A1" s="102" t="s">
        <v>75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</row>
    <row r="2" spans="1:989" ht="18" x14ac:dyDescent="0.25">
      <c r="A2" s="44"/>
      <c r="B2" s="37"/>
      <c r="C2" s="37"/>
      <c r="D2" s="37"/>
      <c r="E2" s="37"/>
      <c r="F2" s="37"/>
      <c r="G2" s="83"/>
      <c r="H2" s="37"/>
      <c r="I2" s="37"/>
      <c r="J2" s="37"/>
      <c r="K2" s="37"/>
      <c r="L2" s="37"/>
      <c r="M2" s="37"/>
    </row>
    <row r="3" spans="1:989" s="1" customFormat="1" ht="21" customHeight="1" x14ac:dyDescent="0.2">
      <c r="A3" s="103" t="s">
        <v>0</v>
      </c>
      <c r="B3" s="104" t="s">
        <v>76</v>
      </c>
      <c r="C3" s="104"/>
      <c r="D3" s="104"/>
      <c r="E3" s="104"/>
      <c r="F3" s="104"/>
      <c r="G3" s="105" t="s">
        <v>77</v>
      </c>
      <c r="H3" s="104" t="s">
        <v>197</v>
      </c>
      <c r="I3" s="104"/>
      <c r="J3" s="104"/>
      <c r="K3" s="104"/>
      <c r="L3" s="104"/>
      <c r="M3" s="104"/>
    </row>
    <row r="4" spans="1:989" s="1" customFormat="1" ht="30" customHeight="1" x14ac:dyDescent="0.2">
      <c r="A4" s="103"/>
      <c r="B4" s="106" t="s">
        <v>66</v>
      </c>
      <c r="C4" s="106" t="s">
        <v>67</v>
      </c>
      <c r="D4" s="106" t="s">
        <v>68</v>
      </c>
      <c r="E4" s="106" t="s">
        <v>69</v>
      </c>
      <c r="F4" s="107" t="s">
        <v>70</v>
      </c>
      <c r="G4" s="105"/>
      <c r="H4" s="108" t="s">
        <v>78</v>
      </c>
      <c r="I4" s="108"/>
      <c r="J4" s="108" t="s">
        <v>79</v>
      </c>
      <c r="K4" s="108"/>
      <c r="L4" s="108" t="s">
        <v>80</v>
      </c>
      <c r="M4" s="108"/>
    </row>
    <row r="5" spans="1:989" s="1" customFormat="1" ht="39" customHeight="1" x14ac:dyDescent="0.2">
      <c r="A5" s="103"/>
      <c r="B5" s="106"/>
      <c r="C5" s="106"/>
      <c r="D5" s="106"/>
      <c r="E5" s="106"/>
      <c r="F5" s="107"/>
      <c r="G5" s="105"/>
      <c r="H5" s="42" t="s">
        <v>1</v>
      </c>
      <c r="I5" s="43" t="s">
        <v>2</v>
      </c>
      <c r="J5" s="42" t="s">
        <v>1</v>
      </c>
      <c r="K5" s="43" t="s">
        <v>2</v>
      </c>
      <c r="L5" s="42" t="s">
        <v>1</v>
      </c>
      <c r="M5" s="43" t="s">
        <v>2</v>
      </c>
    </row>
    <row r="6" spans="1:989" s="1" customFormat="1" x14ac:dyDescent="0.2">
      <c r="A6" s="38">
        <v>1</v>
      </c>
      <c r="B6" s="42">
        <v>2</v>
      </c>
      <c r="C6" s="38">
        <v>3</v>
      </c>
      <c r="D6" s="38">
        <v>4</v>
      </c>
      <c r="E6" s="38">
        <v>5</v>
      </c>
      <c r="F6" s="42">
        <v>6</v>
      </c>
      <c r="G6" s="84">
        <v>7</v>
      </c>
      <c r="H6" s="38">
        <v>8</v>
      </c>
      <c r="I6" s="42">
        <v>9</v>
      </c>
      <c r="J6" s="38">
        <v>10</v>
      </c>
      <c r="K6" s="38">
        <v>11</v>
      </c>
      <c r="L6" s="42">
        <v>12</v>
      </c>
      <c r="M6" s="38">
        <v>13</v>
      </c>
    </row>
    <row r="7" spans="1:989" s="4" customFormat="1" x14ac:dyDescent="0.2">
      <c r="A7" s="58" t="s">
        <v>81</v>
      </c>
      <c r="B7" s="50">
        <f>B8+B9</f>
        <v>2000319.5</v>
      </c>
      <c r="C7" s="50">
        <f>C8+C9</f>
        <v>2000319.5</v>
      </c>
      <c r="D7" s="50">
        <f>D8+D9</f>
        <v>2015182.1999999997</v>
      </c>
      <c r="E7" s="56">
        <f>D7/B7*100</f>
        <v>100.74301630314555</v>
      </c>
      <c r="F7" s="56">
        <f>D7/C7*100</f>
        <v>100.74301630314555</v>
      </c>
      <c r="G7" s="50">
        <f>G8+G9</f>
        <v>2135631.1</v>
      </c>
      <c r="H7" s="56">
        <f>G7-B7</f>
        <v>135311.60000000009</v>
      </c>
      <c r="I7" s="56">
        <f>H7/B7*100</f>
        <v>6.764499371225452</v>
      </c>
      <c r="J7" s="56">
        <f>G7-C7</f>
        <v>135311.60000000009</v>
      </c>
      <c r="K7" s="56">
        <f>J7/C7*100</f>
        <v>6.764499371225452</v>
      </c>
      <c r="L7" s="57">
        <f>G7-D7</f>
        <v>120448.90000000037</v>
      </c>
      <c r="M7" s="57">
        <f>L7/D7*100</f>
        <v>5.9770724453600463</v>
      </c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X7" s="3"/>
      <c r="IY7" s="3"/>
      <c r="IZ7" s="3"/>
      <c r="JA7" s="3"/>
      <c r="JB7" s="3"/>
      <c r="JC7" s="3"/>
      <c r="JD7" s="3"/>
      <c r="JE7" s="3"/>
      <c r="JF7" s="3"/>
      <c r="JG7" s="3"/>
      <c r="JH7" s="3"/>
      <c r="JI7" s="3"/>
      <c r="JJ7" s="3"/>
      <c r="JK7" s="3"/>
      <c r="JL7" s="3"/>
      <c r="JM7" s="3"/>
      <c r="JN7" s="3"/>
      <c r="JO7" s="3"/>
      <c r="JP7" s="3"/>
      <c r="JQ7" s="3"/>
      <c r="JR7" s="3"/>
      <c r="JS7" s="3"/>
      <c r="JT7" s="3"/>
      <c r="JU7" s="3"/>
      <c r="JV7" s="3"/>
      <c r="JW7" s="3"/>
      <c r="JX7" s="3"/>
      <c r="JY7" s="3"/>
      <c r="JZ7" s="3"/>
      <c r="KA7" s="3"/>
      <c r="KB7" s="3"/>
      <c r="KC7" s="3"/>
      <c r="KD7" s="3"/>
      <c r="KE7" s="3"/>
      <c r="KF7" s="3"/>
      <c r="KG7" s="3"/>
      <c r="KH7" s="3"/>
      <c r="KI7" s="3"/>
      <c r="KJ7" s="3"/>
      <c r="KK7" s="3"/>
      <c r="KL7" s="3"/>
      <c r="KM7" s="3"/>
      <c r="KN7" s="3"/>
      <c r="KO7" s="3"/>
      <c r="KP7" s="3"/>
      <c r="KQ7" s="3"/>
      <c r="KR7" s="3"/>
      <c r="KS7" s="3"/>
      <c r="KT7" s="3"/>
      <c r="KU7" s="3"/>
      <c r="KV7" s="3"/>
      <c r="KW7" s="3"/>
      <c r="KX7" s="3"/>
      <c r="KY7" s="3"/>
      <c r="KZ7" s="3"/>
      <c r="LA7" s="3"/>
      <c r="LB7" s="3"/>
      <c r="LC7" s="3"/>
      <c r="LD7" s="3"/>
      <c r="LE7" s="3"/>
      <c r="LF7" s="3"/>
      <c r="LG7" s="3"/>
      <c r="LH7" s="3"/>
      <c r="LI7" s="3"/>
      <c r="LJ7" s="3"/>
      <c r="LK7" s="3"/>
      <c r="LL7" s="3"/>
      <c r="LM7" s="3"/>
      <c r="LN7" s="3"/>
      <c r="LO7" s="3"/>
      <c r="LP7" s="3"/>
      <c r="LQ7" s="3"/>
      <c r="LR7" s="3"/>
      <c r="LS7" s="3"/>
      <c r="LT7" s="3"/>
      <c r="LU7" s="3"/>
      <c r="LV7" s="3"/>
      <c r="LW7" s="3"/>
      <c r="LX7" s="3"/>
      <c r="LY7" s="3"/>
      <c r="LZ7" s="3"/>
      <c r="MA7" s="3"/>
      <c r="MB7" s="3"/>
      <c r="MC7" s="3"/>
      <c r="MD7" s="3"/>
      <c r="ME7" s="3"/>
      <c r="MF7" s="3"/>
      <c r="MG7" s="3"/>
      <c r="MH7" s="3"/>
      <c r="MI7" s="3"/>
      <c r="MJ7" s="3"/>
      <c r="MK7" s="3"/>
      <c r="ML7" s="3"/>
      <c r="MM7" s="3"/>
      <c r="MN7" s="3"/>
      <c r="MO7" s="3"/>
      <c r="MP7" s="3"/>
      <c r="MQ7" s="3"/>
      <c r="MR7" s="3"/>
      <c r="MS7" s="3"/>
      <c r="MT7" s="3"/>
      <c r="MU7" s="3"/>
      <c r="MV7" s="3"/>
      <c r="MW7" s="3"/>
      <c r="MX7" s="3"/>
      <c r="MY7" s="3"/>
      <c r="MZ7" s="3"/>
      <c r="NA7" s="3"/>
      <c r="NB7" s="3"/>
      <c r="NC7" s="3"/>
      <c r="ND7" s="3"/>
      <c r="NE7" s="3"/>
      <c r="NF7" s="3"/>
      <c r="NG7" s="3"/>
      <c r="NH7" s="3"/>
      <c r="NI7" s="3"/>
      <c r="NJ7" s="3"/>
      <c r="NK7" s="3"/>
      <c r="NL7" s="3"/>
      <c r="NM7" s="3"/>
      <c r="NN7" s="3"/>
      <c r="NO7" s="3"/>
      <c r="NP7" s="3"/>
      <c r="NQ7" s="3"/>
      <c r="NR7" s="3"/>
      <c r="NS7" s="3"/>
      <c r="NT7" s="3"/>
      <c r="NU7" s="3"/>
      <c r="NV7" s="3"/>
      <c r="NW7" s="3"/>
      <c r="NX7" s="3"/>
      <c r="NY7" s="3"/>
      <c r="NZ7" s="3"/>
      <c r="OA7" s="3"/>
      <c r="OB7" s="3"/>
      <c r="OC7" s="3"/>
      <c r="OD7" s="3"/>
      <c r="OE7" s="3"/>
      <c r="OF7" s="3"/>
      <c r="OG7" s="3"/>
      <c r="OH7" s="3"/>
      <c r="OI7" s="3"/>
      <c r="OJ7" s="3"/>
      <c r="OK7" s="3"/>
      <c r="OL7" s="3"/>
      <c r="OM7" s="3"/>
      <c r="ON7" s="3"/>
      <c r="OO7" s="3"/>
      <c r="OP7" s="3"/>
      <c r="OQ7" s="3"/>
      <c r="OR7" s="3"/>
      <c r="OS7" s="3"/>
      <c r="OT7" s="3"/>
      <c r="OU7" s="3"/>
      <c r="OV7" s="3"/>
      <c r="OW7" s="3"/>
      <c r="OX7" s="3"/>
      <c r="OY7" s="3"/>
      <c r="OZ7" s="3"/>
      <c r="PA7" s="3"/>
      <c r="PB7" s="3"/>
      <c r="PC7" s="3"/>
      <c r="PD7" s="3"/>
      <c r="PE7" s="3"/>
      <c r="PF7" s="3"/>
      <c r="PG7" s="3"/>
      <c r="PH7" s="3"/>
      <c r="PI7" s="3"/>
      <c r="PJ7" s="3"/>
      <c r="PK7" s="3"/>
      <c r="PL7" s="3"/>
      <c r="PM7" s="3"/>
      <c r="PN7" s="3"/>
      <c r="PO7" s="3"/>
      <c r="PP7" s="3"/>
      <c r="PQ7" s="3"/>
      <c r="PR7" s="3"/>
      <c r="PS7" s="3"/>
      <c r="PT7" s="3"/>
      <c r="PU7" s="3"/>
      <c r="PV7" s="3"/>
      <c r="PW7" s="3"/>
      <c r="PX7" s="3"/>
      <c r="PY7" s="3"/>
      <c r="PZ7" s="3"/>
      <c r="QA7" s="3"/>
      <c r="QB7" s="3"/>
      <c r="QC7" s="3"/>
      <c r="QD7" s="3"/>
      <c r="QE7" s="3"/>
      <c r="QF7" s="3"/>
      <c r="QG7" s="3"/>
      <c r="QH7" s="3"/>
      <c r="QI7" s="3"/>
      <c r="QJ7" s="3"/>
      <c r="QK7" s="3"/>
      <c r="QL7" s="3"/>
      <c r="QM7" s="3"/>
      <c r="QN7" s="3"/>
      <c r="QO7" s="3"/>
      <c r="QP7" s="3"/>
      <c r="QQ7" s="3"/>
      <c r="QR7" s="3"/>
      <c r="QS7" s="3"/>
      <c r="QT7" s="3"/>
      <c r="QU7" s="3"/>
      <c r="QV7" s="3"/>
      <c r="QW7" s="3"/>
      <c r="QX7" s="3"/>
      <c r="QY7" s="3"/>
      <c r="QZ7" s="3"/>
      <c r="RA7" s="3"/>
      <c r="RB7" s="3"/>
      <c r="RC7" s="3"/>
      <c r="RD7" s="3"/>
      <c r="RE7" s="3"/>
      <c r="RF7" s="3"/>
      <c r="RG7" s="3"/>
      <c r="RH7" s="3"/>
      <c r="RI7" s="3"/>
      <c r="RJ7" s="3"/>
      <c r="RK7" s="3"/>
      <c r="RL7" s="3"/>
      <c r="RM7" s="3"/>
      <c r="RN7" s="3"/>
      <c r="RO7" s="3"/>
      <c r="RP7" s="3"/>
      <c r="RQ7" s="3"/>
      <c r="RR7" s="3"/>
      <c r="RS7" s="3"/>
      <c r="RT7" s="3"/>
      <c r="RU7" s="3"/>
      <c r="RV7" s="3"/>
      <c r="RW7" s="3"/>
      <c r="RX7" s="3"/>
      <c r="RY7" s="3"/>
      <c r="RZ7" s="3"/>
      <c r="SA7" s="3"/>
      <c r="SB7" s="3"/>
      <c r="SC7" s="3"/>
      <c r="SD7" s="3"/>
      <c r="SE7" s="3"/>
      <c r="SF7" s="3"/>
      <c r="SG7" s="3"/>
      <c r="SH7" s="3"/>
      <c r="SI7" s="3"/>
      <c r="SJ7" s="3"/>
      <c r="SK7" s="3"/>
      <c r="SL7" s="3"/>
      <c r="SM7" s="3"/>
      <c r="SN7" s="3"/>
      <c r="SO7" s="3"/>
      <c r="SP7" s="3"/>
      <c r="SQ7" s="3"/>
      <c r="SR7" s="3"/>
      <c r="SS7" s="3"/>
      <c r="ST7" s="3"/>
      <c r="SU7" s="3"/>
      <c r="SV7" s="3"/>
      <c r="SW7" s="3"/>
      <c r="SX7" s="3"/>
      <c r="SY7" s="3"/>
      <c r="SZ7" s="3"/>
      <c r="TA7" s="3"/>
      <c r="TB7" s="3"/>
      <c r="TC7" s="3"/>
      <c r="TD7" s="3"/>
      <c r="TE7" s="3"/>
      <c r="TF7" s="3"/>
      <c r="TG7" s="3"/>
      <c r="TH7" s="3"/>
      <c r="TI7" s="3"/>
      <c r="TJ7" s="3"/>
      <c r="TK7" s="3"/>
      <c r="TL7" s="3"/>
      <c r="TM7" s="3"/>
      <c r="TN7" s="3"/>
      <c r="TO7" s="3"/>
      <c r="TP7" s="3"/>
      <c r="TQ7" s="3"/>
      <c r="TR7" s="3"/>
      <c r="TS7" s="3"/>
      <c r="TT7" s="3"/>
      <c r="TU7" s="3"/>
      <c r="TV7" s="3"/>
      <c r="TW7" s="3"/>
      <c r="TX7" s="3"/>
      <c r="TY7" s="3"/>
      <c r="TZ7" s="3"/>
      <c r="UA7" s="3"/>
      <c r="UB7" s="3"/>
      <c r="UC7" s="3"/>
      <c r="UD7" s="3"/>
      <c r="UE7" s="3"/>
      <c r="UF7" s="3"/>
      <c r="UG7" s="3"/>
      <c r="UH7" s="3"/>
      <c r="UI7" s="3"/>
      <c r="UJ7" s="3"/>
      <c r="UK7" s="3"/>
      <c r="UL7" s="3"/>
      <c r="UM7" s="3"/>
      <c r="UN7" s="3"/>
      <c r="UO7" s="3"/>
      <c r="UP7" s="3"/>
      <c r="UQ7" s="3"/>
      <c r="UR7" s="3"/>
      <c r="US7" s="3"/>
      <c r="UT7" s="3"/>
      <c r="UU7" s="3"/>
      <c r="UV7" s="3"/>
      <c r="UW7" s="3"/>
      <c r="UX7" s="3"/>
      <c r="UY7" s="3"/>
      <c r="UZ7" s="3"/>
      <c r="VA7" s="3"/>
      <c r="VB7" s="3"/>
      <c r="VC7" s="3"/>
      <c r="VD7" s="3"/>
      <c r="VE7" s="3"/>
      <c r="VF7" s="3"/>
      <c r="VG7" s="3"/>
      <c r="VH7" s="3"/>
      <c r="VI7" s="3"/>
      <c r="VJ7" s="3"/>
      <c r="VK7" s="3"/>
      <c r="VL7" s="3"/>
      <c r="VM7" s="3"/>
      <c r="VN7" s="3"/>
      <c r="VO7" s="3"/>
      <c r="VP7" s="3"/>
      <c r="VQ7" s="3"/>
      <c r="VR7" s="3"/>
      <c r="VS7" s="3"/>
      <c r="VT7" s="3"/>
      <c r="VU7" s="3"/>
      <c r="VV7" s="3"/>
      <c r="VW7" s="3"/>
      <c r="VX7" s="3"/>
      <c r="VY7" s="3"/>
      <c r="VZ7" s="3"/>
      <c r="WA7" s="3"/>
      <c r="WB7" s="3"/>
      <c r="WC7" s="3"/>
      <c r="WD7" s="3"/>
      <c r="WE7" s="3"/>
      <c r="WF7" s="3"/>
      <c r="WG7" s="3"/>
      <c r="WH7" s="3"/>
      <c r="WI7" s="3"/>
      <c r="WJ7" s="3"/>
      <c r="WK7" s="3"/>
      <c r="WL7" s="3"/>
      <c r="WM7" s="3"/>
      <c r="WN7" s="3"/>
      <c r="WO7" s="3"/>
      <c r="WP7" s="3"/>
      <c r="WQ7" s="3"/>
      <c r="WR7" s="3"/>
      <c r="WS7" s="3"/>
      <c r="WT7" s="3"/>
      <c r="WU7" s="3"/>
      <c r="WV7" s="3"/>
      <c r="WW7" s="3"/>
      <c r="WX7" s="3"/>
      <c r="WY7" s="3"/>
      <c r="WZ7" s="3"/>
      <c r="XA7" s="3"/>
      <c r="XB7" s="3"/>
      <c r="XC7" s="3"/>
      <c r="XD7" s="3"/>
      <c r="XE7" s="3"/>
      <c r="XF7" s="3"/>
      <c r="XG7" s="3"/>
      <c r="XH7" s="3"/>
      <c r="XI7" s="3"/>
      <c r="XJ7" s="3"/>
      <c r="XK7" s="3"/>
      <c r="XL7" s="3"/>
      <c r="XM7" s="3"/>
      <c r="XN7" s="3"/>
      <c r="XO7" s="3"/>
      <c r="XP7" s="3"/>
      <c r="XQ7" s="3"/>
      <c r="XR7" s="3"/>
      <c r="XS7" s="3"/>
      <c r="XT7" s="3"/>
      <c r="XU7" s="3"/>
      <c r="XV7" s="3"/>
      <c r="XW7" s="3"/>
      <c r="XX7" s="3"/>
      <c r="XY7" s="3"/>
      <c r="XZ7" s="3"/>
      <c r="YA7" s="3"/>
      <c r="YB7" s="3"/>
      <c r="YC7" s="3"/>
      <c r="YD7" s="3"/>
      <c r="YE7" s="3"/>
      <c r="YF7" s="3"/>
      <c r="YG7" s="3"/>
      <c r="YH7" s="3"/>
      <c r="YI7" s="3"/>
      <c r="YJ7" s="3"/>
      <c r="YK7" s="3"/>
      <c r="YL7" s="3"/>
      <c r="YM7" s="3"/>
      <c r="YN7" s="3"/>
      <c r="YO7" s="3"/>
      <c r="YP7" s="3"/>
      <c r="YQ7" s="3"/>
      <c r="YR7" s="3"/>
      <c r="YS7" s="3"/>
      <c r="YT7" s="3"/>
      <c r="YU7" s="3"/>
      <c r="YV7" s="3"/>
      <c r="YW7" s="3"/>
      <c r="YX7" s="3"/>
      <c r="YY7" s="3"/>
      <c r="YZ7" s="3"/>
      <c r="ZA7" s="3"/>
      <c r="ZB7" s="3"/>
      <c r="ZC7" s="3"/>
      <c r="ZD7" s="3"/>
      <c r="ZE7" s="3"/>
      <c r="ZF7" s="3"/>
      <c r="ZG7" s="3"/>
      <c r="ZH7" s="3"/>
      <c r="ZI7" s="3"/>
      <c r="ZJ7" s="3"/>
      <c r="ZK7" s="3"/>
      <c r="ZL7" s="3"/>
      <c r="ZM7" s="3"/>
      <c r="ZN7" s="3"/>
      <c r="ZO7" s="3"/>
      <c r="ZP7" s="3"/>
      <c r="ZQ7" s="3"/>
      <c r="ZR7" s="3"/>
      <c r="ZS7" s="3"/>
      <c r="ZT7" s="3"/>
      <c r="ZU7" s="3"/>
      <c r="ZV7" s="3"/>
      <c r="ZW7" s="3"/>
      <c r="ZX7" s="3"/>
      <c r="ZY7" s="3"/>
      <c r="ZZ7" s="3"/>
      <c r="AAA7" s="3"/>
      <c r="AAB7" s="3"/>
      <c r="AAC7" s="3"/>
      <c r="AAD7" s="3"/>
      <c r="AAE7" s="3"/>
      <c r="AAF7" s="3"/>
      <c r="AAG7" s="3"/>
      <c r="AAH7" s="3"/>
      <c r="AAI7" s="3"/>
      <c r="AAJ7" s="3"/>
      <c r="AAK7" s="3"/>
      <c r="AAL7" s="3"/>
      <c r="AAM7" s="3"/>
      <c r="AAN7" s="3"/>
      <c r="AAO7" s="3"/>
      <c r="AAP7" s="3"/>
      <c r="AAQ7" s="3"/>
      <c r="AAR7" s="3"/>
      <c r="AAS7" s="3"/>
      <c r="AAT7" s="3"/>
      <c r="AAU7" s="3"/>
      <c r="AAV7" s="3"/>
      <c r="AAW7" s="3"/>
      <c r="AAX7" s="3"/>
      <c r="AAY7" s="3"/>
      <c r="AAZ7" s="3"/>
      <c r="ABA7" s="3"/>
      <c r="ABB7" s="3"/>
      <c r="ABC7" s="3"/>
      <c r="ABD7" s="3"/>
      <c r="ABE7" s="3"/>
      <c r="ABF7" s="3"/>
      <c r="ABG7" s="3"/>
      <c r="ABH7" s="3"/>
      <c r="ABI7" s="3"/>
      <c r="ABJ7" s="3"/>
      <c r="ABK7" s="3"/>
      <c r="ABL7" s="3"/>
      <c r="ABM7" s="3"/>
      <c r="ABN7" s="3"/>
      <c r="ABO7" s="3"/>
      <c r="ABP7" s="3"/>
      <c r="ABQ7" s="3"/>
      <c r="ABR7" s="3"/>
      <c r="ABS7" s="3"/>
      <c r="ABT7" s="3"/>
      <c r="ABU7" s="3"/>
      <c r="ABV7" s="3"/>
      <c r="ABW7" s="3"/>
      <c r="ABX7" s="3"/>
      <c r="ABY7" s="3"/>
      <c r="ABZ7" s="3"/>
      <c r="ACA7" s="3"/>
      <c r="ACB7" s="3"/>
      <c r="ACC7" s="3"/>
      <c r="ACD7" s="3"/>
      <c r="ACE7" s="3"/>
      <c r="ACF7" s="3"/>
      <c r="ACG7" s="3"/>
      <c r="ACH7" s="3"/>
      <c r="ACI7" s="3"/>
      <c r="ACJ7" s="3"/>
      <c r="ACK7" s="3"/>
      <c r="ACL7" s="3"/>
      <c r="ACM7" s="3"/>
      <c r="ACN7" s="3"/>
      <c r="ACO7" s="3"/>
      <c r="ACP7" s="3"/>
      <c r="ACQ7" s="3"/>
      <c r="ACR7" s="3"/>
      <c r="ACS7" s="3"/>
      <c r="ACT7" s="3"/>
      <c r="ACU7" s="3"/>
      <c r="ACV7" s="3"/>
      <c r="ACW7" s="3"/>
      <c r="ACX7" s="3"/>
      <c r="ACY7" s="3"/>
      <c r="ACZ7" s="3"/>
      <c r="ADA7" s="3"/>
      <c r="ADB7" s="3"/>
      <c r="ADC7" s="3"/>
      <c r="ADD7" s="3"/>
      <c r="ADE7" s="3"/>
      <c r="ADF7" s="3"/>
      <c r="ADG7" s="3"/>
      <c r="ADH7" s="3"/>
      <c r="ADI7" s="3"/>
      <c r="ADJ7" s="3"/>
      <c r="ADK7" s="3"/>
      <c r="ADL7" s="3"/>
      <c r="ADM7" s="3"/>
      <c r="ADN7" s="3"/>
      <c r="ADO7" s="3"/>
      <c r="ADP7" s="3"/>
      <c r="ADQ7" s="3"/>
      <c r="ADR7" s="3"/>
      <c r="ADS7" s="3"/>
      <c r="ADT7" s="3"/>
      <c r="ADU7" s="3"/>
      <c r="ADV7" s="3"/>
      <c r="ADW7" s="3"/>
      <c r="ADX7" s="3"/>
      <c r="ADY7" s="3"/>
      <c r="ADZ7" s="3"/>
      <c r="AEA7" s="3"/>
      <c r="AEB7" s="3"/>
      <c r="AEC7" s="3"/>
      <c r="AED7" s="3"/>
      <c r="AEE7" s="3"/>
      <c r="AEF7" s="3"/>
      <c r="AEG7" s="3"/>
      <c r="AEH7" s="3"/>
      <c r="AEI7" s="3"/>
      <c r="AEJ7" s="3"/>
      <c r="AEK7" s="3"/>
      <c r="AEL7" s="3"/>
      <c r="AEM7" s="3"/>
      <c r="AEN7" s="3"/>
      <c r="AEO7" s="3"/>
      <c r="AEP7" s="3"/>
      <c r="AEQ7" s="3"/>
      <c r="AER7" s="3"/>
      <c r="AES7" s="3"/>
      <c r="AET7" s="3"/>
      <c r="AEU7" s="3"/>
      <c r="AEV7" s="3"/>
      <c r="AEW7" s="3"/>
      <c r="AEX7" s="3"/>
      <c r="AEY7" s="3"/>
      <c r="AEZ7" s="3"/>
      <c r="AFA7" s="3"/>
      <c r="AFB7" s="3"/>
      <c r="AFC7" s="3"/>
      <c r="AFD7" s="3"/>
      <c r="AFE7" s="3"/>
      <c r="AFF7" s="3"/>
      <c r="AFG7" s="3"/>
      <c r="AFH7" s="3"/>
      <c r="AFI7" s="3"/>
      <c r="AFJ7" s="3"/>
      <c r="AFK7" s="3"/>
      <c r="AFL7" s="3"/>
      <c r="AFM7" s="3"/>
      <c r="AFN7" s="3"/>
      <c r="AFO7" s="3"/>
      <c r="AFP7" s="3"/>
      <c r="AFQ7" s="3"/>
      <c r="AFR7" s="3"/>
      <c r="AFS7" s="3"/>
      <c r="AFT7" s="3"/>
      <c r="AFU7" s="3"/>
      <c r="AFV7" s="3"/>
      <c r="AFW7" s="3"/>
      <c r="AFX7" s="3"/>
      <c r="AFY7" s="3"/>
      <c r="AFZ7" s="3"/>
      <c r="AGA7" s="3"/>
      <c r="AGB7" s="3"/>
      <c r="AGC7" s="3"/>
      <c r="AGD7" s="3"/>
      <c r="AGE7" s="3"/>
      <c r="AGF7" s="3"/>
      <c r="AGG7" s="3"/>
      <c r="AGH7" s="3"/>
      <c r="AGI7" s="3"/>
      <c r="AGJ7" s="3"/>
      <c r="AGK7" s="3"/>
      <c r="AGL7" s="3"/>
      <c r="AGM7" s="3"/>
      <c r="AGN7" s="3"/>
      <c r="AGO7" s="3"/>
      <c r="AGP7" s="3"/>
      <c r="AGQ7" s="3"/>
      <c r="AGR7" s="3"/>
      <c r="AGS7" s="3"/>
      <c r="AGT7" s="3"/>
      <c r="AGU7" s="3"/>
      <c r="AGV7" s="3"/>
      <c r="AGW7" s="3"/>
      <c r="AGX7" s="3"/>
      <c r="AGY7" s="3"/>
      <c r="AGZ7" s="3"/>
      <c r="AHA7" s="3"/>
      <c r="AHB7" s="3"/>
      <c r="AHC7" s="3"/>
      <c r="AHD7" s="3"/>
      <c r="AHE7" s="3"/>
      <c r="AHF7" s="3"/>
      <c r="AHG7" s="3"/>
      <c r="AHH7" s="3"/>
      <c r="AHI7" s="3"/>
      <c r="AHJ7" s="3"/>
      <c r="AHK7" s="3"/>
      <c r="AHL7" s="3"/>
      <c r="AHM7" s="3"/>
      <c r="AHN7" s="3"/>
      <c r="AHO7" s="3"/>
      <c r="AHP7" s="3"/>
      <c r="AHQ7" s="3"/>
      <c r="AHR7" s="3"/>
      <c r="AHS7" s="3"/>
      <c r="AHT7" s="3"/>
      <c r="AHU7" s="3"/>
      <c r="AHV7" s="3"/>
      <c r="AHW7" s="3"/>
      <c r="AHX7" s="3"/>
      <c r="AHY7" s="3"/>
      <c r="AHZ7" s="3"/>
      <c r="AIA7" s="3"/>
      <c r="AIB7" s="3"/>
      <c r="AIC7" s="3"/>
      <c r="AID7" s="3"/>
      <c r="AIE7" s="3"/>
      <c r="AIF7" s="3"/>
      <c r="AIG7" s="3"/>
      <c r="AIH7" s="3"/>
      <c r="AII7" s="3"/>
      <c r="AIJ7" s="3"/>
      <c r="AIK7" s="3"/>
      <c r="AIL7" s="3"/>
      <c r="AIM7" s="3"/>
      <c r="AIN7" s="3"/>
      <c r="AIO7" s="3"/>
      <c r="AIP7" s="3"/>
      <c r="AIQ7" s="3"/>
      <c r="AIR7" s="3"/>
      <c r="AIS7" s="3"/>
      <c r="AIT7" s="3"/>
      <c r="AIU7" s="3"/>
      <c r="AIV7" s="3"/>
      <c r="AIW7" s="3"/>
      <c r="AIX7" s="3"/>
      <c r="AIY7" s="3"/>
      <c r="AIZ7" s="3"/>
      <c r="AJA7" s="3"/>
      <c r="AJB7" s="3"/>
      <c r="AJC7" s="3"/>
      <c r="AJD7" s="3"/>
      <c r="AJE7" s="3"/>
      <c r="AJF7" s="3"/>
      <c r="AJG7" s="3"/>
      <c r="AJH7" s="3"/>
      <c r="AJI7" s="3"/>
      <c r="AJJ7" s="3"/>
      <c r="AJK7" s="3"/>
      <c r="AJL7" s="3"/>
      <c r="AJM7" s="3"/>
      <c r="AJN7" s="3"/>
      <c r="AJO7" s="3"/>
      <c r="AJP7" s="3"/>
      <c r="AJQ7" s="3"/>
      <c r="AJR7" s="3"/>
      <c r="AJS7" s="3"/>
      <c r="AJT7" s="3"/>
      <c r="AJU7" s="3"/>
      <c r="AJV7" s="3"/>
      <c r="AJW7" s="3"/>
      <c r="AJX7" s="3"/>
      <c r="AJY7" s="3"/>
      <c r="AJZ7" s="3"/>
      <c r="AKA7" s="3"/>
      <c r="AKB7" s="3"/>
      <c r="AKC7" s="3"/>
      <c r="AKD7" s="3"/>
      <c r="AKE7" s="3"/>
      <c r="AKF7" s="3"/>
      <c r="AKG7" s="3"/>
      <c r="AKH7" s="3"/>
      <c r="AKI7" s="3"/>
      <c r="AKJ7" s="3"/>
      <c r="AKK7" s="3"/>
      <c r="AKL7" s="3"/>
      <c r="AKM7" s="3"/>
      <c r="AKN7" s="3"/>
      <c r="AKO7" s="3"/>
      <c r="AKP7" s="3"/>
      <c r="AKQ7" s="3"/>
      <c r="AKR7" s="3"/>
      <c r="AKS7" s="3"/>
      <c r="AKT7" s="3"/>
      <c r="AKU7" s="3"/>
      <c r="AKV7" s="3"/>
      <c r="AKW7" s="3"/>
      <c r="AKX7" s="3"/>
      <c r="AKY7" s="3"/>
      <c r="AKZ7" s="3"/>
      <c r="ALA7" s="3"/>
    </row>
    <row r="8" spans="1:989" s="4" customFormat="1" x14ac:dyDescent="0.2">
      <c r="A8" s="58" t="s">
        <v>82</v>
      </c>
      <c r="B8" s="50">
        <f>B10+B13+B18+B25+B30</f>
        <v>1776803.7</v>
      </c>
      <c r="C8" s="50">
        <f>C10+C13+C18+C25+C30</f>
        <v>1776803.7</v>
      </c>
      <c r="D8" s="50">
        <f>D10+D13+D18+D25+D30</f>
        <v>1790329.0999999999</v>
      </c>
      <c r="E8" s="56">
        <f t="shared" ref="E8:E71" si="0">D8/B8*100</f>
        <v>100.76122083716956</v>
      </c>
      <c r="F8" s="56">
        <f t="shared" ref="F8:F71" si="1">D8/C8*100</f>
        <v>100.76122083716956</v>
      </c>
      <c r="G8" s="50">
        <f>G10+G13+G18+G25+G30</f>
        <v>1919748</v>
      </c>
      <c r="H8" s="56">
        <f t="shared" ref="H8:H71" si="2">G8-B8</f>
        <v>142944.30000000005</v>
      </c>
      <c r="I8" s="56">
        <f t="shared" ref="I8:I71" si="3">H8/B8*100</f>
        <v>8.0450248949841825</v>
      </c>
      <c r="J8" s="56">
        <f t="shared" ref="J8:J71" si="4">G8-C8</f>
        <v>142944.30000000005</v>
      </c>
      <c r="K8" s="56">
        <f t="shared" ref="K8:K71" si="5">J8/C8*100</f>
        <v>8.0450248949841825</v>
      </c>
      <c r="L8" s="57">
        <f t="shared" ref="L8:L71" si="6">G8-D8</f>
        <v>129418.90000000014</v>
      </c>
      <c r="M8" s="57">
        <f t="shared" ref="M8:M71" si="7">L8/D8*100</f>
        <v>7.2287771002549279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  <c r="IX8" s="3"/>
      <c r="IY8" s="3"/>
      <c r="IZ8" s="3"/>
      <c r="JA8" s="3"/>
      <c r="JB8" s="3"/>
      <c r="JC8" s="3"/>
      <c r="JD8" s="3"/>
      <c r="JE8" s="3"/>
      <c r="JF8" s="3"/>
      <c r="JG8" s="3"/>
      <c r="JH8" s="3"/>
      <c r="JI8" s="3"/>
      <c r="JJ8" s="3"/>
      <c r="JK8" s="3"/>
      <c r="JL8" s="3"/>
      <c r="JM8" s="3"/>
      <c r="JN8" s="3"/>
      <c r="JO8" s="3"/>
      <c r="JP8" s="3"/>
      <c r="JQ8" s="3"/>
      <c r="JR8" s="3"/>
      <c r="JS8" s="3"/>
      <c r="JT8" s="3"/>
      <c r="JU8" s="3"/>
      <c r="JV8" s="3"/>
      <c r="JW8" s="3"/>
      <c r="JX8" s="3"/>
      <c r="JY8" s="3"/>
      <c r="JZ8" s="3"/>
      <c r="KA8" s="3"/>
      <c r="KB8" s="3"/>
      <c r="KC8" s="3"/>
      <c r="KD8" s="3"/>
      <c r="KE8" s="3"/>
      <c r="KF8" s="3"/>
      <c r="KG8" s="3"/>
      <c r="KH8" s="3"/>
      <c r="KI8" s="3"/>
      <c r="KJ8" s="3"/>
      <c r="KK8" s="3"/>
      <c r="KL8" s="3"/>
      <c r="KM8" s="3"/>
      <c r="KN8" s="3"/>
      <c r="KO8" s="3"/>
      <c r="KP8" s="3"/>
      <c r="KQ8" s="3"/>
      <c r="KR8" s="3"/>
      <c r="KS8" s="3"/>
      <c r="KT8" s="3"/>
      <c r="KU8" s="3"/>
      <c r="KV8" s="3"/>
      <c r="KW8" s="3"/>
      <c r="KX8" s="3"/>
      <c r="KY8" s="3"/>
      <c r="KZ8" s="3"/>
      <c r="LA8" s="3"/>
      <c r="LB8" s="3"/>
      <c r="LC8" s="3"/>
      <c r="LD8" s="3"/>
      <c r="LE8" s="3"/>
      <c r="LF8" s="3"/>
      <c r="LG8" s="3"/>
      <c r="LH8" s="3"/>
      <c r="LI8" s="3"/>
      <c r="LJ8" s="3"/>
      <c r="LK8" s="3"/>
      <c r="LL8" s="3"/>
      <c r="LM8" s="3"/>
      <c r="LN8" s="3"/>
      <c r="LO8" s="3"/>
      <c r="LP8" s="3"/>
      <c r="LQ8" s="3"/>
      <c r="LR8" s="3"/>
      <c r="LS8" s="3"/>
      <c r="LT8" s="3"/>
      <c r="LU8" s="3"/>
      <c r="LV8" s="3"/>
      <c r="LW8" s="3"/>
      <c r="LX8" s="3"/>
      <c r="LY8" s="3"/>
      <c r="LZ8" s="3"/>
      <c r="MA8" s="3"/>
      <c r="MB8" s="3"/>
      <c r="MC8" s="3"/>
      <c r="MD8" s="3"/>
      <c r="ME8" s="3"/>
      <c r="MF8" s="3"/>
      <c r="MG8" s="3"/>
      <c r="MH8" s="3"/>
      <c r="MI8" s="3"/>
      <c r="MJ8" s="3"/>
      <c r="MK8" s="3"/>
      <c r="ML8" s="3"/>
      <c r="MM8" s="3"/>
      <c r="MN8" s="3"/>
      <c r="MO8" s="3"/>
      <c r="MP8" s="3"/>
      <c r="MQ8" s="3"/>
      <c r="MR8" s="3"/>
      <c r="MS8" s="3"/>
      <c r="MT8" s="3"/>
      <c r="MU8" s="3"/>
      <c r="MV8" s="3"/>
      <c r="MW8" s="3"/>
      <c r="MX8" s="3"/>
      <c r="MY8" s="3"/>
      <c r="MZ8" s="3"/>
      <c r="NA8" s="3"/>
      <c r="NB8" s="3"/>
      <c r="NC8" s="3"/>
      <c r="ND8" s="3"/>
      <c r="NE8" s="3"/>
      <c r="NF8" s="3"/>
      <c r="NG8" s="3"/>
      <c r="NH8" s="3"/>
      <c r="NI8" s="3"/>
      <c r="NJ8" s="3"/>
      <c r="NK8" s="3"/>
      <c r="NL8" s="3"/>
      <c r="NM8" s="3"/>
      <c r="NN8" s="3"/>
      <c r="NO8" s="3"/>
      <c r="NP8" s="3"/>
      <c r="NQ8" s="3"/>
      <c r="NR8" s="3"/>
      <c r="NS8" s="3"/>
      <c r="NT8" s="3"/>
      <c r="NU8" s="3"/>
      <c r="NV8" s="3"/>
      <c r="NW8" s="3"/>
      <c r="NX8" s="3"/>
      <c r="NY8" s="3"/>
      <c r="NZ8" s="3"/>
      <c r="OA8" s="3"/>
      <c r="OB8" s="3"/>
      <c r="OC8" s="3"/>
      <c r="OD8" s="3"/>
      <c r="OE8" s="3"/>
      <c r="OF8" s="3"/>
      <c r="OG8" s="3"/>
      <c r="OH8" s="3"/>
      <c r="OI8" s="3"/>
      <c r="OJ8" s="3"/>
      <c r="OK8" s="3"/>
      <c r="OL8" s="3"/>
      <c r="OM8" s="3"/>
      <c r="ON8" s="3"/>
      <c r="OO8" s="3"/>
      <c r="OP8" s="3"/>
      <c r="OQ8" s="3"/>
      <c r="OR8" s="3"/>
      <c r="OS8" s="3"/>
      <c r="OT8" s="3"/>
      <c r="OU8" s="3"/>
      <c r="OV8" s="3"/>
      <c r="OW8" s="3"/>
      <c r="OX8" s="3"/>
      <c r="OY8" s="3"/>
      <c r="OZ8" s="3"/>
      <c r="PA8" s="3"/>
      <c r="PB8" s="3"/>
      <c r="PC8" s="3"/>
      <c r="PD8" s="3"/>
      <c r="PE8" s="3"/>
      <c r="PF8" s="3"/>
      <c r="PG8" s="3"/>
      <c r="PH8" s="3"/>
      <c r="PI8" s="3"/>
      <c r="PJ8" s="3"/>
      <c r="PK8" s="3"/>
      <c r="PL8" s="3"/>
      <c r="PM8" s="3"/>
      <c r="PN8" s="3"/>
      <c r="PO8" s="3"/>
      <c r="PP8" s="3"/>
      <c r="PQ8" s="3"/>
      <c r="PR8" s="3"/>
      <c r="PS8" s="3"/>
      <c r="PT8" s="3"/>
      <c r="PU8" s="3"/>
      <c r="PV8" s="3"/>
      <c r="PW8" s="3"/>
      <c r="PX8" s="3"/>
      <c r="PY8" s="3"/>
      <c r="PZ8" s="3"/>
      <c r="QA8" s="3"/>
      <c r="QB8" s="3"/>
      <c r="QC8" s="3"/>
      <c r="QD8" s="3"/>
      <c r="QE8" s="3"/>
      <c r="QF8" s="3"/>
      <c r="QG8" s="3"/>
      <c r="QH8" s="3"/>
      <c r="QI8" s="3"/>
      <c r="QJ8" s="3"/>
      <c r="QK8" s="3"/>
      <c r="QL8" s="3"/>
      <c r="QM8" s="3"/>
      <c r="QN8" s="3"/>
      <c r="QO8" s="3"/>
      <c r="QP8" s="3"/>
      <c r="QQ8" s="3"/>
      <c r="QR8" s="3"/>
      <c r="QS8" s="3"/>
      <c r="QT8" s="3"/>
      <c r="QU8" s="3"/>
      <c r="QV8" s="3"/>
      <c r="QW8" s="3"/>
      <c r="QX8" s="3"/>
      <c r="QY8" s="3"/>
      <c r="QZ8" s="3"/>
      <c r="RA8" s="3"/>
      <c r="RB8" s="3"/>
      <c r="RC8" s="3"/>
      <c r="RD8" s="3"/>
      <c r="RE8" s="3"/>
      <c r="RF8" s="3"/>
      <c r="RG8" s="3"/>
      <c r="RH8" s="3"/>
      <c r="RI8" s="3"/>
      <c r="RJ8" s="3"/>
      <c r="RK8" s="3"/>
      <c r="RL8" s="3"/>
      <c r="RM8" s="3"/>
      <c r="RN8" s="3"/>
      <c r="RO8" s="3"/>
      <c r="RP8" s="3"/>
      <c r="RQ8" s="3"/>
      <c r="RR8" s="3"/>
      <c r="RS8" s="3"/>
      <c r="RT8" s="3"/>
      <c r="RU8" s="3"/>
      <c r="RV8" s="3"/>
      <c r="RW8" s="3"/>
      <c r="RX8" s="3"/>
      <c r="RY8" s="3"/>
      <c r="RZ8" s="3"/>
      <c r="SA8" s="3"/>
      <c r="SB8" s="3"/>
      <c r="SC8" s="3"/>
      <c r="SD8" s="3"/>
      <c r="SE8" s="3"/>
      <c r="SF8" s="3"/>
      <c r="SG8" s="3"/>
      <c r="SH8" s="3"/>
      <c r="SI8" s="3"/>
      <c r="SJ8" s="3"/>
      <c r="SK8" s="3"/>
      <c r="SL8" s="3"/>
      <c r="SM8" s="3"/>
      <c r="SN8" s="3"/>
      <c r="SO8" s="3"/>
      <c r="SP8" s="3"/>
      <c r="SQ8" s="3"/>
      <c r="SR8" s="3"/>
      <c r="SS8" s="3"/>
      <c r="ST8" s="3"/>
      <c r="SU8" s="3"/>
      <c r="SV8" s="3"/>
      <c r="SW8" s="3"/>
      <c r="SX8" s="3"/>
      <c r="SY8" s="3"/>
      <c r="SZ8" s="3"/>
      <c r="TA8" s="3"/>
      <c r="TB8" s="3"/>
      <c r="TC8" s="3"/>
      <c r="TD8" s="3"/>
      <c r="TE8" s="3"/>
      <c r="TF8" s="3"/>
      <c r="TG8" s="3"/>
      <c r="TH8" s="3"/>
      <c r="TI8" s="3"/>
      <c r="TJ8" s="3"/>
      <c r="TK8" s="3"/>
      <c r="TL8" s="3"/>
      <c r="TM8" s="3"/>
      <c r="TN8" s="3"/>
      <c r="TO8" s="3"/>
      <c r="TP8" s="3"/>
      <c r="TQ8" s="3"/>
      <c r="TR8" s="3"/>
      <c r="TS8" s="3"/>
      <c r="TT8" s="3"/>
      <c r="TU8" s="3"/>
      <c r="TV8" s="3"/>
      <c r="TW8" s="3"/>
      <c r="TX8" s="3"/>
      <c r="TY8" s="3"/>
      <c r="TZ8" s="3"/>
      <c r="UA8" s="3"/>
      <c r="UB8" s="3"/>
      <c r="UC8" s="3"/>
      <c r="UD8" s="3"/>
      <c r="UE8" s="3"/>
      <c r="UF8" s="3"/>
      <c r="UG8" s="3"/>
      <c r="UH8" s="3"/>
      <c r="UI8" s="3"/>
      <c r="UJ8" s="3"/>
      <c r="UK8" s="3"/>
      <c r="UL8" s="3"/>
      <c r="UM8" s="3"/>
      <c r="UN8" s="3"/>
      <c r="UO8" s="3"/>
      <c r="UP8" s="3"/>
      <c r="UQ8" s="3"/>
      <c r="UR8" s="3"/>
      <c r="US8" s="3"/>
      <c r="UT8" s="3"/>
      <c r="UU8" s="3"/>
      <c r="UV8" s="3"/>
      <c r="UW8" s="3"/>
      <c r="UX8" s="3"/>
      <c r="UY8" s="3"/>
      <c r="UZ8" s="3"/>
      <c r="VA8" s="3"/>
      <c r="VB8" s="3"/>
      <c r="VC8" s="3"/>
      <c r="VD8" s="3"/>
      <c r="VE8" s="3"/>
      <c r="VF8" s="3"/>
      <c r="VG8" s="3"/>
      <c r="VH8" s="3"/>
      <c r="VI8" s="3"/>
      <c r="VJ8" s="3"/>
      <c r="VK8" s="3"/>
      <c r="VL8" s="3"/>
      <c r="VM8" s="3"/>
      <c r="VN8" s="3"/>
      <c r="VO8" s="3"/>
      <c r="VP8" s="3"/>
      <c r="VQ8" s="3"/>
      <c r="VR8" s="3"/>
      <c r="VS8" s="3"/>
      <c r="VT8" s="3"/>
      <c r="VU8" s="3"/>
      <c r="VV8" s="3"/>
      <c r="VW8" s="3"/>
      <c r="VX8" s="3"/>
      <c r="VY8" s="3"/>
      <c r="VZ8" s="3"/>
      <c r="WA8" s="3"/>
      <c r="WB8" s="3"/>
      <c r="WC8" s="3"/>
      <c r="WD8" s="3"/>
      <c r="WE8" s="3"/>
      <c r="WF8" s="3"/>
      <c r="WG8" s="3"/>
      <c r="WH8" s="3"/>
      <c r="WI8" s="3"/>
      <c r="WJ8" s="3"/>
      <c r="WK8" s="3"/>
      <c r="WL8" s="3"/>
      <c r="WM8" s="3"/>
      <c r="WN8" s="3"/>
      <c r="WO8" s="3"/>
      <c r="WP8" s="3"/>
      <c r="WQ8" s="3"/>
      <c r="WR8" s="3"/>
      <c r="WS8" s="3"/>
      <c r="WT8" s="3"/>
      <c r="WU8" s="3"/>
      <c r="WV8" s="3"/>
      <c r="WW8" s="3"/>
      <c r="WX8" s="3"/>
      <c r="WY8" s="3"/>
      <c r="WZ8" s="3"/>
      <c r="XA8" s="3"/>
      <c r="XB8" s="3"/>
      <c r="XC8" s="3"/>
      <c r="XD8" s="3"/>
      <c r="XE8" s="3"/>
      <c r="XF8" s="3"/>
      <c r="XG8" s="3"/>
      <c r="XH8" s="3"/>
      <c r="XI8" s="3"/>
      <c r="XJ8" s="3"/>
      <c r="XK8" s="3"/>
      <c r="XL8" s="3"/>
      <c r="XM8" s="3"/>
      <c r="XN8" s="3"/>
      <c r="XO8" s="3"/>
      <c r="XP8" s="3"/>
      <c r="XQ8" s="3"/>
      <c r="XR8" s="3"/>
      <c r="XS8" s="3"/>
      <c r="XT8" s="3"/>
      <c r="XU8" s="3"/>
      <c r="XV8" s="3"/>
      <c r="XW8" s="3"/>
      <c r="XX8" s="3"/>
      <c r="XY8" s="3"/>
      <c r="XZ8" s="3"/>
      <c r="YA8" s="3"/>
      <c r="YB8" s="3"/>
      <c r="YC8" s="3"/>
      <c r="YD8" s="3"/>
      <c r="YE8" s="3"/>
      <c r="YF8" s="3"/>
      <c r="YG8" s="3"/>
      <c r="YH8" s="3"/>
      <c r="YI8" s="3"/>
      <c r="YJ8" s="3"/>
      <c r="YK8" s="3"/>
      <c r="YL8" s="3"/>
      <c r="YM8" s="3"/>
      <c r="YN8" s="3"/>
      <c r="YO8" s="3"/>
      <c r="YP8" s="3"/>
      <c r="YQ8" s="3"/>
      <c r="YR8" s="3"/>
      <c r="YS8" s="3"/>
      <c r="YT8" s="3"/>
      <c r="YU8" s="3"/>
      <c r="YV8" s="3"/>
      <c r="YW8" s="3"/>
      <c r="YX8" s="3"/>
      <c r="YY8" s="3"/>
      <c r="YZ8" s="3"/>
      <c r="ZA8" s="3"/>
      <c r="ZB8" s="3"/>
      <c r="ZC8" s="3"/>
      <c r="ZD8" s="3"/>
      <c r="ZE8" s="3"/>
      <c r="ZF8" s="3"/>
      <c r="ZG8" s="3"/>
      <c r="ZH8" s="3"/>
      <c r="ZI8" s="3"/>
      <c r="ZJ8" s="3"/>
      <c r="ZK8" s="3"/>
      <c r="ZL8" s="3"/>
      <c r="ZM8" s="3"/>
      <c r="ZN8" s="3"/>
      <c r="ZO8" s="3"/>
      <c r="ZP8" s="3"/>
      <c r="ZQ8" s="3"/>
      <c r="ZR8" s="3"/>
      <c r="ZS8" s="3"/>
      <c r="ZT8" s="3"/>
      <c r="ZU8" s="3"/>
      <c r="ZV8" s="3"/>
      <c r="ZW8" s="3"/>
      <c r="ZX8" s="3"/>
      <c r="ZY8" s="3"/>
      <c r="ZZ8" s="3"/>
      <c r="AAA8" s="3"/>
      <c r="AAB8" s="3"/>
      <c r="AAC8" s="3"/>
      <c r="AAD8" s="3"/>
      <c r="AAE8" s="3"/>
      <c r="AAF8" s="3"/>
      <c r="AAG8" s="3"/>
      <c r="AAH8" s="3"/>
      <c r="AAI8" s="3"/>
      <c r="AAJ8" s="3"/>
      <c r="AAK8" s="3"/>
      <c r="AAL8" s="3"/>
      <c r="AAM8" s="3"/>
      <c r="AAN8" s="3"/>
      <c r="AAO8" s="3"/>
      <c r="AAP8" s="3"/>
      <c r="AAQ8" s="3"/>
      <c r="AAR8" s="3"/>
      <c r="AAS8" s="3"/>
      <c r="AAT8" s="3"/>
      <c r="AAU8" s="3"/>
      <c r="AAV8" s="3"/>
      <c r="AAW8" s="3"/>
      <c r="AAX8" s="3"/>
      <c r="AAY8" s="3"/>
      <c r="AAZ8" s="3"/>
      <c r="ABA8" s="3"/>
      <c r="ABB8" s="3"/>
      <c r="ABC8" s="3"/>
      <c r="ABD8" s="3"/>
      <c r="ABE8" s="3"/>
      <c r="ABF8" s="3"/>
      <c r="ABG8" s="3"/>
      <c r="ABH8" s="3"/>
      <c r="ABI8" s="3"/>
      <c r="ABJ8" s="3"/>
      <c r="ABK8" s="3"/>
      <c r="ABL8" s="3"/>
      <c r="ABM8" s="3"/>
      <c r="ABN8" s="3"/>
      <c r="ABO8" s="3"/>
      <c r="ABP8" s="3"/>
      <c r="ABQ8" s="3"/>
      <c r="ABR8" s="3"/>
      <c r="ABS8" s="3"/>
      <c r="ABT8" s="3"/>
      <c r="ABU8" s="3"/>
      <c r="ABV8" s="3"/>
      <c r="ABW8" s="3"/>
      <c r="ABX8" s="3"/>
      <c r="ABY8" s="3"/>
      <c r="ABZ8" s="3"/>
      <c r="ACA8" s="3"/>
      <c r="ACB8" s="3"/>
      <c r="ACC8" s="3"/>
      <c r="ACD8" s="3"/>
      <c r="ACE8" s="3"/>
      <c r="ACF8" s="3"/>
      <c r="ACG8" s="3"/>
      <c r="ACH8" s="3"/>
      <c r="ACI8" s="3"/>
      <c r="ACJ8" s="3"/>
      <c r="ACK8" s="3"/>
      <c r="ACL8" s="3"/>
      <c r="ACM8" s="3"/>
      <c r="ACN8" s="3"/>
      <c r="ACO8" s="3"/>
      <c r="ACP8" s="3"/>
      <c r="ACQ8" s="3"/>
      <c r="ACR8" s="3"/>
      <c r="ACS8" s="3"/>
      <c r="ACT8" s="3"/>
      <c r="ACU8" s="3"/>
      <c r="ACV8" s="3"/>
      <c r="ACW8" s="3"/>
      <c r="ACX8" s="3"/>
      <c r="ACY8" s="3"/>
      <c r="ACZ8" s="3"/>
      <c r="ADA8" s="3"/>
      <c r="ADB8" s="3"/>
      <c r="ADC8" s="3"/>
      <c r="ADD8" s="3"/>
      <c r="ADE8" s="3"/>
      <c r="ADF8" s="3"/>
      <c r="ADG8" s="3"/>
      <c r="ADH8" s="3"/>
      <c r="ADI8" s="3"/>
      <c r="ADJ8" s="3"/>
      <c r="ADK8" s="3"/>
      <c r="ADL8" s="3"/>
      <c r="ADM8" s="3"/>
      <c r="ADN8" s="3"/>
      <c r="ADO8" s="3"/>
      <c r="ADP8" s="3"/>
      <c r="ADQ8" s="3"/>
      <c r="ADR8" s="3"/>
      <c r="ADS8" s="3"/>
      <c r="ADT8" s="3"/>
      <c r="ADU8" s="3"/>
      <c r="ADV8" s="3"/>
      <c r="ADW8" s="3"/>
      <c r="ADX8" s="3"/>
      <c r="ADY8" s="3"/>
      <c r="ADZ8" s="3"/>
      <c r="AEA8" s="3"/>
      <c r="AEB8" s="3"/>
      <c r="AEC8" s="3"/>
      <c r="AED8" s="3"/>
      <c r="AEE8" s="3"/>
      <c r="AEF8" s="3"/>
      <c r="AEG8" s="3"/>
      <c r="AEH8" s="3"/>
      <c r="AEI8" s="3"/>
      <c r="AEJ8" s="3"/>
      <c r="AEK8" s="3"/>
      <c r="AEL8" s="3"/>
      <c r="AEM8" s="3"/>
      <c r="AEN8" s="3"/>
      <c r="AEO8" s="3"/>
      <c r="AEP8" s="3"/>
      <c r="AEQ8" s="3"/>
      <c r="AER8" s="3"/>
      <c r="AES8" s="3"/>
      <c r="AET8" s="3"/>
      <c r="AEU8" s="3"/>
      <c r="AEV8" s="3"/>
      <c r="AEW8" s="3"/>
      <c r="AEX8" s="3"/>
      <c r="AEY8" s="3"/>
      <c r="AEZ8" s="3"/>
      <c r="AFA8" s="3"/>
      <c r="AFB8" s="3"/>
      <c r="AFC8" s="3"/>
      <c r="AFD8" s="3"/>
      <c r="AFE8" s="3"/>
      <c r="AFF8" s="3"/>
      <c r="AFG8" s="3"/>
      <c r="AFH8" s="3"/>
      <c r="AFI8" s="3"/>
      <c r="AFJ8" s="3"/>
      <c r="AFK8" s="3"/>
      <c r="AFL8" s="3"/>
      <c r="AFM8" s="3"/>
      <c r="AFN8" s="3"/>
      <c r="AFO8" s="3"/>
      <c r="AFP8" s="3"/>
      <c r="AFQ8" s="3"/>
      <c r="AFR8" s="3"/>
      <c r="AFS8" s="3"/>
      <c r="AFT8" s="3"/>
      <c r="AFU8" s="3"/>
      <c r="AFV8" s="3"/>
      <c r="AFW8" s="3"/>
      <c r="AFX8" s="3"/>
      <c r="AFY8" s="3"/>
      <c r="AFZ8" s="3"/>
      <c r="AGA8" s="3"/>
      <c r="AGB8" s="3"/>
      <c r="AGC8" s="3"/>
      <c r="AGD8" s="3"/>
      <c r="AGE8" s="3"/>
      <c r="AGF8" s="3"/>
      <c r="AGG8" s="3"/>
      <c r="AGH8" s="3"/>
      <c r="AGI8" s="3"/>
      <c r="AGJ8" s="3"/>
      <c r="AGK8" s="3"/>
      <c r="AGL8" s="3"/>
      <c r="AGM8" s="3"/>
      <c r="AGN8" s="3"/>
      <c r="AGO8" s="3"/>
      <c r="AGP8" s="3"/>
      <c r="AGQ8" s="3"/>
      <c r="AGR8" s="3"/>
      <c r="AGS8" s="3"/>
      <c r="AGT8" s="3"/>
      <c r="AGU8" s="3"/>
      <c r="AGV8" s="3"/>
      <c r="AGW8" s="3"/>
      <c r="AGX8" s="3"/>
      <c r="AGY8" s="3"/>
      <c r="AGZ8" s="3"/>
      <c r="AHA8" s="3"/>
      <c r="AHB8" s="3"/>
      <c r="AHC8" s="3"/>
      <c r="AHD8" s="3"/>
      <c r="AHE8" s="3"/>
      <c r="AHF8" s="3"/>
      <c r="AHG8" s="3"/>
      <c r="AHH8" s="3"/>
      <c r="AHI8" s="3"/>
      <c r="AHJ8" s="3"/>
      <c r="AHK8" s="3"/>
      <c r="AHL8" s="3"/>
      <c r="AHM8" s="3"/>
      <c r="AHN8" s="3"/>
      <c r="AHO8" s="3"/>
      <c r="AHP8" s="3"/>
      <c r="AHQ8" s="3"/>
      <c r="AHR8" s="3"/>
      <c r="AHS8" s="3"/>
      <c r="AHT8" s="3"/>
      <c r="AHU8" s="3"/>
      <c r="AHV8" s="3"/>
      <c r="AHW8" s="3"/>
      <c r="AHX8" s="3"/>
      <c r="AHY8" s="3"/>
      <c r="AHZ8" s="3"/>
      <c r="AIA8" s="3"/>
      <c r="AIB8" s="3"/>
      <c r="AIC8" s="3"/>
      <c r="AID8" s="3"/>
      <c r="AIE8" s="3"/>
      <c r="AIF8" s="3"/>
      <c r="AIG8" s="3"/>
      <c r="AIH8" s="3"/>
      <c r="AII8" s="3"/>
      <c r="AIJ8" s="3"/>
      <c r="AIK8" s="3"/>
      <c r="AIL8" s="3"/>
      <c r="AIM8" s="3"/>
      <c r="AIN8" s="3"/>
      <c r="AIO8" s="3"/>
      <c r="AIP8" s="3"/>
      <c r="AIQ8" s="3"/>
      <c r="AIR8" s="3"/>
      <c r="AIS8" s="3"/>
      <c r="AIT8" s="3"/>
      <c r="AIU8" s="3"/>
      <c r="AIV8" s="3"/>
      <c r="AIW8" s="3"/>
      <c r="AIX8" s="3"/>
      <c r="AIY8" s="3"/>
      <c r="AIZ8" s="3"/>
      <c r="AJA8" s="3"/>
      <c r="AJB8" s="3"/>
      <c r="AJC8" s="3"/>
      <c r="AJD8" s="3"/>
      <c r="AJE8" s="3"/>
      <c r="AJF8" s="3"/>
      <c r="AJG8" s="3"/>
      <c r="AJH8" s="3"/>
      <c r="AJI8" s="3"/>
      <c r="AJJ8" s="3"/>
      <c r="AJK8" s="3"/>
      <c r="AJL8" s="3"/>
      <c r="AJM8" s="3"/>
      <c r="AJN8" s="3"/>
      <c r="AJO8" s="3"/>
      <c r="AJP8" s="3"/>
      <c r="AJQ8" s="3"/>
      <c r="AJR8" s="3"/>
      <c r="AJS8" s="3"/>
      <c r="AJT8" s="3"/>
      <c r="AJU8" s="3"/>
      <c r="AJV8" s="3"/>
      <c r="AJW8" s="3"/>
      <c r="AJX8" s="3"/>
      <c r="AJY8" s="3"/>
      <c r="AJZ8" s="3"/>
      <c r="AKA8" s="3"/>
      <c r="AKB8" s="3"/>
      <c r="AKC8" s="3"/>
      <c r="AKD8" s="3"/>
      <c r="AKE8" s="3"/>
      <c r="AKF8" s="3"/>
      <c r="AKG8" s="3"/>
      <c r="AKH8" s="3"/>
      <c r="AKI8" s="3"/>
      <c r="AKJ8" s="3"/>
      <c r="AKK8" s="3"/>
      <c r="AKL8" s="3"/>
      <c r="AKM8" s="3"/>
      <c r="AKN8" s="3"/>
      <c r="AKO8" s="3"/>
      <c r="AKP8" s="3"/>
      <c r="AKQ8" s="3"/>
      <c r="AKR8" s="3"/>
      <c r="AKS8" s="3"/>
      <c r="AKT8" s="3"/>
      <c r="AKU8" s="3"/>
      <c r="AKV8" s="3"/>
      <c r="AKW8" s="3"/>
      <c r="AKX8" s="3"/>
      <c r="AKY8" s="3"/>
      <c r="AKZ8" s="3"/>
      <c r="ALA8" s="3"/>
    </row>
    <row r="9" spans="1:989" s="4" customFormat="1" x14ac:dyDescent="0.2">
      <c r="A9" s="58" t="s">
        <v>83</v>
      </c>
      <c r="B9" s="50">
        <f>B34+B44+B48+B51+B56+B75</f>
        <v>223515.8</v>
      </c>
      <c r="C9" s="50">
        <f>C34+C44+C48+C51+C56+C75</f>
        <v>223515.8</v>
      </c>
      <c r="D9" s="50">
        <f>D34+D44+D48+D51+D56+D75</f>
        <v>224853.09999999998</v>
      </c>
      <c r="E9" s="56">
        <f t="shared" si="0"/>
        <v>100.59830222293009</v>
      </c>
      <c r="F9" s="56">
        <f t="shared" si="1"/>
        <v>100.59830222293009</v>
      </c>
      <c r="G9" s="50">
        <f>G34+G44+G48+G51+G56+G75</f>
        <v>215883.09999999998</v>
      </c>
      <c r="H9" s="56">
        <f t="shared" si="2"/>
        <v>-7632.7000000000116</v>
      </c>
      <c r="I9" s="56">
        <f t="shared" si="3"/>
        <v>-3.414836892962382</v>
      </c>
      <c r="J9" s="56">
        <f t="shared" si="4"/>
        <v>-7632.7000000000116</v>
      </c>
      <c r="K9" s="56">
        <f t="shared" si="5"/>
        <v>-3.414836892962382</v>
      </c>
      <c r="L9" s="57">
        <f t="shared" si="6"/>
        <v>-8970</v>
      </c>
      <c r="M9" s="57">
        <f t="shared" si="7"/>
        <v>-3.9892712175193497</v>
      </c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  <c r="IX9" s="3"/>
      <c r="IY9" s="3"/>
      <c r="IZ9" s="3"/>
      <c r="JA9" s="3"/>
      <c r="JB9" s="3"/>
      <c r="JC9" s="3"/>
      <c r="JD9" s="3"/>
      <c r="JE9" s="3"/>
      <c r="JF9" s="3"/>
      <c r="JG9" s="3"/>
      <c r="JH9" s="3"/>
      <c r="JI9" s="3"/>
      <c r="JJ9" s="3"/>
      <c r="JK9" s="3"/>
      <c r="JL9" s="3"/>
      <c r="JM9" s="3"/>
      <c r="JN9" s="3"/>
      <c r="JO9" s="3"/>
      <c r="JP9" s="3"/>
      <c r="JQ9" s="3"/>
      <c r="JR9" s="3"/>
      <c r="JS9" s="3"/>
      <c r="JT9" s="3"/>
      <c r="JU9" s="3"/>
      <c r="JV9" s="3"/>
      <c r="JW9" s="3"/>
      <c r="JX9" s="3"/>
      <c r="JY9" s="3"/>
      <c r="JZ9" s="3"/>
      <c r="KA9" s="3"/>
      <c r="KB9" s="3"/>
      <c r="KC9" s="3"/>
      <c r="KD9" s="3"/>
      <c r="KE9" s="3"/>
      <c r="KF9" s="3"/>
      <c r="KG9" s="3"/>
      <c r="KH9" s="3"/>
      <c r="KI9" s="3"/>
      <c r="KJ9" s="3"/>
      <c r="KK9" s="3"/>
      <c r="KL9" s="3"/>
      <c r="KM9" s="3"/>
      <c r="KN9" s="3"/>
      <c r="KO9" s="3"/>
      <c r="KP9" s="3"/>
      <c r="KQ9" s="3"/>
      <c r="KR9" s="3"/>
      <c r="KS9" s="3"/>
      <c r="KT9" s="3"/>
      <c r="KU9" s="3"/>
      <c r="KV9" s="3"/>
      <c r="KW9" s="3"/>
      <c r="KX9" s="3"/>
      <c r="KY9" s="3"/>
      <c r="KZ9" s="3"/>
      <c r="LA9" s="3"/>
      <c r="LB9" s="3"/>
      <c r="LC9" s="3"/>
      <c r="LD9" s="3"/>
      <c r="LE9" s="3"/>
      <c r="LF9" s="3"/>
      <c r="LG9" s="3"/>
      <c r="LH9" s="3"/>
      <c r="LI9" s="3"/>
      <c r="LJ9" s="3"/>
      <c r="LK9" s="3"/>
      <c r="LL9" s="3"/>
      <c r="LM9" s="3"/>
      <c r="LN9" s="3"/>
      <c r="LO9" s="3"/>
      <c r="LP9" s="3"/>
      <c r="LQ9" s="3"/>
      <c r="LR9" s="3"/>
      <c r="LS9" s="3"/>
      <c r="LT9" s="3"/>
      <c r="LU9" s="3"/>
      <c r="LV9" s="3"/>
      <c r="LW9" s="3"/>
      <c r="LX9" s="3"/>
      <c r="LY9" s="3"/>
      <c r="LZ9" s="3"/>
      <c r="MA9" s="3"/>
      <c r="MB9" s="3"/>
      <c r="MC9" s="3"/>
      <c r="MD9" s="3"/>
      <c r="ME9" s="3"/>
      <c r="MF9" s="3"/>
      <c r="MG9" s="3"/>
      <c r="MH9" s="3"/>
      <c r="MI9" s="3"/>
      <c r="MJ9" s="3"/>
      <c r="MK9" s="3"/>
      <c r="ML9" s="3"/>
      <c r="MM9" s="3"/>
      <c r="MN9" s="3"/>
      <c r="MO9" s="3"/>
      <c r="MP9" s="3"/>
      <c r="MQ9" s="3"/>
      <c r="MR9" s="3"/>
      <c r="MS9" s="3"/>
      <c r="MT9" s="3"/>
      <c r="MU9" s="3"/>
      <c r="MV9" s="3"/>
      <c r="MW9" s="3"/>
      <c r="MX9" s="3"/>
      <c r="MY9" s="3"/>
      <c r="MZ9" s="3"/>
      <c r="NA9" s="3"/>
      <c r="NB9" s="3"/>
      <c r="NC9" s="3"/>
      <c r="ND9" s="3"/>
      <c r="NE9" s="3"/>
      <c r="NF9" s="3"/>
      <c r="NG9" s="3"/>
      <c r="NH9" s="3"/>
      <c r="NI9" s="3"/>
      <c r="NJ9" s="3"/>
      <c r="NK9" s="3"/>
      <c r="NL9" s="3"/>
      <c r="NM9" s="3"/>
      <c r="NN9" s="3"/>
      <c r="NO9" s="3"/>
      <c r="NP9" s="3"/>
      <c r="NQ9" s="3"/>
      <c r="NR9" s="3"/>
      <c r="NS9" s="3"/>
      <c r="NT9" s="3"/>
      <c r="NU9" s="3"/>
      <c r="NV9" s="3"/>
      <c r="NW9" s="3"/>
      <c r="NX9" s="3"/>
      <c r="NY9" s="3"/>
      <c r="NZ9" s="3"/>
      <c r="OA9" s="3"/>
      <c r="OB9" s="3"/>
      <c r="OC9" s="3"/>
      <c r="OD9" s="3"/>
      <c r="OE9" s="3"/>
      <c r="OF9" s="3"/>
      <c r="OG9" s="3"/>
      <c r="OH9" s="3"/>
      <c r="OI9" s="3"/>
      <c r="OJ9" s="3"/>
      <c r="OK9" s="3"/>
      <c r="OL9" s="3"/>
      <c r="OM9" s="3"/>
      <c r="ON9" s="3"/>
      <c r="OO9" s="3"/>
      <c r="OP9" s="3"/>
      <c r="OQ9" s="3"/>
      <c r="OR9" s="3"/>
      <c r="OS9" s="3"/>
      <c r="OT9" s="3"/>
      <c r="OU9" s="3"/>
      <c r="OV9" s="3"/>
      <c r="OW9" s="3"/>
      <c r="OX9" s="3"/>
      <c r="OY9" s="3"/>
      <c r="OZ9" s="3"/>
      <c r="PA9" s="3"/>
      <c r="PB9" s="3"/>
      <c r="PC9" s="3"/>
      <c r="PD9" s="3"/>
      <c r="PE9" s="3"/>
      <c r="PF9" s="3"/>
      <c r="PG9" s="3"/>
      <c r="PH9" s="3"/>
      <c r="PI9" s="3"/>
      <c r="PJ9" s="3"/>
      <c r="PK9" s="3"/>
      <c r="PL9" s="3"/>
      <c r="PM9" s="3"/>
      <c r="PN9" s="3"/>
      <c r="PO9" s="3"/>
      <c r="PP9" s="3"/>
      <c r="PQ9" s="3"/>
      <c r="PR9" s="3"/>
      <c r="PS9" s="3"/>
      <c r="PT9" s="3"/>
      <c r="PU9" s="3"/>
      <c r="PV9" s="3"/>
      <c r="PW9" s="3"/>
      <c r="PX9" s="3"/>
      <c r="PY9" s="3"/>
      <c r="PZ9" s="3"/>
      <c r="QA9" s="3"/>
      <c r="QB9" s="3"/>
      <c r="QC9" s="3"/>
      <c r="QD9" s="3"/>
      <c r="QE9" s="3"/>
      <c r="QF9" s="3"/>
      <c r="QG9" s="3"/>
      <c r="QH9" s="3"/>
      <c r="QI9" s="3"/>
      <c r="QJ9" s="3"/>
      <c r="QK9" s="3"/>
      <c r="QL9" s="3"/>
      <c r="QM9" s="3"/>
      <c r="QN9" s="3"/>
      <c r="QO9" s="3"/>
      <c r="QP9" s="3"/>
      <c r="QQ9" s="3"/>
      <c r="QR9" s="3"/>
      <c r="QS9" s="3"/>
      <c r="QT9" s="3"/>
      <c r="QU9" s="3"/>
      <c r="QV9" s="3"/>
      <c r="QW9" s="3"/>
      <c r="QX9" s="3"/>
      <c r="QY9" s="3"/>
      <c r="QZ9" s="3"/>
      <c r="RA9" s="3"/>
      <c r="RB9" s="3"/>
      <c r="RC9" s="3"/>
      <c r="RD9" s="3"/>
      <c r="RE9" s="3"/>
      <c r="RF9" s="3"/>
      <c r="RG9" s="3"/>
      <c r="RH9" s="3"/>
      <c r="RI9" s="3"/>
      <c r="RJ9" s="3"/>
      <c r="RK9" s="3"/>
      <c r="RL9" s="3"/>
      <c r="RM9" s="3"/>
      <c r="RN9" s="3"/>
      <c r="RO9" s="3"/>
      <c r="RP9" s="3"/>
      <c r="RQ9" s="3"/>
      <c r="RR9" s="3"/>
      <c r="RS9" s="3"/>
      <c r="RT9" s="3"/>
      <c r="RU9" s="3"/>
      <c r="RV9" s="3"/>
      <c r="RW9" s="3"/>
      <c r="RX9" s="3"/>
      <c r="RY9" s="3"/>
      <c r="RZ9" s="3"/>
      <c r="SA9" s="3"/>
      <c r="SB9" s="3"/>
      <c r="SC9" s="3"/>
      <c r="SD9" s="3"/>
      <c r="SE9" s="3"/>
      <c r="SF9" s="3"/>
      <c r="SG9" s="3"/>
      <c r="SH9" s="3"/>
      <c r="SI9" s="3"/>
      <c r="SJ9" s="3"/>
      <c r="SK9" s="3"/>
      <c r="SL9" s="3"/>
      <c r="SM9" s="3"/>
      <c r="SN9" s="3"/>
      <c r="SO9" s="3"/>
      <c r="SP9" s="3"/>
      <c r="SQ9" s="3"/>
      <c r="SR9" s="3"/>
      <c r="SS9" s="3"/>
      <c r="ST9" s="3"/>
      <c r="SU9" s="3"/>
      <c r="SV9" s="3"/>
      <c r="SW9" s="3"/>
      <c r="SX9" s="3"/>
      <c r="SY9" s="3"/>
      <c r="SZ9" s="3"/>
      <c r="TA9" s="3"/>
      <c r="TB9" s="3"/>
      <c r="TC9" s="3"/>
      <c r="TD9" s="3"/>
      <c r="TE9" s="3"/>
      <c r="TF9" s="3"/>
      <c r="TG9" s="3"/>
      <c r="TH9" s="3"/>
      <c r="TI9" s="3"/>
      <c r="TJ9" s="3"/>
      <c r="TK9" s="3"/>
      <c r="TL9" s="3"/>
      <c r="TM9" s="3"/>
      <c r="TN9" s="3"/>
      <c r="TO9" s="3"/>
      <c r="TP9" s="3"/>
      <c r="TQ9" s="3"/>
      <c r="TR9" s="3"/>
      <c r="TS9" s="3"/>
      <c r="TT9" s="3"/>
      <c r="TU9" s="3"/>
      <c r="TV9" s="3"/>
      <c r="TW9" s="3"/>
      <c r="TX9" s="3"/>
      <c r="TY9" s="3"/>
      <c r="TZ9" s="3"/>
      <c r="UA9" s="3"/>
      <c r="UB9" s="3"/>
      <c r="UC9" s="3"/>
      <c r="UD9" s="3"/>
      <c r="UE9" s="3"/>
      <c r="UF9" s="3"/>
      <c r="UG9" s="3"/>
      <c r="UH9" s="3"/>
      <c r="UI9" s="3"/>
      <c r="UJ9" s="3"/>
      <c r="UK9" s="3"/>
      <c r="UL9" s="3"/>
      <c r="UM9" s="3"/>
      <c r="UN9" s="3"/>
      <c r="UO9" s="3"/>
      <c r="UP9" s="3"/>
      <c r="UQ9" s="3"/>
      <c r="UR9" s="3"/>
      <c r="US9" s="3"/>
      <c r="UT9" s="3"/>
      <c r="UU9" s="3"/>
      <c r="UV9" s="3"/>
      <c r="UW9" s="3"/>
      <c r="UX9" s="3"/>
      <c r="UY9" s="3"/>
      <c r="UZ9" s="3"/>
      <c r="VA9" s="3"/>
      <c r="VB9" s="3"/>
      <c r="VC9" s="3"/>
      <c r="VD9" s="3"/>
      <c r="VE9" s="3"/>
      <c r="VF9" s="3"/>
      <c r="VG9" s="3"/>
      <c r="VH9" s="3"/>
      <c r="VI9" s="3"/>
      <c r="VJ9" s="3"/>
      <c r="VK9" s="3"/>
      <c r="VL9" s="3"/>
      <c r="VM9" s="3"/>
      <c r="VN9" s="3"/>
      <c r="VO9" s="3"/>
      <c r="VP9" s="3"/>
      <c r="VQ9" s="3"/>
      <c r="VR9" s="3"/>
      <c r="VS9" s="3"/>
      <c r="VT9" s="3"/>
      <c r="VU9" s="3"/>
      <c r="VV9" s="3"/>
      <c r="VW9" s="3"/>
      <c r="VX9" s="3"/>
      <c r="VY9" s="3"/>
      <c r="VZ9" s="3"/>
      <c r="WA9" s="3"/>
      <c r="WB9" s="3"/>
      <c r="WC9" s="3"/>
      <c r="WD9" s="3"/>
      <c r="WE9" s="3"/>
      <c r="WF9" s="3"/>
      <c r="WG9" s="3"/>
      <c r="WH9" s="3"/>
      <c r="WI9" s="3"/>
      <c r="WJ9" s="3"/>
      <c r="WK9" s="3"/>
      <c r="WL9" s="3"/>
      <c r="WM9" s="3"/>
      <c r="WN9" s="3"/>
      <c r="WO9" s="3"/>
      <c r="WP9" s="3"/>
      <c r="WQ9" s="3"/>
      <c r="WR9" s="3"/>
      <c r="WS9" s="3"/>
      <c r="WT9" s="3"/>
      <c r="WU9" s="3"/>
      <c r="WV9" s="3"/>
      <c r="WW9" s="3"/>
      <c r="WX9" s="3"/>
      <c r="WY9" s="3"/>
      <c r="WZ9" s="3"/>
      <c r="XA9" s="3"/>
      <c r="XB9" s="3"/>
      <c r="XC9" s="3"/>
      <c r="XD9" s="3"/>
      <c r="XE9" s="3"/>
      <c r="XF9" s="3"/>
      <c r="XG9" s="3"/>
      <c r="XH9" s="3"/>
      <c r="XI9" s="3"/>
      <c r="XJ9" s="3"/>
      <c r="XK9" s="3"/>
      <c r="XL9" s="3"/>
      <c r="XM9" s="3"/>
      <c r="XN9" s="3"/>
      <c r="XO9" s="3"/>
      <c r="XP9" s="3"/>
      <c r="XQ9" s="3"/>
      <c r="XR9" s="3"/>
      <c r="XS9" s="3"/>
      <c r="XT9" s="3"/>
      <c r="XU9" s="3"/>
      <c r="XV9" s="3"/>
      <c r="XW9" s="3"/>
      <c r="XX9" s="3"/>
      <c r="XY9" s="3"/>
      <c r="XZ9" s="3"/>
      <c r="YA9" s="3"/>
      <c r="YB9" s="3"/>
      <c r="YC9" s="3"/>
      <c r="YD9" s="3"/>
      <c r="YE9" s="3"/>
      <c r="YF9" s="3"/>
      <c r="YG9" s="3"/>
      <c r="YH9" s="3"/>
      <c r="YI9" s="3"/>
      <c r="YJ9" s="3"/>
      <c r="YK9" s="3"/>
      <c r="YL9" s="3"/>
      <c r="YM9" s="3"/>
      <c r="YN9" s="3"/>
      <c r="YO9" s="3"/>
      <c r="YP9" s="3"/>
      <c r="YQ9" s="3"/>
      <c r="YR9" s="3"/>
      <c r="YS9" s="3"/>
      <c r="YT9" s="3"/>
      <c r="YU9" s="3"/>
      <c r="YV9" s="3"/>
      <c r="YW9" s="3"/>
      <c r="YX9" s="3"/>
      <c r="YY9" s="3"/>
      <c r="YZ9" s="3"/>
      <c r="ZA9" s="3"/>
      <c r="ZB9" s="3"/>
      <c r="ZC9" s="3"/>
      <c r="ZD9" s="3"/>
      <c r="ZE9" s="3"/>
      <c r="ZF9" s="3"/>
      <c r="ZG9" s="3"/>
      <c r="ZH9" s="3"/>
      <c r="ZI9" s="3"/>
      <c r="ZJ9" s="3"/>
      <c r="ZK9" s="3"/>
      <c r="ZL9" s="3"/>
      <c r="ZM9" s="3"/>
      <c r="ZN9" s="3"/>
      <c r="ZO9" s="3"/>
      <c r="ZP9" s="3"/>
      <c r="ZQ9" s="3"/>
      <c r="ZR9" s="3"/>
      <c r="ZS9" s="3"/>
      <c r="ZT9" s="3"/>
      <c r="ZU9" s="3"/>
      <c r="ZV9" s="3"/>
      <c r="ZW9" s="3"/>
      <c r="ZX9" s="3"/>
      <c r="ZY9" s="3"/>
      <c r="ZZ9" s="3"/>
      <c r="AAA9" s="3"/>
      <c r="AAB9" s="3"/>
      <c r="AAC9" s="3"/>
      <c r="AAD9" s="3"/>
      <c r="AAE9" s="3"/>
      <c r="AAF9" s="3"/>
      <c r="AAG9" s="3"/>
      <c r="AAH9" s="3"/>
      <c r="AAI9" s="3"/>
      <c r="AAJ9" s="3"/>
      <c r="AAK9" s="3"/>
      <c r="AAL9" s="3"/>
      <c r="AAM9" s="3"/>
      <c r="AAN9" s="3"/>
      <c r="AAO9" s="3"/>
      <c r="AAP9" s="3"/>
      <c r="AAQ9" s="3"/>
      <c r="AAR9" s="3"/>
      <c r="AAS9" s="3"/>
      <c r="AAT9" s="3"/>
      <c r="AAU9" s="3"/>
      <c r="AAV9" s="3"/>
      <c r="AAW9" s="3"/>
      <c r="AAX9" s="3"/>
      <c r="AAY9" s="3"/>
      <c r="AAZ9" s="3"/>
      <c r="ABA9" s="3"/>
      <c r="ABB9" s="3"/>
      <c r="ABC9" s="3"/>
      <c r="ABD9" s="3"/>
      <c r="ABE9" s="3"/>
      <c r="ABF9" s="3"/>
      <c r="ABG9" s="3"/>
      <c r="ABH9" s="3"/>
      <c r="ABI9" s="3"/>
      <c r="ABJ9" s="3"/>
      <c r="ABK9" s="3"/>
      <c r="ABL9" s="3"/>
      <c r="ABM9" s="3"/>
      <c r="ABN9" s="3"/>
      <c r="ABO9" s="3"/>
      <c r="ABP9" s="3"/>
      <c r="ABQ9" s="3"/>
      <c r="ABR9" s="3"/>
      <c r="ABS9" s="3"/>
      <c r="ABT9" s="3"/>
      <c r="ABU9" s="3"/>
      <c r="ABV9" s="3"/>
      <c r="ABW9" s="3"/>
      <c r="ABX9" s="3"/>
      <c r="ABY9" s="3"/>
      <c r="ABZ9" s="3"/>
      <c r="ACA9" s="3"/>
      <c r="ACB9" s="3"/>
      <c r="ACC9" s="3"/>
      <c r="ACD9" s="3"/>
      <c r="ACE9" s="3"/>
      <c r="ACF9" s="3"/>
      <c r="ACG9" s="3"/>
      <c r="ACH9" s="3"/>
      <c r="ACI9" s="3"/>
      <c r="ACJ9" s="3"/>
      <c r="ACK9" s="3"/>
      <c r="ACL9" s="3"/>
      <c r="ACM9" s="3"/>
      <c r="ACN9" s="3"/>
      <c r="ACO9" s="3"/>
      <c r="ACP9" s="3"/>
      <c r="ACQ9" s="3"/>
      <c r="ACR9" s="3"/>
      <c r="ACS9" s="3"/>
      <c r="ACT9" s="3"/>
      <c r="ACU9" s="3"/>
      <c r="ACV9" s="3"/>
      <c r="ACW9" s="3"/>
      <c r="ACX9" s="3"/>
      <c r="ACY9" s="3"/>
      <c r="ACZ9" s="3"/>
      <c r="ADA9" s="3"/>
      <c r="ADB9" s="3"/>
      <c r="ADC9" s="3"/>
      <c r="ADD9" s="3"/>
      <c r="ADE9" s="3"/>
      <c r="ADF9" s="3"/>
      <c r="ADG9" s="3"/>
      <c r="ADH9" s="3"/>
      <c r="ADI9" s="3"/>
      <c r="ADJ9" s="3"/>
      <c r="ADK9" s="3"/>
      <c r="ADL9" s="3"/>
      <c r="ADM9" s="3"/>
      <c r="ADN9" s="3"/>
      <c r="ADO9" s="3"/>
      <c r="ADP9" s="3"/>
      <c r="ADQ9" s="3"/>
      <c r="ADR9" s="3"/>
      <c r="ADS9" s="3"/>
      <c r="ADT9" s="3"/>
      <c r="ADU9" s="3"/>
      <c r="ADV9" s="3"/>
      <c r="ADW9" s="3"/>
      <c r="ADX9" s="3"/>
      <c r="ADY9" s="3"/>
      <c r="ADZ9" s="3"/>
      <c r="AEA9" s="3"/>
      <c r="AEB9" s="3"/>
      <c r="AEC9" s="3"/>
      <c r="AED9" s="3"/>
      <c r="AEE9" s="3"/>
      <c r="AEF9" s="3"/>
      <c r="AEG9" s="3"/>
      <c r="AEH9" s="3"/>
      <c r="AEI9" s="3"/>
      <c r="AEJ9" s="3"/>
      <c r="AEK9" s="3"/>
      <c r="AEL9" s="3"/>
      <c r="AEM9" s="3"/>
      <c r="AEN9" s="3"/>
      <c r="AEO9" s="3"/>
      <c r="AEP9" s="3"/>
      <c r="AEQ9" s="3"/>
      <c r="AER9" s="3"/>
      <c r="AES9" s="3"/>
      <c r="AET9" s="3"/>
      <c r="AEU9" s="3"/>
      <c r="AEV9" s="3"/>
      <c r="AEW9" s="3"/>
      <c r="AEX9" s="3"/>
      <c r="AEY9" s="3"/>
      <c r="AEZ9" s="3"/>
      <c r="AFA9" s="3"/>
      <c r="AFB9" s="3"/>
      <c r="AFC9" s="3"/>
      <c r="AFD9" s="3"/>
      <c r="AFE9" s="3"/>
      <c r="AFF9" s="3"/>
      <c r="AFG9" s="3"/>
      <c r="AFH9" s="3"/>
      <c r="AFI9" s="3"/>
      <c r="AFJ9" s="3"/>
      <c r="AFK9" s="3"/>
      <c r="AFL9" s="3"/>
      <c r="AFM9" s="3"/>
      <c r="AFN9" s="3"/>
      <c r="AFO9" s="3"/>
      <c r="AFP9" s="3"/>
      <c r="AFQ9" s="3"/>
      <c r="AFR9" s="3"/>
      <c r="AFS9" s="3"/>
      <c r="AFT9" s="3"/>
      <c r="AFU9" s="3"/>
      <c r="AFV9" s="3"/>
      <c r="AFW9" s="3"/>
      <c r="AFX9" s="3"/>
      <c r="AFY9" s="3"/>
      <c r="AFZ9" s="3"/>
      <c r="AGA9" s="3"/>
      <c r="AGB9" s="3"/>
      <c r="AGC9" s="3"/>
      <c r="AGD9" s="3"/>
      <c r="AGE9" s="3"/>
      <c r="AGF9" s="3"/>
      <c r="AGG9" s="3"/>
      <c r="AGH9" s="3"/>
      <c r="AGI9" s="3"/>
      <c r="AGJ9" s="3"/>
      <c r="AGK9" s="3"/>
      <c r="AGL9" s="3"/>
      <c r="AGM9" s="3"/>
      <c r="AGN9" s="3"/>
      <c r="AGO9" s="3"/>
      <c r="AGP9" s="3"/>
      <c r="AGQ9" s="3"/>
      <c r="AGR9" s="3"/>
      <c r="AGS9" s="3"/>
      <c r="AGT9" s="3"/>
      <c r="AGU9" s="3"/>
      <c r="AGV9" s="3"/>
      <c r="AGW9" s="3"/>
      <c r="AGX9" s="3"/>
      <c r="AGY9" s="3"/>
      <c r="AGZ9" s="3"/>
      <c r="AHA9" s="3"/>
      <c r="AHB9" s="3"/>
      <c r="AHC9" s="3"/>
      <c r="AHD9" s="3"/>
      <c r="AHE9" s="3"/>
      <c r="AHF9" s="3"/>
      <c r="AHG9" s="3"/>
      <c r="AHH9" s="3"/>
      <c r="AHI9" s="3"/>
      <c r="AHJ9" s="3"/>
      <c r="AHK9" s="3"/>
      <c r="AHL9" s="3"/>
      <c r="AHM9" s="3"/>
      <c r="AHN9" s="3"/>
      <c r="AHO9" s="3"/>
      <c r="AHP9" s="3"/>
      <c r="AHQ9" s="3"/>
      <c r="AHR9" s="3"/>
      <c r="AHS9" s="3"/>
      <c r="AHT9" s="3"/>
      <c r="AHU9" s="3"/>
      <c r="AHV9" s="3"/>
      <c r="AHW9" s="3"/>
      <c r="AHX9" s="3"/>
      <c r="AHY9" s="3"/>
      <c r="AHZ9" s="3"/>
      <c r="AIA9" s="3"/>
      <c r="AIB9" s="3"/>
      <c r="AIC9" s="3"/>
      <c r="AID9" s="3"/>
      <c r="AIE9" s="3"/>
      <c r="AIF9" s="3"/>
      <c r="AIG9" s="3"/>
      <c r="AIH9" s="3"/>
      <c r="AII9" s="3"/>
      <c r="AIJ9" s="3"/>
      <c r="AIK9" s="3"/>
      <c r="AIL9" s="3"/>
      <c r="AIM9" s="3"/>
      <c r="AIN9" s="3"/>
      <c r="AIO9" s="3"/>
      <c r="AIP9" s="3"/>
      <c r="AIQ9" s="3"/>
      <c r="AIR9" s="3"/>
      <c r="AIS9" s="3"/>
      <c r="AIT9" s="3"/>
      <c r="AIU9" s="3"/>
      <c r="AIV9" s="3"/>
      <c r="AIW9" s="3"/>
      <c r="AIX9" s="3"/>
      <c r="AIY9" s="3"/>
      <c r="AIZ9" s="3"/>
      <c r="AJA9" s="3"/>
      <c r="AJB9" s="3"/>
      <c r="AJC9" s="3"/>
      <c r="AJD9" s="3"/>
      <c r="AJE9" s="3"/>
      <c r="AJF9" s="3"/>
      <c r="AJG9" s="3"/>
      <c r="AJH9" s="3"/>
      <c r="AJI9" s="3"/>
      <c r="AJJ9" s="3"/>
      <c r="AJK9" s="3"/>
      <c r="AJL9" s="3"/>
      <c r="AJM9" s="3"/>
      <c r="AJN9" s="3"/>
      <c r="AJO9" s="3"/>
      <c r="AJP9" s="3"/>
      <c r="AJQ9" s="3"/>
      <c r="AJR9" s="3"/>
      <c r="AJS9" s="3"/>
      <c r="AJT9" s="3"/>
      <c r="AJU9" s="3"/>
      <c r="AJV9" s="3"/>
      <c r="AJW9" s="3"/>
      <c r="AJX9" s="3"/>
      <c r="AJY9" s="3"/>
      <c r="AJZ9" s="3"/>
      <c r="AKA9" s="3"/>
      <c r="AKB9" s="3"/>
      <c r="AKC9" s="3"/>
      <c r="AKD9" s="3"/>
      <c r="AKE9" s="3"/>
      <c r="AKF9" s="3"/>
      <c r="AKG9" s="3"/>
      <c r="AKH9" s="3"/>
      <c r="AKI9" s="3"/>
      <c r="AKJ9" s="3"/>
      <c r="AKK9" s="3"/>
      <c r="AKL9" s="3"/>
      <c r="AKM9" s="3"/>
      <c r="AKN9" s="3"/>
      <c r="AKO9" s="3"/>
      <c r="AKP9" s="3"/>
      <c r="AKQ9" s="3"/>
      <c r="AKR9" s="3"/>
      <c r="AKS9" s="3"/>
      <c r="AKT9" s="3"/>
      <c r="AKU9" s="3"/>
      <c r="AKV9" s="3"/>
      <c r="AKW9" s="3"/>
      <c r="AKX9" s="3"/>
      <c r="AKY9" s="3"/>
      <c r="AKZ9" s="3"/>
      <c r="ALA9" s="3"/>
    </row>
    <row r="10" spans="1:989" s="4" customFormat="1" x14ac:dyDescent="0.2">
      <c r="A10" s="58" t="s">
        <v>84</v>
      </c>
      <c r="B10" s="50">
        <f>B11</f>
        <v>1172962.8999999999</v>
      </c>
      <c r="C10" s="50">
        <f>C11</f>
        <v>1172962.8999999999</v>
      </c>
      <c r="D10" s="50">
        <f>D11</f>
        <v>1172962.8999999999</v>
      </c>
      <c r="E10" s="56">
        <f t="shared" si="0"/>
        <v>100</v>
      </c>
      <c r="F10" s="56">
        <f t="shared" si="1"/>
        <v>100</v>
      </c>
      <c r="G10" s="50">
        <f>G11</f>
        <v>1212758</v>
      </c>
      <c r="H10" s="56">
        <f t="shared" si="2"/>
        <v>39795.100000000093</v>
      </c>
      <c r="I10" s="56">
        <f t="shared" si="3"/>
        <v>3.3926989506658818</v>
      </c>
      <c r="J10" s="56">
        <f t="shared" si="4"/>
        <v>39795.100000000093</v>
      </c>
      <c r="K10" s="56">
        <f t="shared" si="5"/>
        <v>3.3926989506658818</v>
      </c>
      <c r="L10" s="57">
        <f t="shared" si="6"/>
        <v>39795.100000000093</v>
      </c>
      <c r="M10" s="57">
        <f t="shared" si="7"/>
        <v>3.3926989506658818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  <c r="IX10" s="3"/>
      <c r="IY10" s="3"/>
      <c r="IZ10" s="3"/>
      <c r="JA10" s="3"/>
      <c r="JB10" s="3"/>
      <c r="JC10" s="3"/>
      <c r="JD10" s="3"/>
      <c r="JE10" s="3"/>
      <c r="JF10" s="3"/>
      <c r="JG10" s="3"/>
      <c r="JH10" s="3"/>
      <c r="JI10" s="3"/>
      <c r="JJ10" s="3"/>
      <c r="JK10" s="3"/>
      <c r="JL10" s="3"/>
      <c r="JM10" s="3"/>
      <c r="JN10" s="3"/>
      <c r="JO10" s="3"/>
      <c r="JP10" s="3"/>
      <c r="JQ10" s="3"/>
      <c r="JR10" s="3"/>
      <c r="JS10" s="3"/>
      <c r="JT10" s="3"/>
      <c r="JU10" s="3"/>
      <c r="JV10" s="3"/>
      <c r="JW10" s="3"/>
      <c r="JX10" s="3"/>
      <c r="JY10" s="3"/>
      <c r="JZ10" s="3"/>
      <c r="KA10" s="3"/>
      <c r="KB10" s="3"/>
      <c r="KC10" s="3"/>
      <c r="KD10" s="3"/>
      <c r="KE10" s="3"/>
      <c r="KF10" s="3"/>
      <c r="KG10" s="3"/>
      <c r="KH10" s="3"/>
      <c r="KI10" s="3"/>
      <c r="KJ10" s="3"/>
      <c r="KK10" s="3"/>
      <c r="KL10" s="3"/>
      <c r="KM10" s="3"/>
      <c r="KN10" s="3"/>
      <c r="KO10" s="3"/>
      <c r="KP10" s="3"/>
      <c r="KQ10" s="3"/>
      <c r="KR10" s="3"/>
      <c r="KS10" s="3"/>
      <c r="KT10" s="3"/>
      <c r="KU10" s="3"/>
      <c r="KV10" s="3"/>
      <c r="KW10" s="3"/>
      <c r="KX10" s="3"/>
      <c r="KY10" s="3"/>
      <c r="KZ10" s="3"/>
      <c r="LA10" s="3"/>
      <c r="LB10" s="3"/>
      <c r="LC10" s="3"/>
      <c r="LD10" s="3"/>
      <c r="LE10" s="3"/>
      <c r="LF10" s="3"/>
      <c r="LG10" s="3"/>
      <c r="LH10" s="3"/>
      <c r="LI10" s="3"/>
      <c r="LJ10" s="3"/>
      <c r="LK10" s="3"/>
      <c r="LL10" s="3"/>
      <c r="LM10" s="3"/>
      <c r="LN10" s="3"/>
      <c r="LO10" s="3"/>
      <c r="LP10" s="3"/>
      <c r="LQ10" s="3"/>
      <c r="LR10" s="3"/>
      <c r="LS10" s="3"/>
      <c r="LT10" s="3"/>
      <c r="LU10" s="3"/>
      <c r="LV10" s="3"/>
      <c r="LW10" s="3"/>
      <c r="LX10" s="3"/>
      <c r="LY10" s="3"/>
      <c r="LZ10" s="3"/>
      <c r="MA10" s="3"/>
      <c r="MB10" s="3"/>
      <c r="MC10" s="3"/>
      <c r="MD10" s="3"/>
      <c r="ME10" s="3"/>
      <c r="MF10" s="3"/>
      <c r="MG10" s="3"/>
      <c r="MH10" s="3"/>
      <c r="MI10" s="3"/>
      <c r="MJ10" s="3"/>
      <c r="MK10" s="3"/>
      <c r="ML10" s="3"/>
      <c r="MM10" s="3"/>
      <c r="MN10" s="3"/>
      <c r="MO10" s="3"/>
      <c r="MP10" s="3"/>
      <c r="MQ10" s="3"/>
      <c r="MR10" s="3"/>
      <c r="MS10" s="3"/>
      <c r="MT10" s="3"/>
      <c r="MU10" s="3"/>
      <c r="MV10" s="3"/>
      <c r="MW10" s="3"/>
      <c r="MX10" s="3"/>
      <c r="MY10" s="3"/>
      <c r="MZ10" s="3"/>
      <c r="NA10" s="3"/>
      <c r="NB10" s="3"/>
      <c r="NC10" s="3"/>
      <c r="ND10" s="3"/>
      <c r="NE10" s="3"/>
      <c r="NF10" s="3"/>
      <c r="NG10" s="3"/>
      <c r="NH10" s="3"/>
      <c r="NI10" s="3"/>
      <c r="NJ10" s="3"/>
      <c r="NK10" s="3"/>
      <c r="NL10" s="3"/>
      <c r="NM10" s="3"/>
      <c r="NN10" s="3"/>
      <c r="NO10" s="3"/>
      <c r="NP10" s="3"/>
      <c r="NQ10" s="3"/>
      <c r="NR10" s="3"/>
      <c r="NS10" s="3"/>
      <c r="NT10" s="3"/>
      <c r="NU10" s="3"/>
      <c r="NV10" s="3"/>
      <c r="NW10" s="3"/>
      <c r="NX10" s="3"/>
      <c r="NY10" s="3"/>
      <c r="NZ10" s="3"/>
      <c r="OA10" s="3"/>
      <c r="OB10" s="3"/>
      <c r="OC10" s="3"/>
      <c r="OD10" s="3"/>
      <c r="OE10" s="3"/>
      <c r="OF10" s="3"/>
      <c r="OG10" s="3"/>
      <c r="OH10" s="3"/>
      <c r="OI10" s="3"/>
      <c r="OJ10" s="3"/>
      <c r="OK10" s="3"/>
      <c r="OL10" s="3"/>
      <c r="OM10" s="3"/>
      <c r="ON10" s="3"/>
      <c r="OO10" s="3"/>
      <c r="OP10" s="3"/>
      <c r="OQ10" s="3"/>
      <c r="OR10" s="3"/>
      <c r="OS10" s="3"/>
      <c r="OT10" s="3"/>
      <c r="OU10" s="3"/>
      <c r="OV10" s="3"/>
      <c r="OW10" s="3"/>
      <c r="OX10" s="3"/>
      <c r="OY10" s="3"/>
      <c r="OZ10" s="3"/>
      <c r="PA10" s="3"/>
      <c r="PB10" s="3"/>
      <c r="PC10" s="3"/>
      <c r="PD10" s="3"/>
      <c r="PE10" s="3"/>
      <c r="PF10" s="3"/>
      <c r="PG10" s="3"/>
      <c r="PH10" s="3"/>
      <c r="PI10" s="3"/>
      <c r="PJ10" s="3"/>
      <c r="PK10" s="3"/>
      <c r="PL10" s="3"/>
      <c r="PM10" s="3"/>
      <c r="PN10" s="3"/>
      <c r="PO10" s="3"/>
      <c r="PP10" s="3"/>
      <c r="PQ10" s="3"/>
      <c r="PR10" s="3"/>
      <c r="PS10" s="3"/>
      <c r="PT10" s="3"/>
      <c r="PU10" s="3"/>
      <c r="PV10" s="3"/>
      <c r="PW10" s="3"/>
      <c r="PX10" s="3"/>
      <c r="PY10" s="3"/>
      <c r="PZ10" s="3"/>
      <c r="QA10" s="3"/>
      <c r="QB10" s="3"/>
      <c r="QC10" s="3"/>
      <c r="QD10" s="3"/>
      <c r="QE10" s="3"/>
      <c r="QF10" s="3"/>
      <c r="QG10" s="3"/>
      <c r="QH10" s="3"/>
      <c r="QI10" s="3"/>
      <c r="QJ10" s="3"/>
      <c r="QK10" s="3"/>
      <c r="QL10" s="3"/>
      <c r="QM10" s="3"/>
      <c r="QN10" s="3"/>
      <c r="QO10" s="3"/>
      <c r="QP10" s="3"/>
      <c r="QQ10" s="3"/>
      <c r="QR10" s="3"/>
      <c r="QS10" s="3"/>
      <c r="QT10" s="3"/>
      <c r="QU10" s="3"/>
      <c r="QV10" s="3"/>
      <c r="QW10" s="3"/>
      <c r="QX10" s="3"/>
      <c r="QY10" s="3"/>
      <c r="QZ10" s="3"/>
      <c r="RA10" s="3"/>
      <c r="RB10" s="3"/>
      <c r="RC10" s="3"/>
      <c r="RD10" s="3"/>
      <c r="RE10" s="3"/>
      <c r="RF10" s="3"/>
      <c r="RG10" s="3"/>
      <c r="RH10" s="3"/>
      <c r="RI10" s="3"/>
      <c r="RJ10" s="3"/>
      <c r="RK10" s="3"/>
      <c r="RL10" s="3"/>
      <c r="RM10" s="3"/>
      <c r="RN10" s="3"/>
      <c r="RO10" s="3"/>
      <c r="RP10" s="3"/>
      <c r="RQ10" s="3"/>
      <c r="RR10" s="3"/>
      <c r="RS10" s="3"/>
      <c r="RT10" s="3"/>
      <c r="RU10" s="3"/>
      <c r="RV10" s="3"/>
      <c r="RW10" s="3"/>
      <c r="RX10" s="3"/>
      <c r="RY10" s="3"/>
      <c r="RZ10" s="3"/>
      <c r="SA10" s="3"/>
      <c r="SB10" s="3"/>
      <c r="SC10" s="3"/>
      <c r="SD10" s="3"/>
      <c r="SE10" s="3"/>
      <c r="SF10" s="3"/>
      <c r="SG10" s="3"/>
      <c r="SH10" s="3"/>
      <c r="SI10" s="3"/>
      <c r="SJ10" s="3"/>
      <c r="SK10" s="3"/>
      <c r="SL10" s="3"/>
      <c r="SM10" s="3"/>
      <c r="SN10" s="3"/>
      <c r="SO10" s="3"/>
      <c r="SP10" s="3"/>
      <c r="SQ10" s="3"/>
      <c r="SR10" s="3"/>
      <c r="SS10" s="3"/>
      <c r="ST10" s="3"/>
      <c r="SU10" s="3"/>
      <c r="SV10" s="3"/>
      <c r="SW10" s="3"/>
      <c r="SX10" s="3"/>
      <c r="SY10" s="3"/>
      <c r="SZ10" s="3"/>
      <c r="TA10" s="3"/>
      <c r="TB10" s="3"/>
      <c r="TC10" s="3"/>
      <c r="TD10" s="3"/>
      <c r="TE10" s="3"/>
      <c r="TF10" s="3"/>
      <c r="TG10" s="3"/>
      <c r="TH10" s="3"/>
      <c r="TI10" s="3"/>
      <c r="TJ10" s="3"/>
      <c r="TK10" s="3"/>
      <c r="TL10" s="3"/>
      <c r="TM10" s="3"/>
      <c r="TN10" s="3"/>
      <c r="TO10" s="3"/>
      <c r="TP10" s="3"/>
      <c r="TQ10" s="3"/>
      <c r="TR10" s="3"/>
      <c r="TS10" s="3"/>
      <c r="TT10" s="3"/>
      <c r="TU10" s="3"/>
      <c r="TV10" s="3"/>
      <c r="TW10" s="3"/>
      <c r="TX10" s="3"/>
      <c r="TY10" s="3"/>
      <c r="TZ10" s="3"/>
      <c r="UA10" s="3"/>
      <c r="UB10" s="3"/>
      <c r="UC10" s="3"/>
      <c r="UD10" s="3"/>
      <c r="UE10" s="3"/>
      <c r="UF10" s="3"/>
      <c r="UG10" s="3"/>
      <c r="UH10" s="3"/>
      <c r="UI10" s="3"/>
      <c r="UJ10" s="3"/>
      <c r="UK10" s="3"/>
      <c r="UL10" s="3"/>
      <c r="UM10" s="3"/>
      <c r="UN10" s="3"/>
      <c r="UO10" s="3"/>
      <c r="UP10" s="3"/>
      <c r="UQ10" s="3"/>
      <c r="UR10" s="3"/>
      <c r="US10" s="3"/>
      <c r="UT10" s="3"/>
      <c r="UU10" s="3"/>
      <c r="UV10" s="3"/>
      <c r="UW10" s="3"/>
      <c r="UX10" s="3"/>
      <c r="UY10" s="3"/>
      <c r="UZ10" s="3"/>
      <c r="VA10" s="3"/>
      <c r="VB10" s="3"/>
      <c r="VC10" s="3"/>
      <c r="VD10" s="3"/>
      <c r="VE10" s="3"/>
      <c r="VF10" s="3"/>
      <c r="VG10" s="3"/>
      <c r="VH10" s="3"/>
      <c r="VI10" s="3"/>
      <c r="VJ10" s="3"/>
      <c r="VK10" s="3"/>
      <c r="VL10" s="3"/>
      <c r="VM10" s="3"/>
      <c r="VN10" s="3"/>
      <c r="VO10" s="3"/>
      <c r="VP10" s="3"/>
      <c r="VQ10" s="3"/>
      <c r="VR10" s="3"/>
      <c r="VS10" s="3"/>
      <c r="VT10" s="3"/>
      <c r="VU10" s="3"/>
      <c r="VV10" s="3"/>
      <c r="VW10" s="3"/>
      <c r="VX10" s="3"/>
      <c r="VY10" s="3"/>
      <c r="VZ10" s="3"/>
      <c r="WA10" s="3"/>
      <c r="WB10" s="3"/>
      <c r="WC10" s="3"/>
      <c r="WD10" s="3"/>
      <c r="WE10" s="3"/>
      <c r="WF10" s="3"/>
      <c r="WG10" s="3"/>
      <c r="WH10" s="3"/>
      <c r="WI10" s="3"/>
      <c r="WJ10" s="3"/>
      <c r="WK10" s="3"/>
      <c r="WL10" s="3"/>
      <c r="WM10" s="3"/>
      <c r="WN10" s="3"/>
      <c r="WO10" s="3"/>
      <c r="WP10" s="3"/>
      <c r="WQ10" s="3"/>
      <c r="WR10" s="3"/>
      <c r="WS10" s="3"/>
      <c r="WT10" s="3"/>
      <c r="WU10" s="3"/>
      <c r="WV10" s="3"/>
      <c r="WW10" s="3"/>
      <c r="WX10" s="3"/>
      <c r="WY10" s="3"/>
      <c r="WZ10" s="3"/>
      <c r="XA10" s="3"/>
      <c r="XB10" s="3"/>
      <c r="XC10" s="3"/>
      <c r="XD10" s="3"/>
      <c r="XE10" s="3"/>
      <c r="XF10" s="3"/>
      <c r="XG10" s="3"/>
      <c r="XH10" s="3"/>
      <c r="XI10" s="3"/>
      <c r="XJ10" s="3"/>
      <c r="XK10" s="3"/>
      <c r="XL10" s="3"/>
      <c r="XM10" s="3"/>
      <c r="XN10" s="3"/>
      <c r="XO10" s="3"/>
      <c r="XP10" s="3"/>
      <c r="XQ10" s="3"/>
      <c r="XR10" s="3"/>
      <c r="XS10" s="3"/>
      <c r="XT10" s="3"/>
      <c r="XU10" s="3"/>
      <c r="XV10" s="3"/>
      <c r="XW10" s="3"/>
      <c r="XX10" s="3"/>
      <c r="XY10" s="3"/>
      <c r="XZ10" s="3"/>
      <c r="YA10" s="3"/>
      <c r="YB10" s="3"/>
      <c r="YC10" s="3"/>
      <c r="YD10" s="3"/>
      <c r="YE10" s="3"/>
      <c r="YF10" s="3"/>
      <c r="YG10" s="3"/>
      <c r="YH10" s="3"/>
      <c r="YI10" s="3"/>
      <c r="YJ10" s="3"/>
      <c r="YK10" s="3"/>
      <c r="YL10" s="3"/>
      <c r="YM10" s="3"/>
      <c r="YN10" s="3"/>
      <c r="YO10" s="3"/>
      <c r="YP10" s="3"/>
      <c r="YQ10" s="3"/>
      <c r="YR10" s="3"/>
      <c r="YS10" s="3"/>
      <c r="YT10" s="3"/>
      <c r="YU10" s="3"/>
      <c r="YV10" s="3"/>
      <c r="YW10" s="3"/>
      <c r="YX10" s="3"/>
      <c r="YY10" s="3"/>
      <c r="YZ10" s="3"/>
      <c r="ZA10" s="3"/>
      <c r="ZB10" s="3"/>
      <c r="ZC10" s="3"/>
      <c r="ZD10" s="3"/>
      <c r="ZE10" s="3"/>
      <c r="ZF10" s="3"/>
      <c r="ZG10" s="3"/>
      <c r="ZH10" s="3"/>
      <c r="ZI10" s="3"/>
      <c r="ZJ10" s="3"/>
      <c r="ZK10" s="3"/>
      <c r="ZL10" s="3"/>
      <c r="ZM10" s="3"/>
      <c r="ZN10" s="3"/>
      <c r="ZO10" s="3"/>
      <c r="ZP10" s="3"/>
      <c r="ZQ10" s="3"/>
      <c r="ZR10" s="3"/>
      <c r="ZS10" s="3"/>
      <c r="ZT10" s="3"/>
      <c r="ZU10" s="3"/>
      <c r="ZV10" s="3"/>
      <c r="ZW10" s="3"/>
      <c r="ZX10" s="3"/>
      <c r="ZY10" s="3"/>
      <c r="ZZ10" s="3"/>
      <c r="AAA10" s="3"/>
      <c r="AAB10" s="3"/>
      <c r="AAC10" s="3"/>
      <c r="AAD10" s="3"/>
      <c r="AAE10" s="3"/>
      <c r="AAF10" s="3"/>
      <c r="AAG10" s="3"/>
      <c r="AAH10" s="3"/>
      <c r="AAI10" s="3"/>
      <c r="AAJ10" s="3"/>
      <c r="AAK10" s="3"/>
      <c r="AAL10" s="3"/>
      <c r="AAM10" s="3"/>
      <c r="AAN10" s="3"/>
      <c r="AAO10" s="3"/>
      <c r="AAP10" s="3"/>
      <c r="AAQ10" s="3"/>
      <c r="AAR10" s="3"/>
      <c r="AAS10" s="3"/>
      <c r="AAT10" s="3"/>
      <c r="AAU10" s="3"/>
      <c r="AAV10" s="3"/>
      <c r="AAW10" s="3"/>
      <c r="AAX10" s="3"/>
      <c r="AAY10" s="3"/>
      <c r="AAZ10" s="3"/>
      <c r="ABA10" s="3"/>
      <c r="ABB10" s="3"/>
      <c r="ABC10" s="3"/>
      <c r="ABD10" s="3"/>
      <c r="ABE10" s="3"/>
      <c r="ABF10" s="3"/>
      <c r="ABG10" s="3"/>
      <c r="ABH10" s="3"/>
      <c r="ABI10" s="3"/>
      <c r="ABJ10" s="3"/>
      <c r="ABK10" s="3"/>
      <c r="ABL10" s="3"/>
      <c r="ABM10" s="3"/>
      <c r="ABN10" s="3"/>
      <c r="ABO10" s="3"/>
      <c r="ABP10" s="3"/>
      <c r="ABQ10" s="3"/>
      <c r="ABR10" s="3"/>
      <c r="ABS10" s="3"/>
      <c r="ABT10" s="3"/>
      <c r="ABU10" s="3"/>
      <c r="ABV10" s="3"/>
      <c r="ABW10" s="3"/>
      <c r="ABX10" s="3"/>
      <c r="ABY10" s="3"/>
      <c r="ABZ10" s="3"/>
      <c r="ACA10" s="3"/>
      <c r="ACB10" s="3"/>
      <c r="ACC10" s="3"/>
      <c r="ACD10" s="3"/>
      <c r="ACE10" s="3"/>
      <c r="ACF10" s="3"/>
      <c r="ACG10" s="3"/>
      <c r="ACH10" s="3"/>
      <c r="ACI10" s="3"/>
      <c r="ACJ10" s="3"/>
      <c r="ACK10" s="3"/>
      <c r="ACL10" s="3"/>
      <c r="ACM10" s="3"/>
      <c r="ACN10" s="3"/>
      <c r="ACO10" s="3"/>
      <c r="ACP10" s="3"/>
      <c r="ACQ10" s="3"/>
      <c r="ACR10" s="3"/>
      <c r="ACS10" s="3"/>
      <c r="ACT10" s="3"/>
      <c r="ACU10" s="3"/>
      <c r="ACV10" s="3"/>
      <c r="ACW10" s="3"/>
      <c r="ACX10" s="3"/>
      <c r="ACY10" s="3"/>
      <c r="ACZ10" s="3"/>
      <c r="ADA10" s="3"/>
      <c r="ADB10" s="3"/>
      <c r="ADC10" s="3"/>
      <c r="ADD10" s="3"/>
      <c r="ADE10" s="3"/>
      <c r="ADF10" s="3"/>
      <c r="ADG10" s="3"/>
      <c r="ADH10" s="3"/>
      <c r="ADI10" s="3"/>
      <c r="ADJ10" s="3"/>
      <c r="ADK10" s="3"/>
      <c r="ADL10" s="3"/>
      <c r="ADM10" s="3"/>
      <c r="ADN10" s="3"/>
      <c r="ADO10" s="3"/>
      <c r="ADP10" s="3"/>
      <c r="ADQ10" s="3"/>
      <c r="ADR10" s="3"/>
      <c r="ADS10" s="3"/>
      <c r="ADT10" s="3"/>
      <c r="ADU10" s="3"/>
      <c r="ADV10" s="3"/>
      <c r="ADW10" s="3"/>
      <c r="ADX10" s="3"/>
      <c r="ADY10" s="3"/>
      <c r="ADZ10" s="3"/>
      <c r="AEA10" s="3"/>
      <c r="AEB10" s="3"/>
      <c r="AEC10" s="3"/>
      <c r="AED10" s="3"/>
      <c r="AEE10" s="3"/>
      <c r="AEF10" s="3"/>
      <c r="AEG10" s="3"/>
      <c r="AEH10" s="3"/>
      <c r="AEI10" s="3"/>
      <c r="AEJ10" s="3"/>
      <c r="AEK10" s="3"/>
      <c r="AEL10" s="3"/>
      <c r="AEM10" s="3"/>
      <c r="AEN10" s="3"/>
      <c r="AEO10" s="3"/>
      <c r="AEP10" s="3"/>
      <c r="AEQ10" s="3"/>
      <c r="AER10" s="3"/>
      <c r="AES10" s="3"/>
      <c r="AET10" s="3"/>
      <c r="AEU10" s="3"/>
      <c r="AEV10" s="3"/>
      <c r="AEW10" s="3"/>
      <c r="AEX10" s="3"/>
      <c r="AEY10" s="3"/>
      <c r="AEZ10" s="3"/>
      <c r="AFA10" s="3"/>
      <c r="AFB10" s="3"/>
      <c r="AFC10" s="3"/>
      <c r="AFD10" s="3"/>
      <c r="AFE10" s="3"/>
      <c r="AFF10" s="3"/>
      <c r="AFG10" s="3"/>
      <c r="AFH10" s="3"/>
      <c r="AFI10" s="3"/>
      <c r="AFJ10" s="3"/>
      <c r="AFK10" s="3"/>
      <c r="AFL10" s="3"/>
      <c r="AFM10" s="3"/>
      <c r="AFN10" s="3"/>
      <c r="AFO10" s="3"/>
      <c r="AFP10" s="3"/>
      <c r="AFQ10" s="3"/>
      <c r="AFR10" s="3"/>
      <c r="AFS10" s="3"/>
      <c r="AFT10" s="3"/>
      <c r="AFU10" s="3"/>
      <c r="AFV10" s="3"/>
      <c r="AFW10" s="3"/>
      <c r="AFX10" s="3"/>
      <c r="AFY10" s="3"/>
      <c r="AFZ10" s="3"/>
      <c r="AGA10" s="3"/>
      <c r="AGB10" s="3"/>
      <c r="AGC10" s="3"/>
      <c r="AGD10" s="3"/>
      <c r="AGE10" s="3"/>
      <c r="AGF10" s="3"/>
      <c r="AGG10" s="3"/>
      <c r="AGH10" s="3"/>
      <c r="AGI10" s="3"/>
      <c r="AGJ10" s="3"/>
      <c r="AGK10" s="3"/>
      <c r="AGL10" s="3"/>
      <c r="AGM10" s="3"/>
      <c r="AGN10" s="3"/>
      <c r="AGO10" s="3"/>
      <c r="AGP10" s="3"/>
      <c r="AGQ10" s="3"/>
      <c r="AGR10" s="3"/>
      <c r="AGS10" s="3"/>
      <c r="AGT10" s="3"/>
      <c r="AGU10" s="3"/>
      <c r="AGV10" s="3"/>
      <c r="AGW10" s="3"/>
      <c r="AGX10" s="3"/>
      <c r="AGY10" s="3"/>
      <c r="AGZ10" s="3"/>
      <c r="AHA10" s="3"/>
      <c r="AHB10" s="3"/>
      <c r="AHC10" s="3"/>
      <c r="AHD10" s="3"/>
      <c r="AHE10" s="3"/>
      <c r="AHF10" s="3"/>
      <c r="AHG10" s="3"/>
      <c r="AHH10" s="3"/>
      <c r="AHI10" s="3"/>
      <c r="AHJ10" s="3"/>
      <c r="AHK10" s="3"/>
      <c r="AHL10" s="3"/>
      <c r="AHM10" s="3"/>
      <c r="AHN10" s="3"/>
      <c r="AHO10" s="3"/>
      <c r="AHP10" s="3"/>
      <c r="AHQ10" s="3"/>
      <c r="AHR10" s="3"/>
      <c r="AHS10" s="3"/>
      <c r="AHT10" s="3"/>
      <c r="AHU10" s="3"/>
      <c r="AHV10" s="3"/>
      <c r="AHW10" s="3"/>
      <c r="AHX10" s="3"/>
      <c r="AHY10" s="3"/>
      <c r="AHZ10" s="3"/>
      <c r="AIA10" s="3"/>
      <c r="AIB10" s="3"/>
      <c r="AIC10" s="3"/>
      <c r="AID10" s="3"/>
      <c r="AIE10" s="3"/>
      <c r="AIF10" s="3"/>
      <c r="AIG10" s="3"/>
      <c r="AIH10" s="3"/>
      <c r="AII10" s="3"/>
      <c r="AIJ10" s="3"/>
      <c r="AIK10" s="3"/>
      <c r="AIL10" s="3"/>
      <c r="AIM10" s="3"/>
      <c r="AIN10" s="3"/>
      <c r="AIO10" s="3"/>
      <c r="AIP10" s="3"/>
      <c r="AIQ10" s="3"/>
      <c r="AIR10" s="3"/>
      <c r="AIS10" s="3"/>
      <c r="AIT10" s="3"/>
      <c r="AIU10" s="3"/>
      <c r="AIV10" s="3"/>
      <c r="AIW10" s="3"/>
      <c r="AIX10" s="3"/>
      <c r="AIY10" s="3"/>
      <c r="AIZ10" s="3"/>
      <c r="AJA10" s="3"/>
      <c r="AJB10" s="3"/>
      <c r="AJC10" s="3"/>
      <c r="AJD10" s="3"/>
      <c r="AJE10" s="3"/>
      <c r="AJF10" s="3"/>
      <c r="AJG10" s="3"/>
      <c r="AJH10" s="3"/>
      <c r="AJI10" s="3"/>
      <c r="AJJ10" s="3"/>
      <c r="AJK10" s="3"/>
      <c r="AJL10" s="3"/>
      <c r="AJM10" s="3"/>
      <c r="AJN10" s="3"/>
      <c r="AJO10" s="3"/>
      <c r="AJP10" s="3"/>
      <c r="AJQ10" s="3"/>
      <c r="AJR10" s="3"/>
      <c r="AJS10" s="3"/>
      <c r="AJT10" s="3"/>
      <c r="AJU10" s="3"/>
      <c r="AJV10" s="3"/>
      <c r="AJW10" s="3"/>
      <c r="AJX10" s="3"/>
      <c r="AJY10" s="3"/>
      <c r="AJZ10" s="3"/>
      <c r="AKA10" s="3"/>
      <c r="AKB10" s="3"/>
      <c r="AKC10" s="3"/>
      <c r="AKD10" s="3"/>
      <c r="AKE10" s="3"/>
      <c r="AKF10" s="3"/>
      <c r="AKG10" s="3"/>
      <c r="AKH10" s="3"/>
      <c r="AKI10" s="3"/>
      <c r="AKJ10" s="3"/>
      <c r="AKK10" s="3"/>
      <c r="AKL10" s="3"/>
      <c r="AKM10" s="3"/>
      <c r="AKN10" s="3"/>
      <c r="AKO10" s="3"/>
      <c r="AKP10" s="3"/>
      <c r="AKQ10" s="3"/>
      <c r="AKR10" s="3"/>
      <c r="AKS10" s="3"/>
      <c r="AKT10" s="3"/>
      <c r="AKU10" s="3"/>
      <c r="AKV10" s="3"/>
      <c r="AKW10" s="3"/>
      <c r="AKX10" s="3"/>
      <c r="AKY10" s="3"/>
      <c r="AKZ10" s="3"/>
      <c r="ALA10" s="3"/>
    </row>
    <row r="11" spans="1:989" s="4" customFormat="1" ht="16.5" customHeight="1" x14ac:dyDescent="0.2">
      <c r="A11" s="59" t="s">
        <v>3</v>
      </c>
      <c r="B11" s="50">
        <v>1172962.8999999999</v>
      </c>
      <c r="C11" s="50">
        <v>1172962.8999999999</v>
      </c>
      <c r="D11" s="50">
        <f>1172962.9</f>
        <v>1172962.8999999999</v>
      </c>
      <c r="E11" s="56">
        <f t="shared" si="0"/>
        <v>100</v>
      </c>
      <c r="F11" s="56">
        <f t="shared" si="1"/>
        <v>100</v>
      </c>
      <c r="G11" s="50">
        <v>1212758</v>
      </c>
      <c r="H11" s="56">
        <f t="shared" si="2"/>
        <v>39795.100000000093</v>
      </c>
      <c r="I11" s="56">
        <f t="shared" si="3"/>
        <v>3.3926989506658818</v>
      </c>
      <c r="J11" s="56">
        <f t="shared" si="4"/>
        <v>39795.100000000093</v>
      </c>
      <c r="K11" s="56">
        <f t="shared" si="5"/>
        <v>3.3926989506658818</v>
      </c>
      <c r="L11" s="57">
        <f t="shared" si="6"/>
        <v>39795.100000000093</v>
      </c>
      <c r="M11" s="57">
        <f t="shared" si="7"/>
        <v>3.3926989506658818</v>
      </c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  <c r="IW11" s="3"/>
      <c r="IX11" s="3"/>
      <c r="IY11" s="3"/>
      <c r="IZ11" s="3"/>
      <c r="JA11" s="3"/>
      <c r="JB11" s="3"/>
      <c r="JC11" s="3"/>
      <c r="JD11" s="3"/>
      <c r="JE11" s="3"/>
      <c r="JF11" s="3"/>
      <c r="JG11" s="3"/>
      <c r="JH11" s="3"/>
      <c r="JI11" s="3"/>
      <c r="JJ11" s="3"/>
      <c r="JK11" s="3"/>
      <c r="JL11" s="3"/>
      <c r="JM11" s="3"/>
      <c r="JN11" s="3"/>
      <c r="JO11" s="3"/>
      <c r="JP11" s="3"/>
      <c r="JQ11" s="3"/>
      <c r="JR11" s="3"/>
      <c r="JS11" s="3"/>
      <c r="JT11" s="3"/>
      <c r="JU11" s="3"/>
      <c r="JV11" s="3"/>
      <c r="JW11" s="3"/>
      <c r="JX11" s="3"/>
      <c r="JY11" s="3"/>
      <c r="JZ11" s="3"/>
      <c r="KA11" s="3"/>
      <c r="KB11" s="3"/>
      <c r="KC11" s="3"/>
      <c r="KD11" s="3"/>
      <c r="KE11" s="3"/>
      <c r="KF11" s="3"/>
      <c r="KG11" s="3"/>
      <c r="KH11" s="3"/>
      <c r="KI11" s="3"/>
      <c r="KJ11" s="3"/>
      <c r="KK11" s="3"/>
      <c r="KL11" s="3"/>
      <c r="KM11" s="3"/>
      <c r="KN11" s="3"/>
      <c r="KO11" s="3"/>
      <c r="KP11" s="3"/>
      <c r="KQ11" s="3"/>
      <c r="KR11" s="3"/>
      <c r="KS11" s="3"/>
      <c r="KT11" s="3"/>
      <c r="KU11" s="3"/>
      <c r="KV11" s="3"/>
      <c r="KW11" s="3"/>
      <c r="KX11" s="3"/>
      <c r="KY11" s="3"/>
      <c r="KZ11" s="3"/>
      <c r="LA11" s="3"/>
      <c r="LB11" s="3"/>
      <c r="LC11" s="3"/>
      <c r="LD11" s="3"/>
      <c r="LE11" s="3"/>
      <c r="LF11" s="3"/>
      <c r="LG11" s="3"/>
      <c r="LH11" s="3"/>
      <c r="LI11" s="3"/>
      <c r="LJ11" s="3"/>
      <c r="LK11" s="3"/>
      <c r="LL11" s="3"/>
      <c r="LM11" s="3"/>
      <c r="LN11" s="3"/>
      <c r="LO11" s="3"/>
      <c r="LP11" s="3"/>
      <c r="LQ11" s="3"/>
      <c r="LR11" s="3"/>
      <c r="LS11" s="3"/>
      <c r="LT11" s="3"/>
      <c r="LU11" s="3"/>
      <c r="LV11" s="3"/>
      <c r="LW11" s="3"/>
      <c r="LX11" s="3"/>
      <c r="LY11" s="3"/>
      <c r="LZ11" s="3"/>
      <c r="MA11" s="3"/>
      <c r="MB11" s="3"/>
      <c r="MC11" s="3"/>
      <c r="MD11" s="3"/>
      <c r="ME11" s="3"/>
      <c r="MF11" s="3"/>
      <c r="MG11" s="3"/>
      <c r="MH11" s="3"/>
      <c r="MI11" s="3"/>
      <c r="MJ11" s="3"/>
      <c r="MK11" s="3"/>
      <c r="ML11" s="3"/>
      <c r="MM11" s="3"/>
      <c r="MN11" s="3"/>
      <c r="MO11" s="3"/>
      <c r="MP11" s="3"/>
      <c r="MQ11" s="3"/>
      <c r="MR11" s="3"/>
      <c r="MS11" s="3"/>
      <c r="MT11" s="3"/>
      <c r="MU11" s="3"/>
      <c r="MV11" s="3"/>
      <c r="MW11" s="3"/>
      <c r="MX11" s="3"/>
      <c r="MY11" s="3"/>
      <c r="MZ11" s="3"/>
      <c r="NA11" s="3"/>
      <c r="NB11" s="3"/>
      <c r="NC11" s="3"/>
      <c r="ND11" s="3"/>
      <c r="NE11" s="3"/>
      <c r="NF11" s="3"/>
      <c r="NG11" s="3"/>
      <c r="NH11" s="3"/>
      <c r="NI11" s="3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  <c r="NY11" s="3"/>
      <c r="NZ11" s="3"/>
      <c r="OA11" s="3"/>
      <c r="OB11" s="3"/>
      <c r="OC11" s="3"/>
      <c r="OD11" s="3"/>
      <c r="OE11" s="3"/>
      <c r="OF11" s="3"/>
      <c r="OG11" s="3"/>
      <c r="OH11" s="3"/>
      <c r="OI11" s="3"/>
      <c r="OJ11" s="3"/>
      <c r="OK11" s="3"/>
      <c r="OL11" s="3"/>
      <c r="OM11" s="3"/>
      <c r="ON11" s="3"/>
      <c r="OO11" s="3"/>
      <c r="OP11" s="3"/>
      <c r="OQ11" s="3"/>
      <c r="OR11" s="3"/>
      <c r="OS11" s="3"/>
      <c r="OT11" s="3"/>
      <c r="OU11" s="3"/>
      <c r="OV11" s="3"/>
      <c r="OW11" s="3"/>
      <c r="OX11" s="3"/>
      <c r="OY11" s="3"/>
      <c r="OZ11" s="3"/>
      <c r="PA11" s="3"/>
      <c r="PB11" s="3"/>
      <c r="PC11" s="3"/>
      <c r="PD11" s="3"/>
      <c r="PE11" s="3"/>
      <c r="PF11" s="3"/>
      <c r="PG11" s="3"/>
      <c r="PH11" s="3"/>
      <c r="PI11" s="3"/>
      <c r="PJ11" s="3"/>
      <c r="PK11" s="3"/>
      <c r="PL11" s="3"/>
      <c r="PM11" s="3"/>
      <c r="PN11" s="3"/>
      <c r="PO11" s="3"/>
      <c r="PP11" s="3"/>
      <c r="PQ11" s="3"/>
      <c r="PR11" s="3"/>
      <c r="PS11" s="3"/>
      <c r="PT11" s="3"/>
      <c r="PU11" s="3"/>
      <c r="PV11" s="3"/>
      <c r="PW11" s="3"/>
      <c r="PX11" s="3"/>
      <c r="PY11" s="3"/>
      <c r="PZ11" s="3"/>
      <c r="QA11" s="3"/>
      <c r="QB11" s="3"/>
      <c r="QC11" s="3"/>
      <c r="QD11" s="3"/>
      <c r="QE11" s="3"/>
      <c r="QF11" s="3"/>
      <c r="QG11" s="3"/>
      <c r="QH11" s="3"/>
      <c r="QI11" s="3"/>
      <c r="QJ11" s="3"/>
      <c r="QK11" s="3"/>
      <c r="QL11" s="3"/>
      <c r="QM11" s="3"/>
      <c r="QN11" s="3"/>
      <c r="QO11" s="3"/>
      <c r="QP11" s="3"/>
      <c r="QQ11" s="3"/>
      <c r="QR11" s="3"/>
      <c r="QS11" s="3"/>
      <c r="QT11" s="3"/>
      <c r="QU11" s="3"/>
      <c r="QV11" s="3"/>
      <c r="QW11" s="3"/>
      <c r="QX11" s="3"/>
      <c r="QY11" s="3"/>
      <c r="QZ11" s="3"/>
      <c r="RA11" s="3"/>
      <c r="RB11" s="3"/>
      <c r="RC11" s="3"/>
      <c r="RD11" s="3"/>
      <c r="RE11" s="3"/>
      <c r="RF11" s="3"/>
      <c r="RG11" s="3"/>
      <c r="RH11" s="3"/>
      <c r="RI11" s="3"/>
      <c r="RJ11" s="3"/>
      <c r="RK11" s="3"/>
      <c r="RL11" s="3"/>
      <c r="RM11" s="3"/>
      <c r="RN11" s="3"/>
      <c r="RO11" s="3"/>
      <c r="RP11" s="3"/>
      <c r="RQ11" s="3"/>
      <c r="RR11" s="3"/>
      <c r="RS11" s="3"/>
      <c r="RT11" s="3"/>
      <c r="RU11" s="3"/>
      <c r="RV11" s="3"/>
      <c r="RW11" s="3"/>
      <c r="RX11" s="3"/>
      <c r="RY11" s="3"/>
      <c r="RZ11" s="3"/>
      <c r="SA11" s="3"/>
      <c r="SB11" s="3"/>
      <c r="SC11" s="3"/>
      <c r="SD11" s="3"/>
      <c r="SE11" s="3"/>
      <c r="SF11" s="3"/>
      <c r="SG11" s="3"/>
      <c r="SH11" s="3"/>
      <c r="SI11" s="3"/>
      <c r="SJ11" s="3"/>
      <c r="SK11" s="3"/>
      <c r="SL11" s="3"/>
      <c r="SM11" s="3"/>
      <c r="SN11" s="3"/>
      <c r="SO11" s="3"/>
      <c r="SP11" s="3"/>
      <c r="SQ11" s="3"/>
      <c r="SR11" s="3"/>
      <c r="SS11" s="3"/>
      <c r="ST11" s="3"/>
      <c r="SU11" s="3"/>
      <c r="SV11" s="3"/>
      <c r="SW11" s="3"/>
      <c r="SX11" s="3"/>
      <c r="SY11" s="3"/>
      <c r="SZ11" s="3"/>
      <c r="TA11" s="3"/>
      <c r="TB11" s="3"/>
      <c r="TC11" s="3"/>
      <c r="TD11" s="3"/>
      <c r="TE11" s="3"/>
      <c r="TF11" s="3"/>
      <c r="TG11" s="3"/>
      <c r="TH11" s="3"/>
      <c r="TI11" s="3"/>
      <c r="TJ11" s="3"/>
      <c r="TK11" s="3"/>
      <c r="TL11" s="3"/>
      <c r="TM11" s="3"/>
      <c r="TN11" s="3"/>
      <c r="TO11" s="3"/>
      <c r="TP11" s="3"/>
      <c r="TQ11" s="3"/>
      <c r="TR11" s="3"/>
      <c r="TS11" s="3"/>
      <c r="TT11" s="3"/>
      <c r="TU11" s="3"/>
      <c r="TV11" s="3"/>
      <c r="TW11" s="3"/>
      <c r="TX11" s="3"/>
      <c r="TY11" s="3"/>
      <c r="TZ11" s="3"/>
      <c r="UA11" s="3"/>
      <c r="UB11" s="3"/>
      <c r="UC11" s="3"/>
      <c r="UD11" s="3"/>
      <c r="UE11" s="3"/>
      <c r="UF11" s="3"/>
      <c r="UG11" s="3"/>
      <c r="UH11" s="3"/>
      <c r="UI11" s="3"/>
      <c r="UJ11" s="3"/>
      <c r="UK11" s="3"/>
      <c r="UL11" s="3"/>
      <c r="UM11" s="3"/>
      <c r="UN11" s="3"/>
      <c r="UO11" s="3"/>
      <c r="UP11" s="3"/>
      <c r="UQ11" s="3"/>
      <c r="UR11" s="3"/>
      <c r="US11" s="3"/>
      <c r="UT11" s="3"/>
      <c r="UU11" s="3"/>
      <c r="UV11" s="3"/>
      <c r="UW11" s="3"/>
      <c r="UX11" s="3"/>
      <c r="UY11" s="3"/>
      <c r="UZ11" s="3"/>
      <c r="VA11" s="3"/>
      <c r="VB11" s="3"/>
      <c r="VC11" s="3"/>
      <c r="VD11" s="3"/>
      <c r="VE11" s="3"/>
      <c r="VF11" s="3"/>
      <c r="VG11" s="3"/>
      <c r="VH11" s="3"/>
      <c r="VI11" s="3"/>
      <c r="VJ11" s="3"/>
      <c r="VK11" s="3"/>
      <c r="VL11" s="3"/>
      <c r="VM11" s="3"/>
      <c r="VN11" s="3"/>
      <c r="VO11" s="3"/>
      <c r="VP11" s="3"/>
      <c r="VQ11" s="3"/>
      <c r="VR11" s="3"/>
      <c r="VS11" s="3"/>
      <c r="VT11" s="3"/>
      <c r="VU11" s="3"/>
      <c r="VV11" s="3"/>
      <c r="VW11" s="3"/>
      <c r="VX11" s="3"/>
      <c r="VY11" s="3"/>
      <c r="VZ11" s="3"/>
      <c r="WA11" s="3"/>
      <c r="WB11" s="3"/>
      <c r="WC11" s="3"/>
      <c r="WD11" s="3"/>
      <c r="WE11" s="3"/>
      <c r="WF11" s="3"/>
      <c r="WG11" s="3"/>
      <c r="WH11" s="3"/>
      <c r="WI11" s="3"/>
      <c r="WJ11" s="3"/>
      <c r="WK11" s="3"/>
      <c r="WL11" s="3"/>
      <c r="WM11" s="3"/>
      <c r="WN11" s="3"/>
      <c r="WO11" s="3"/>
      <c r="WP11" s="3"/>
      <c r="WQ11" s="3"/>
      <c r="WR11" s="3"/>
      <c r="WS11" s="3"/>
      <c r="WT11" s="3"/>
      <c r="WU11" s="3"/>
      <c r="WV11" s="3"/>
      <c r="WW11" s="3"/>
      <c r="WX11" s="3"/>
      <c r="WY11" s="3"/>
      <c r="WZ11" s="3"/>
      <c r="XA11" s="3"/>
      <c r="XB11" s="3"/>
      <c r="XC11" s="3"/>
      <c r="XD11" s="3"/>
      <c r="XE11" s="3"/>
      <c r="XF11" s="3"/>
      <c r="XG11" s="3"/>
      <c r="XH11" s="3"/>
      <c r="XI11" s="3"/>
      <c r="XJ11" s="3"/>
      <c r="XK11" s="3"/>
      <c r="XL11" s="3"/>
      <c r="XM11" s="3"/>
      <c r="XN11" s="3"/>
      <c r="XO11" s="3"/>
      <c r="XP11" s="3"/>
      <c r="XQ11" s="3"/>
      <c r="XR11" s="3"/>
      <c r="XS11" s="3"/>
      <c r="XT11" s="3"/>
      <c r="XU11" s="3"/>
      <c r="XV11" s="3"/>
      <c r="XW11" s="3"/>
      <c r="XX11" s="3"/>
      <c r="XY11" s="3"/>
      <c r="XZ11" s="3"/>
      <c r="YA11" s="3"/>
      <c r="YB11" s="3"/>
      <c r="YC11" s="3"/>
      <c r="YD11" s="3"/>
      <c r="YE11" s="3"/>
      <c r="YF11" s="3"/>
      <c r="YG11" s="3"/>
      <c r="YH11" s="3"/>
      <c r="YI11" s="3"/>
      <c r="YJ11" s="3"/>
      <c r="YK11" s="3"/>
      <c r="YL11" s="3"/>
      <c r="YM11" s="3"/>
      <c r="YN11" s="3"/>
      <c r="YO11" s="3"/>
      <c r="YP11" s="3"/>
      <c r="YQ11" s="3"/>
      <c r="YR11" s="3"/>
      <c r="YS11" s="3"/>
      <c r="YT11" s="3"/>
      <c r="YU11" s="3"/>
      <c r="YV11" s="3"/>
      <c r="YW11" s="3"/>
      <c r="YX11" s="3"/>
      <c r="YY11" s="3"/>
      <c r="YZ11" s="3"/>
      <c r="ZA11" s="3"/>
      <c r="ZB11" s="3"/>
      <c r="ZC11" s="3"/>
      <c r="ZD11" s="3"/>
      <c r="ZE11" s="3"/>
      <c r="ZF11" s="3"/>
      <c r="ZG11" s="3"/>
      <c r="ZH11" s="3"/>
      <c r="ZI11" s="3"/>
      <c r="ZJ11" s="3"/>
      <c r="ZK11" s="3"/>
      <c r="ZL11" s="3"/>
      <c r="ZM11" s="3"/>
      <c r="ZN11" s="3"/>
      <c r="ZO11" s="3"/>
      <c r="ZP11" s="3"/>
      <c r="ZQ11" s="3"/>
      <c r="ZR11" s="3"/>
      <c r="ZS11" s="3"/>
      <c r="ZT11" s="3"/>
      <c r="ZU11" s="3"/>
      <c r="ZV11" s="3"/>
      <c r="ZW11" s="3"/>
      <c r="ZX11" s="3"/>
      <c r="ZY11" s="3"/>
      <c r="ZZ11" s="3"/>
      <c r="AAA11" s="3"/>
      <c r="AAB11" s="3"/>
      <c r="AAC11" s="3"/>
      <c r="AAD11" s="3"/>
      <c r="AAE11" s="3"/>
      <c r="AAF11" s="3"/>
      <c r="AAG11" s="3"/>
      <c r="AAH11" s="3"/>
      <c r="AAI11" s="3"/>
      <c r="AAJ11" s="3"/>
      <c r="AAK11" s="3"/>
      <c r="AAL11" s="3"/>
      <c r="AAM11" s="3"/>
      <c r="AAN11" s="3"/>
      <c r="AAO11" s="3"/>
      <c r="AAP11" s="3"/>
      <c r="AAQ11" s="3"/>
      <c r="AAR11" s="3"/>
      <c r="AAS11" s="3"/>
      <c r="AAT11" s="3"/>
      <c r="AAU11" s="3"/>
      <c r="AAV11" s="3"/>
      <c r="AAW11" s="3"/>
      <c r="AAX11" s="3"/>
      <c r="AAY11" s="3"/>
      <c r="AAZ11" s="3"/>
      <c r="ABA11" s="3"/>
      <c r="ABB11" s="3"/>
      <c r="ABC11" s="3"/>
      <c r="ABD11" s="3"/>
      <c r="ABE11" s="3"/>
      <c r="ABF11" s="3"/>
      <c r="ABG11" s="3"/>
      <c r="ABH11" s="3"/>
      <c r="ABI11" s="3"/>
      <c r="ABJ11" s="3"/>
      <c r="ABK11" s="3"/>
      <c r="ABL11" s="3"/>
      <c r="ABM11" s="3"/>
      <c r="ABN11" s="3"/>
      <c r="ABO11" s="3"/>
      <c r="ABP11" s="3"/>
      <c r="ABQ11" s="3"/>
      <c r="ABR11" s="3"/>
      <c r="ABS11" s="3"/>
      <c r="ABT11" s="3"/>
      <c r="ABU11" s="3"/>
      <c r="ABV11" s="3"/>
      <c r="ABW11" s="3"/>
      <c r="ABX11" s="3"/>
      <c r="ABY11" s="3"/>
      <c r="ABZ11" s="3"/>
      <c r="ACA11" s="3"/>
      <c r="ACB11" s="3"/>
      <c r="ACC11" s="3"/>
      <c r="ACD11" s="3"/>
      <c r="ACE11" s="3"/>
      <c r="ACF11" s="3"/>
      <c r="ACG11" s="3"/>
      <c r="ACH11" s="3"/>
      <c r="ACI11" s="3"/>
      <c r="ACJ11" s="3"/>
      <c r="ACK11" s="3"/>
      <c r="ACL11" s="3"/>
      <c r="ACM11" s="3"/>
      <c r="ACN11" s="3"/>
      <c r="ACO11" s="3"/>
      <c r="ACP11" s="3"/>
      <c r="ACQ11" s="3"/>
      <c r="ACR11" s="3"/>
      <c r="ACS11" s="3"/>
      <c r="ACT11" s="3"/>
      <c r="ACU11" s="3"/>
      <c r="ACV11" s="3"/>
      <c r="ACW11" s="3"/>
      <c r="ACX11" s="3"/>
      <c r="ACY11" s="3"/>
      <c r="ACZ11" s="3"/>
      <c r="ADA11" s="3"/>
      <c r="ADB11" s="3"/>
      <c r="ADC11" s="3"/>
      <c r="ADD11" s="3"/>
      <c r="ADE11" s="3"/>
      <c r="ADF11" s="3"/>
      <c r="ADG11" s="3"/>
      <c r="ADH11" s="3"/>
      <c r="ADI11" s="3"/>
      <c r="ADJ11" s="3"/>
      <c r="ADK11" s="3"/>
      <c r="ADL11" s="3"/>
      <c r="ADM11" s="3"/>
      <c r="ADN11" s="3"/>
      <c r="ADO11" s="3"/>
      <c r="ADP11" s="3"/>
      <c r="ADQ11" s="3"/>
      <c r="ADR11" s="3"/>
      <c r="ADS11" s="3"/>
      <c r="ADT11" s="3"/>
      <c r="ADU11" s="3"/>
      <c r="ADV11" s="3"/>
      <c r="ADW11" s="3"/>
      <c r="ADX11" s="3"/>
      <c r="ADY11" s="3"/>
      <c r="ADZ11" s="3"/>
      <c r="AEA11" s="3"/>
      <c r="AEB11" s="3"/>
      <c r="AEC11" s="3"/>
      <c r="AED11" s="3"/>
      <c r="AEE11" s="3"/>
      <c r="AEF11" s="3"/>
      <c r="AEG11" s="3"/>
      <c r="AEH11" s="3"/>
      <c r="AEI11" s="3"/>
      <c r="AEJ11" s="3"/>
      <c r="AEK11" s="3"/>
      <c r="AEL11" s="3"/>
      <c r="AEM11" s="3"/>
      <c r="AEN11" s="3"/>
      <c r="AEO11" s="3"/>
      <c r="AEP11" s="3"/>
      <c r="AEQ11" s="3"/>
      <c r="AER11" s="3"/>
      <c r="AES11" s="3"/>
      <c r="AET11" s="3"/>
      <c r="AEU11" s="3"/>
      <c r="AEV11" s="3"/>
      <c r="AEW11" s="3"/>
      <c r="AEX11" s="3"/>
      <c r="AEY11" s="3"/>
      <c r="AEZ11" s="3"/>
      <c r="AFA11" s="3"/>
      <c r="AFB11" s="3"/>
      <c r="AFC11" s="3"/>
      <c r="AFD11" s="3"/>
      <c r="AFE11" s="3"/>
      <c r="AFF11" s="3"/>
      <c r="AFG11" s="3"/>
      <c r="AFH11" s="3"/>
      <c r="AFI11" s="3"/>
      <c r="AFJ11" s="3"/>
      <c r="AFK11" s="3"/>
      <c r="AFL11" s="3"/>
      <c r="AFM11" s="3"/>
      <c r="AFN11" s="3"/>
      <c r="AFO11" s="3"/>
      <c r="AFP11" s="3"/>
      <c r="AFQ11" s="3"/>
      <c r="AFR11" s="3"/>
      <c r="AFS11" s="3"/>
      <c r="AFT11" s="3"/>
      <c r="AFU11" s="3"/>
      <c r="AFV11" s="3"/>
      <c r="AFW11" s="3"/>
      <c r="AFX11" s="3"/>
      <c r="AFY11" s="3"/>
      <c r="AFZ11" s="3"/>
      <c r="AGA11" s="3"/>
      <c r="AGB11" s="3"/>
      <c r="AGC11" s="3"/>
      <c r="AGD11" s="3"/>
      <c r="AGE11" s="3"/>
      <c r="AGF11" s="3"/>
      <c r="AGG11" s="3"/>
      <c r="AGH11" s="3"/>
      <c r="AGI11" s="3"/>
      <c r="AGJ11" s="3"/>
      <c r="AGK11" s="3"/>
      <c r="AGL11" s="3"/>
      <c r="AGM11" s="3"/>
      <c r="AGN11" s="3"/>
      <c r="AGO11" s="3"/>
      <c r="AGP11" s="3"/>
      <c r="AGQ11" s="3"/>
      <c r="AGR11" s="3"/>
      <c r="AGS11" s="3"/>
      <c r="AGT11" s="3"/>
      <c r="AGU11" s="3"/>
      <c r="AGV11" s="3"/>
      <c r="AGW11" s="3"/>
      <c r="AGX11" s="3"/>
      <c r="AGY11" s="3"/>
      <c r="AGZ11" s="3"/>
      <c r="AHA11" s="3"/>
      <c r="AHB11" s="3"/>
      <c r="AHC11" s="3"/>
      <c r="AHD11" s="3"/>
      <c r="AHE11" s="3"/>
      <c r="AHF11" s="3"/>
      <c r="AHG11" s="3"/>
      <c r="AHH11" s="3"/>
      <c r="AHI11" s="3"/>
      <c r="AHJ11" s="3"/>
      <c r="AHK11" s="3"/>
      <c r="AHL11" s="3"/>
      <c r="AHM11" s="3"/>
      <c r="AHN11" s="3"/>
      <c r="AHO11" s="3"/>
      <c r="AHP11" s="3"/>
      <c r="AHQ11" s="3"/>
      <c r="AHR11" s="3"/>
      <c r="AHS11" s="3"/>
      <c r="AHT11" s="3"/>
      <c r="AHU11" s="3"/>
      <c r="AHV11" s="3"/>
      <c r="AHW11" s="3"/>
      <c r="AHX11" s="3"/>
      <c r="AHY11" s="3"/>
      <c r="AHZ11" s="3"/>
      <c r="AIA11" s="3"/>
      <c r="AIB11" s="3"/>
      <c r="AIC11" s="3"/>
      <c r="AID11" s="3"/>
      <c r="AIE11" s="3"/>
      <c r="AIF11" s="3"/>
      <c r="AIG11" s="3"/>
      <c r="AIH11" s="3"/>
      <c r="AII11" s="3"/>
      <c r="AIJ11" s="3"/>
      <c r="AIK11" s="3"/>
      <c r="AIL11" s="3"/>
      <c r="AIM11" s="3"/>
      <c r="AIN11" s="3"/>
      <c r="AIO11" s="3"/>
      <c r="AIP11" s="3"/>
      <c r="AIQ11" s="3"/>
      <c r="AIR11" s="3"/>
      <c r="AIS11" s="3"/>
      <c r="AIT11" s="3"/>
      <c r="AIU11" s="3"/>
      <c r="AIV11" s="3"/>
      <c r="AIW11" s="3"/>
      <c r="AIX11" s="3"/>
      <c r="AIY11" s="3"/>
      <c r="AIZ11" s="3"/>
      <c r="AJA11" s="3"/>
      <c r="AJB11" s="3"/>
      <c r="AJC11" s="3"/>
      <c r="AJD11" s="3"/>
      <c r="AJE11" s="3"/>
      <c r="AJF11" s="3"/>
      <c r="AJG11" s="3"/>
      <c r="AJH11" s="3"/>
      <c r="AJI11" s="3"/>
      <c r="AJJ11" s="3"/>
      <c r="AJK11" s="3"/>
      <c r="AJL11" s="3"/>
      <c r="AJM11" s="3"/>
      <c r="AJN11" s="3"/>
      <c r="AJO11" s="3"/>
      <c r="AJP11" s="3"/>
      <c r="AJQ11" s="3"/>
      <c r="AJR11" s="3"/>
      <c r="AJS11" s="3"/>
      <c r="AJT11" s="3"/>
      <c r="AJU11" s="3"/>
      <c r="AJV11" s="3"/>
      <c r="AJW11" s="3"/>
      <c r="AJX11" s="3"/>
      <c r="AJY11" s="3"/>
      <c r="AJZ11" s="3"/>
      <c r="AKA11" s="3"/>
      <c r="AKB11" s="3"/>
      <c r="AKC11" s="3"/>
      <c r="AKD11" s="3"/>
      <c r="AKE11" s="3"/>
      <c r="AKF11" s="3"/>
      <c r="AKG11" s="3"/>
      <c r="AKH11" s="3"/>
      <c r="AKI11" s="3"/>
      <c r="AKJ11" s="3"/>
      <c r="AKK11" s="3"/>
      <c r="AKL11" s="3"/>
      <c r="AKM11" s="3"/>
      <c r="AKN11" s="3"/>
      <c r="AKO11" s="3"/>
      <c r="AKP11" s="3"/>
      <c r="AKQ11" s="3"/>
      <c r="AKR11" s="3"/>
      <c r="AKS11" s="3"/>
      <c r="AKT11" s="3"/>
      <c r="AKU11" s="3"/>
      <c r="AKV11" s="3"/>
      <c r="AKW11" s="3"/>
      <c r="AKX11" s="3"/>
      <c r="AKY11" s="3"/>
      <c r="AKZ11" s="3"/>
      <c r="ALA11" s="3"/>
    </row>
    <row r="12" spans="1:989" s="4" customFormat="1" ht="18.75" customHeight="1" x14ac:dyDescent="0.2">
      <c r="A12" s="62" t="s">
        <v>85</v>
      </c>
      <c r="B12" s="51">
        <v>785515.9</v>
      </c>
      <c r="C12" s="51">
        <v>785515.9</v>
      </c>
      <c r="D12" s="51">
        <v>785515.9</v>
      </c>
      <c r="E12" s="60">
        <f t="shared" si="0"/>
        <v>100</v>
      </c>
      <c r="F12" s="60">
        <f t="shared" si="1"/>
        <v>100</v>
      </c>
      <c r="G12" s="51">
        <v>731102</v>
      </c>
      <c r="H12" s="60">
        <f t="shared" si="2"/>
        <v>-54413.900000000023</v>
      </c>
      <c r="I12" s="60">
        <f t="shared" si="3"/>
        <v>-6.9271544980820918</v>
      </c>
      <c r="J12" s="60">
        <f t="shared" si="4"/>
        <v>-54413.900000000023</v>
      </c>
      <c r="K12" s="60">
        <f t="shared" si="5"/>
        <v>-6.9271544980820918</v>
      </c>
      <c r="L12" s="61">
        <f t="shared" si="6"/>
        <v>-54413.900000000023</v>
      </c>
      <c r="M12" s="61">
        <f t="shared" si="7"/>
        <v>-6.9271544980820918</v>
      </c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  <c r="IW12" s="3"/>
      <c r="IX12" s="3"/>
      <c r="IY12" s="3"/>
      <c r="IZ12" s="3"/>
      <c r="JA12" s="3"/>
      <c r="JB12" s="3"/>
      <c r="JC12" s="3"/>
      <c r="JD12" s="3"/>
      <c r="JE12" s="3"/>
      <c r="JF12" s="3"/>
      <c r="JG12" s="3"/>
      <c r="JH12" s="3"/>
      <c r="JI12" s="3"/>
      <c r="JJ12" s="3"/>
      <c r="JK12" s="3"/>
      <c r="JL12" s="3"/>
      <c r="JM12" s="3"/>
      <c r="JN12" s="3"/>
      <c r="JO12" s="3"/>
      <c r="JP12" s="3"/>
      <c r="JQ12" s="3"/>
      <c r="JR12" s="3"/>
      <c r="JS12" s="3"/>
      <c r="JT12" s="3"/>
      <c r="JU12" s="3"/>
      <c r="JV12" s="3"/>
      <c r="JW12" s="3"/>
      <c r="JX12" s="3"/>
      <c r="JY12" s="3"/>
      <c r="JZ12" s="3"/>
      <c r="KA12" s="3"/>
      <c r="KB12" s="3"/>
      <c r="KC12" s="3"/>
      <c r="KD12" s="3"/>
      <c r="KE12" s="3"/>
      <c r="KF12" s="3"/>
      <c r="KG12" s="3"/>
      <c r="KH12" s="3"/>
      <c r="KI12" s="3"/>
      <c r="KJ12" s="3"/>
      <c r="KK12" s="3"/>
      <c r="KL12" s="3"/>
      <c r="KM12" s="3"/>
      <c r="KN12" s="3"/>
      <c r="KO12" s="3"/>
      <c r="KP12" s="3"/>
      <c r="KQ12" s="3"/>
      <c r="KR12" s="3"/>
      <c r="KS12" s="3"/>
      <c r="KT12" s="3"/>
      <c r="KU12" s="3"/>
      <c r="KV12" s="3"/>
      <c r="KW12" s="3"/>
      <c r="KX12" s="3"/>
      <c r="KY12" s="3"/>
      <c r="KZ12" s="3"/>
      <c r="LA12" s="3"/>
      <c r="LB12" s="3"/>
      <c r="LC12" s="3"/>
      <c r="LD12" s="3"/>
      <c r="LE12" s="3"/>
      <c r="LF12" s="3"/>
      <c r="LG12" s="3"/>
      <c r="LH12" s="3"/>
      <c r="LI12" s="3"/>
      <c r="LJ12" s="3"/>
      <c r="LK12" s="3"/>
      <c r="LL12" s="3"/>
      <c r="LM12" s="3"/>
      <c r="LN12" s="3"/>
      <c r="LO12" s="3"/>
      <c r="LP12" s="3"/>
      <c r="LQ12" s="3"/>
      <c r="LR12" s="3"/>
      <c r="LS12" s="3"/>
      <c r="LT12" s="3"/>
      <c r="LU12" s="3"/>
      <c r="LV12" s="3"/>
      <c r="LW12" s="3"/>
      <c r="LX12" s="3"/>
      <c r="LY12" s="3"/>
      <c r="LZ12" s="3"/>
      <c r="MA12" s="3"/>
      <c r="MB12" s="3"/>
      <c r="MC12" s="3"/>
      <c r="MD12" s="3"/>
      <c r="ME12" s="3"/>
      <c r="MF12" s="3"/>
      <c r="MG12" s="3"/>
      <c r="MH12" s="3"/>
      <c r="MI12" s="3"/>
      <c r="MJ12" s="3"/>
      <c r="MK12" s="3"/>
      <c r="ML12" s="3"/>
      <c r="MM12" s="3"/>
      <c r="MN12" s="3"/>
      <c r="MO12" s="3"/>
      <c r="MP12" s="3"/>
      <c r="MQ12" s="3"/>
      <c r="MR12" s="3"/>
      <c r="MS12" s="3"/>
      <c r="MT12" s="3"/>
      <c r="MU12" s="3"/>
      <c r="MV12" s="3"/>
      <c r="MW12" s="3"/>
      <c r="MX12" s="3"/>
      <c r="MY12" s="3"/>
      <c r="MZ12" s="3"/>
      <c r="NA12" s="3"/>
      <c r="NB12" s="3"/>
      <c r="NC12" s="3"/>
      <c r="ND12" s="3"/>
      <c r="NE12" s="3"/>
      <c r="NF12" s="3"/>
      <c r="NG12" s="3"/>
      <c r="NH12" s="3"/>
      <c r="NI12" s="3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  <c r="NY12" s="3"/>
      <c r="NZ12" s="3"/>
      <c r="OA12" s="3"/>
      <c r="OB12" s="3"/>
      <c r="OC12" s="3"/>
      <c r="OD12" s="3"/>
      <c r="OE12" s="3"/>
      <c r="OF12" s="3"/>
      <c r="OG12" s="3"/>
      <c r="OH12" s="3"/>
      <c r="OI12" s="3"/>
      <c r="OJ12" s="3"/>
      <c r="OK12" s="3"/>
      <c r="OL12" s="3"/>
      <c r="OM12" s="3"/>
      <c r="ON12" s="3"/>
      <c r="OO12" s="3"/>
      <c r="OP12" s="3"/>
      <c r="OQ12" s="3"/>
      <c r="OR12" s="3"/>
      <c r="OS12" s="3"/>
      <c r="OT12" s="3"/>
      <c r="OU12" s="3"/>
      <c r="OV12" s="3"/>
      <c r="OW12" s="3"/>
      <c r="OX12" s="3"/>
      <c r="OY12" s="3"/>
      <c r="OZ12" s="3"/>
      <c r="PA12" s="3"/>
      <c r="PB12" s="3"/>
      <c r="PC12" s="3"/>
      <c r="PD12" s="3"/>
      <c r="PE12" s="3"/>
      <c r="PF12" s="3"/>
      <c r="PG12" s="3"/>
      <c r="PH12" s="3"/>
      <c r="PI12" s="3"/>
      <c r="PJ12" s="3"/>
      <c r="PK12" s="3"/>
      <c r="PL12" s="3"/>
      <c r="PM12" s="3"/>
      <c r="PN12" s="3"/>
      <c r="PO12" s="3"/>
      <c r="PP12" s="3"/>
      <c r="PQ12" s="3"/>
      <c r="PR12" s="3"/>
      <c r="PS12" s="3"/>
      <c r="PT12" s="3"/>
      <c r="PU12" s="3"/>
      <c r="PV12" s="3"/>
      <c r="PW12" s="3"/>
      <c r="PX12" s="3"/>
      <c r="PY12" s="3"/>
      <c r="PZ12" s="3"/>
      <c r="QA12" s="3"/>
      <c r="QB12" s="3"/>
      <c r="QC12" s="3"/>
      <c r="QD12" s="3"/>
      <c r="QE12" s="3"/>
      <c r="QF12" s="3"/>
      <c r="QG12" s="3"/>
      <c r="QH12" s="3"/>
      <c r="QI12" s="3"/>
      <c r="QJ12" s="3"/>
      <c r="QK12" s="3"/>
      <c r="QL12" s="3"/>
      <c r="QM12" s="3"/>
      <c r="QN12" s="3"/>
      <c r="QO12" s="3"/>
      <c r="QP12" s="3"/>
      <c r="QQ12" s="3"/>
      <c r="QR12" s="3"/>
      <c r="QS12" s="3"/>
      <c r="QT12" s="3"/>
      <c r="QU12" s="3"/>
      <c r="QV12" s="3"/>
      <c r="QW12" s="3"/>
      <c r="QX12" s="3"/>
      <c r="QY12" s="3"/>
      <c r="QZ12" s="3"/>
      <c r="RA12" s="3"/>
      <c r="RB12" s="3"/>
      <c r="RC12" s="3"/>
      <c r="RD12" s="3"/>
      <c r="RE12" s="3"/>
      <c r="RF12" s="3"/>
      <c r="RG12" s="3"/>
      <c r="RH12" s="3"/>
      <c r="RI12" s="3"/>
      <c r="RJ12" s="3"/>
      <c r="RK12" s="3"/>
      <c r="RL12" s="3"/>
      <c r="RM12" s="3"/>
      <c r="RN12" s="3"/>
      <c r="RO12" s="3"/>
      <c r="RP12" s="3"/>
      <c r="RQ12" s="3"/>
      <c r="RR12" s="3"/>
      <c r="RS12" s="3"/>
      <c r="RT12" s="3"/>
      <c r="RU12" s="3"/>
      <c r="RV12" s="3"/>
      <c r="RW12" s="3"/>
      <c r="RX12" s="3"/>
      <c r="RY12" s="3"/>
      <c r="RZ12" s="3"/>
      <c r="SA12" s="3"/>
      <c r="SB12" s="3"/>
      <c r="SC12" s="3"/>
      <c r="SD12" s="3"/>
      <c r="SE12" s="3"/>
      <c r="SF12" s="3"/>
      <c r="SG12" s="3"/>
      <c r="SH12" s="3"/>
      <c r="SI12" s="3"/>
      <c r="SJ12" s="3"/>
      <c r="SK12" s="3"/>
      <c r="SL12" s="3"/>
      <c r="SM12" s="3"/>
      <c r="SN12" s="3"/>
      <c r="SO12" s="3"/>
      <c r="SP12" s="3"/>
      <c r="SQ12" s="3"/>
      <c r="SR12" s="3"/>
      <c r="SS12" s="3"/>
      <c r="ST12" s="3"/>
      <c r="SU12" s="3"/>
      <c r="SV12" s="3"/>
      <c r="SW12" s="3"/>
      <c r="SX12" s="3"/>
      <c r="SY12" s="3"/>
      <c r="SZ12" s="3"/>
      <c r="TA12" s="3"/>
      <c r="TB12" s="3"/>
      <c r="TC12" s="3"/>
      <c r="TD12" s="3"/>
      <c r="TE12" s="3"/>
      <c r="TF12" s="3"/>
      <c r="TG12" s="3"/>
      <c r="TH12" s="3"/>
      <c r="TI12" s="3"/>
      <c r="TJ12" s="3"/>
      <c r="TK12" s="3"/>
      <c r="TL12" s="3"/>
      <c r="TM12" s="3"/>
      <c r="TN12" s="3"/>
      <c r="TO12" s="3"/>
      <c r="TP12" s="3"/>
      <c r="TQ12" s="3"/>
      <c r="TR12" s="3"/>
      <c r="TS12" s="3"/>
      <c r="TT12" s="3"/>
      <c r="TU12" s="3"/>
      <c r="TV12" s="3"/>
      <c r="TW12" s="3"/>
      <c r="TX12" s="3"/>
      <c r="TY12" s="3"/>
      <c r="TZ12" s="3"/>
      <c r="UA12" s="3"/>
      <c r="UB12" s="3"/>
      <c r="UC12" s="3"/>
      <c r="UD12" s="3"/>
      <c r="UE12" s="3"/>
      <c r="UF12" s="3"/>
      <c r="UG12" s="3"/>
      <c r="UH12" s="3"/>
      <c r="UI12" s="3"/>
      <c r="UJ12" s="3"/>
      <c r="UK12" s="3"/>
      <c r="UL12" s="3"/>
      <c r="UM12" s="3"/>
      <c r="UN12" s="3"/>
      <c r="UO12" s="3"/>
      <c r="UP12" s="3"/>
      <c r="UQ12" s="3"/>
      <c r="UR12" s="3"/>
      <c r="US12" s="3"/>
      <c r="UT12" s="3"/>
      <c r="UU12" s="3"/>
      <c r="UV12" s="3"/>
      <c r="UW12" s="3"/>
      <c r="UX12" s="3"/>
      <c r="UY12" s="3"/>
      <c r="UZ12" s="3"/>
      <c r="VA12" s="3"/>
      <c r="VB12" s="3"/>
      <c r="VC12" s="3"/>
      <c r="VD12" s="3"/>
      <c r="VE12" s="3"/>
      <c r="VF12" s="3"/>
      <c r="VG12" s="3"/>
      <c r="VH12" s="3"/>
      <c r="VI12" s="3"/>
      <c r="VJ12" s="3"/>
      <c r="VK12" s="3"/>
      <c r="VL12" s="3"/>
      <c r="VM12" s="3"/>
      <c r="VN12" s="3"/>
      <c r="VO12" s="3"/>
      <c r="VP12" s="3"/>
      <c r="VQ12" s="3"/>
      <c r="VR12" s="3"/>
      <c r="VS12" s="3"/>
      <c r="VT12" s="3"/>
      <c r="VU12" s="3"/>
      <c r="VV12" s="3"/>
      <c r="VW12" s="3"/>
      <c r="VX12" s="3"/>
      <c r="VY12" s="3"/>
      <c r="VZ12" s="3"/>
      <c r="WA12" s="3"/>
      <c r="WB12" s="3"/>
      <c r="WC12" s="3"/>
      <c r="WD12" s="3"/>
      <c r="WE12" s="3"/>
      <c r="WF12" s="3"/>
      <c r="WG12" s="3"/>
      <c r="WH12" s="3"/>
      <c r="WI12" s="3"/>
      <c r="WJ12" s="3"/>
      <c r="WK12" s="3"/>
      <c r="WL12" s="3"/>
      <c r="WM12" s="3"/>
      <c r="WN12" s="3"/>
      <c r="WO12" s="3"/>
      <c r="WP12" s="3"/>
      <c r="WQ12" s="3"/>
      <c r="WR12" s="3"/>
      <c r="WS12" s="3"/>
      <c r="WT12" s="3"/>
      <c r="WU12" s="3"/>
      <c r="WV12" s="3"/>
      <c r="WW12" s="3"/>
      <c r="WX12" s="3"/>
      <c r="WY12" s="3"/>
      <c r="WZ12" s="3"/>
      <c r="XA12" s="3"/>
      <c r="XB12" s="3"/>
      <c r="XC12" s="3"/>
      <c r="XD12" s="3"/>
      <c r="XE12" s="3"/>
      <c r="XF12" s="3"/>
      <c r="XG12" s="3"/>
      <c r="XH12" s="3"/>
      <c r="XI12" s="3"/>
      <c r="XJ12" s="3"/>
      <c r="XK12" s="3"/>
      <c r="XL12" s="3"/>
      <c r="XM12" s="3"/>
      <c r="XN12" s="3"/>
      <c r="XO12" s="3"/>
      <c r="XP12" s="3"/>
      <c r="XQ12" s="3"/>
      <c r="XR12" s="3"/>
      <c r="XS12" s="3"/>
      <c r="XT12" s="3"/>
      <c r="XU12" s="3"/>
      <c r="XV12" s="3"/>
      <c r="XW12" s="3"/>
      <c r="XX12" s="3"/>
      <c r="XY12" s="3"/>
      <c r="XZ12" s="3"/>
      <c r="YA12" s="3"/>
      <c r="YB12" s="3"/>
      <c r="YC12" s="3"/>
      <c r="YD12" s="3"/>
      <c r="YE12" s="3"/>
      <c r="YF12" s="3"/>
      <c r="YG12" s="3"/>
      <c r="YH12" s="3"/>
      <c r="YI12" s="3"/>
      <c r="YJ12" s="3"/>
      <c r="YK12" s="3"/>
      <c r="YL12" s="3"/>
      <c r="YM12" s="3"/>
      <c r="YN12" s="3"/>
      <c r="YO12" s="3"/>
      <c r="YP12" s="3"/>
      <c r="YQ12" s="3"/>
      <c r="YR12" s="3"/>
      <c r="YS12" s="3"/>
      <c r="YT12" s="3"/>
      <c r="YU12" s="3"/>
      <c r="YV12" s="3"/>
      <c r="YW12" s="3"/>
      <c r="YX12" s="3"/>
      <c r="YY12" s="3"/>
      <c r="YZ12" s="3"/>
      <c r="ZA12" s="3"/>
      <c r="ZB12" s="3"/>
      <c r="ZC12" s="3"/>
      <c r="ZD12" s="3"/>
      <c r="ZE12" s="3"/>
      <c r="ZF12" s="3"/>
      <c r="ZG12" s="3"/>
      <c r="ZH12" s="3"/>
      <c r="ZI12" s="3"/>
      <c r="ZJ12" s="3"/>
      <c r="ZK12" s="3"/>
      <c r="ZL12" s="3"/>
      <c r="ZM12" s="3"/>
      <c r="ZN12" s="3"/>
      <c r="ZO12" s="3"/>
      <c r="ZP12" s="3"/>
      <c r="ZQ12" s="3"/>
      <c r="ZR12" s="3"/>
      <c r="ZS12" s="3"/>
      <c r="ZT12" s="3"/>
      <c r="ZU12" s="3"/>
      <c r="ZV12" s="3"/>
      <c r="ZW12" s="3"/>
      <c r="ZX12" s="3"/>
      <c r="ZY12" s="3"/>
      <c r="ZZ12" s="3"/>
      <c r="AAA12" s="3"/>
      <c r="AAB12" s="3"/>
      <c r="AAC12" s="3"/>
      <c r="AAD12" s="3"/>
      <c r="AAE12" s="3"/>
      <c r="AAF12" s="3"/>
      <c r="AAG12" s="3"/>
      <c r="AAH12" s="3"/>
      <c r="AAI12" s="3"/>
      <c r="AAJ12" s="3"/>
      <c r="AAK12" s="3"/>
      <c r="AAL12" s="3"/>
      <c r="AAM12" s="3"/>
      <c r="AAN12" s="3"/>
      <c r="AAO12" s="3"/>
      <c r="AAP12" s="3"/>
      <c r="AAQ12" s="3"/>
      <c r="AAR12" s="3"/>
      <c r="AAS12" s="3"/>
      <c r="AAT12" s="3"/>
      <c r="AAU12" s="3"/>
      <c r="AAV12" s="3"/>
      <c r="AAW12" s="3"/>
      <c r="AAX12" s="3"/>
      <c r="AAY12" s="3"/>
      <c r="AAZ12" s="3"/>
      <c r="ABA12" s="3"/>
      <c r="ABB12" s="3"/>
      <c r="ABC12" s="3"/>
      <c r="ABD12" s="3"/>
      <c r="ABE12" s="3"/>
      <c r="ABF12" s="3"/>
      <c r="ABG12" s="3"/>
      <c r="ABH12" s="3"/>
      <c r="ABI12" s="3"/>
      <c r="ABJ12" s="3"/>
      <c r="ABK12" s="3"/>
      <c r="ABL12" s="3"/>
      <c r="ABM12" s="3"/>
      <c r="ABN12" s="3"/>
      <c r="ABO12" s="3"/>
      <c r="ABP12" s="3"/>
      <c r="ABQ12" s="3"/>
      <c r="ABR12" s="3"/>
      <c r="ABS12" s="3"/>
      <c r="ABT12" s="3"/>
      <c r="ABU12" s="3"/>
      <c r="ABV12" s="3"/>
      <c r="ABW12" s="3"/>
      <c r="ABX12" s="3"/>
      <c r="ABY12" s="3"/>
      <c r="ABZ12" s="3"/>
      <c r="ACA12" s="3"/>
      <c r="ACB12" s="3"/>
      <c r="ACC12" s="3"/>
      <c r="ACD12" s="3"/>
      <c r="ACE12" s="3"/>
      <c r="ACF12" s="3"/>
      <c r="ACG12" s="3"/>
      <c r="ACH12" s="3"/>
      <c r="ACI12" s="3"/>
      <c r="ACJ12" s="3"/>
      <c r="ACK12" s="3"/>
      <c r="ACL12" s="3"/>
      <c r="ACM12" s="3"/>
      <c r="ACN12" s="3"/>
      <c r="ACO12" s="3"/>
      <c r="ACP12" s="3"/>
      <c r="ACQ12" s="3"/>
      <c r="ACR12" s="3"/>
      <c r="ACS12" s="3"/>
      <c r="ACT12" s="3"/>
      <c r="ACU12" s="3"/>
      <c r="ACV12" s="3"/>
      <c r="ACW12" s="3"/>
      <c r="ACX12" s="3"/>
      <c r="ACY12" s="3"/>
      <c r="ACZ12" s="3"/>
      <c r="ADA12" s="3"/>
      <c r="ADB12" s="3"/>
      <c r="ADC12" s="3"/>
      <c r="ADD12" s="3"/>
      <c r="ADE12" s="3"/>
      <c r="ADF12" s="3"/>
      <c r="ADG12" s="3"/>
      <c r="ADH12" s="3"/>
      <c r="ADI12" s="3"/>
      <c r="ADJ12" s="3"/>
      <c r="ADK12" s="3"/>
      <c r="ADL12" s="3"/>
      <c r="ADM12" s="3"/>
      <c r="ADN12" s="3"/>
      <c r="ADO12" s="3"/>
      <c r="ADP12" s="3"/>
      <c r="ADQ12" s="3"/>
      <c r="ADR12" s="3"/>
      <c r="ADS12" s="3"/>
      <c r="ADT12" s="3"/>
      <c r="ADU12" s="3"/>
      <c r="ADV12" s="3"/>
      <c r="ADW12" s="3"/>
      <c r="ADX12" s="3"/>
      <c r="ADY12" s="3"/>
      <c r="ADZ12" s="3"/>
      <c r="AEA12" s="3"/>
      <c r="AEB12" s="3"/>
      <c r="AEC12" s="3"/>
      <c r="AED12" s="3"/>
      <c r="AEE12" s="3"/>
      <c r="AEF12" s="3"/>
      <c r="AEG12" s="3"/>
      <c r="AEH12" s="3"/>
      <c r="AEI12" s="3"/>
      <c r="AEJ12" s="3"/>
      <c r="AEK12" s="3"/>
      <c r="AEL12" s="3"/>
      <c r="AEM12" s="3"/>
      <c r="AEN12" s="3"/>
      <c r="AEO12" s="3"/>
      <c r="AEP12" s="3"/>
      <c r="AEQ12" s="3"/>
      <c r="AER12" s="3"/>
      <c r="AES12" s="3"/>
      <c r="AET12" s="3"/>
      <c r="AEU12" s="3"/>
      <c r="AEV12" s="3"/>
      <c r="AEW12" s="3"/>
      <c r="AEX12" s="3"/>
      <c r="AEY12" s="3"/>
      <c r="AEZ12" s="3"/>
      <c r="AFA12" s="3"/>
      <c r="AFB12" s="3"/>
      <c r="AFC12" s="3"/>
      <c r="AFD12" s="3"/>
      <c r="AFE12" s="3"/>
      <c r="AFF12" s="3"/>
      <c r="AFG12" s="3"/>
      <c r="AFH12" s="3"/>
      <c r="AFI12" s="3"/>
      <c r="AFJ12" s="3"/>
      <c r="AFK12" s="3"/>
      <c r="AFL12" s="3"/>
      <c r="AFM12" s="3"/>
      <c r="AFN12" s="3"/>
      <c r="AFO12" s="3"/>
      <c r="AFP12" s="3"/>
      <c r="AFQ12" s="3"/>
      <c r="AFR12" s="3"/>
      <c r="AFS12" s="3"/>
      <c r="AFT12" s="3"/>
      <c r="AFU12" s="3"/>
      <c r="AFV12" s="3"/>
      <c r="AFW12" s="3"/>
      <c r="AFX12" s="3"/>
      <c r="AFY12" s="3"/>
      <c r="AFZ12" s="3"/>
      <c r="AGA12" s="3"/>
      <c r="AGB12" s="3"/>
      <c r="AGC12" s="3"/>
      <c r="AGD12" s="3"/>
      <c r="AGE12" s="3"/>
      <c r="AGF12" s="3"/>
      <c r="AGG12" s="3"/>
      <c r="AGH12" s="3"/>
      <c r="AGI12" s="3"/>
      <c r="AGJ12" s="3"/>
      <c r="AGK12" s="3"/>
      <c r="AGL12" s="3"/>
      <c r="AGM12" s="3"/>
      <c r="AGN12" s="3"/>
      <c r="AGO12" s="3"/>
      <c r="AGP12" s="3"/>
      <c r="AGQ12" s="3"/>
      <c r="AGR12" s="3"/>
      <c r="AGS12" s="3"/>
      <c r="AGT12" s="3"/>
      <c r="AGU12" s="3"/>
      <c r="AGV12" s="3"/>
      <c r="AGW12" s="3"/>
      <c r="AGX12" s="3"/>
      <c r="AGY12" s="3"/>
      <c r="AGZ12" s="3"/>
      <c r="AHA12" s="3"/>
      <c r="AHB12" s="3"/>
      <c r="AHC12" s="3"/>
      <c r="AHD12" s="3"/>
      <c r="AHE12" s="3"/>
      <c r="AHF12" s="3"/>
      <c r="AHG12" s="3"/>
      <c r="AHH12" s="3"/>
      <c r="AHI12" s="3"/>
      <c r="AHJ12" s="3"/>
      <c r="AHK12" s="3"/>
      <c r="AHL12" s="3"/>
      <c r="AHM12" s="3"/>
      <c r="AHN12" s="3"/>
      <c r="AHO12" s="3"/>
      <c r="AHP12" s="3"/>
      <c r="AHQ12" s="3"/>
      <c r="AHR12" s="3"/>
      <c r="AHS12" s="3"/>
      <c r="AHT12" s="3"/>
      <c r="AHU12" s="3"/>
      <c r="AHV12" s="3"/>
      <c r="AHW12" s="3"/>
      <c r="AHX12" s="3"/>
      <c r="AHY12" s="3"/>
      <c r="AHZ12" s="3"/>
      <c r="AIA12" s="3"/>
      <c r="AIB12" s="3"/>
      <c r="AIC12" s="3"/>
      <c r="AID12" s="3"/>
      <c r="AIE12" s="3"/>
      <c r="AIF12" s="3"/>
      <c r="AIG12" s="3"/>
      <c r="AIH12" s="3"/>
      <c r="AII12" s="3"/>
      <c r="AIJ12" s="3"/>
      <c r="AIK12" s="3"/>
      <c r="AIL12" s="3"/>
      <c r="AIM12" s="3"/>
      <c r="AIN12" s="3"/>
      <c r="AIO12" s="3"/>
      <c r="AIP12" s="3"/>
      <c r="AIQ12" s="3"/>
      <c r="AIR12" s="3"/>
      <c r="AIS12" s="3"/>
      <c r="AIT12" s="3"/>
      <c r="AIU12" s="3"/>
      <c r="AIV12" s="3"/>
      <c r="AIW12" s="3"/>
      <c r="AIX12" s="3"/>
      <c r="AIY12" s="3"/>
      <c r="AIZ12" s="3"/>
      <c r="AJA12" s="3"/>
      <c r="AJB12" s="3"/>
      <c r="AJC12" s="3"/>
      <c r="AJD12" s="3"/>
      <c r="AJE12" s="3"/>
      <c r="AJF12" s="3"/>
      <c r="AJG12" s="3"/>
      <c r="AJH12" s="3"/>
      <c r="AJI12" s="3"/>
      <c r="AJJ12" s="3"/>
      <c r="AJK12" s="3"/>
      <c r="AJL12" s="3"/>
      <c r="AJM12" s="3"/>
      <c r="AJN12" s="3"/>
      <c r="AJO12" s="3"/>
      <c r="AJP12" s="3"/>
      <c r="AJQ12" s="3"/>
      <c r="AJR12" s="3"/>
      <c r="AJS12" s="3"/>
      <c r="AJT12" s="3"/>
      <c r="AJU12" s="3"/>
      <c r="AJV12" s="3"/>
      <c r="AJW12" s="3"/>
      <c r="AJX12" s="3"/>
      <c r="AJY12" s="3"/>
      <c r="AJZ12" s="3"/>
      <c r="AKA12" s="3"/>
      <c r="AKB12" s="3"/>
      <c r="AKC12" s="3"/>
      <c r="AKD12" s="3"/>
      <c r="AKE12" s="3"/>
      <c r="AKF12" s="3"/>
      <c r="AKG12" s="3"/>
      <c r="AKH12" s="3"/>
      <c r="AKI12" s="3"/>
      <c r="AKJ12" s="3"/>
      <c r="AKK12" s="3"/>
      <c r="AKL12" s="3"/>
      <c r="AKM12" s="3"/>
      <c r="AKN12" s="3"/>
      <c r="AKO12" s="3"/>
      <c r="AKP12" s="3"/>
      <c r="AKQ12" s="3"/>
      <c r="AKR12" s="3"/>
      <c r="AKS12" s="3"/>
      <c r="AKT12" s="3"/>
      <c r="AKU12" s="3"/>
      <c r="AKV12" s="3"/>
      <c r="AKW12" s="3"/>
      <c r="AKX12" s="3"/>
      <c r="AKY12" s="3"/>
      <c r="AKZ12" s="3"/>
      <c r="ALA12" s="3"/>
    </row>
    <row r="13" spans="1:989" s="4" customFormat="1" ht="26.25" customHeight="1" x14ac:dyDescent="0.2">
      <c r="A13" s="63" t="s">
        <v>86</v>
      </c>
      <c r="B13" s="50">
        <f>SUM(B14:B17)</f>
        <v>7926</v>
      </c>
      <c r="C13" s="50">
        <f>SUM(C14:C17)</f>
        <v>7926</v>
      </c>
      <c r="D13" s="50">
        <f>SUM(D14:D17)</f>
        <v>7926</v>
      </c>
      <c r="E13" s="56">
        <f t="shared" si="0"/>
        <v>100</v>
      </c>
      <c r="F13" s="56">
        <f t="shared" si="1"/>
        <v>100</v>
      </c>
      <c r="G13" s="50">
        <f>SUM(G14:G17)</f>
        <v>8120</v>
      </c>
      <c r="H13" s="56">
        <f t="shared" si="2"/>
        <v>194</v>
      </c>
      <c r="I13" s="56">
        <f t="shared" si="3"/>
        <v>2.4476406762553622</v>
      </c>
      <c r="J13" s="56">
        <f t="shared" si="4"/>
        <v>194</v>
      </c>
      <c r="K13" s="56">
        <f t="shared" si="5"/>
        <v>2.4476406762553622</v>
      </c>
      <c r="L13" s="57">
        <f t="shared" si="6"/>
        <v>194</v>
      </c>
      <c r="M13" s="57">
        <f t="shared" si="7"/>
        <v>2.4476406762553622</v>
      </c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  <c r="IW13" s="3"/>
      <c r="IX13" s="3"/>
      <c r="IY13" s="3"/>
      <c r="IZ13" s="3"/>
      <c r="JA13" s="3"/>
      <c r="JB13" s="3"/>
      <c r="JC13" s="3"/>
      <c r="JD13" s="3"/>
      <c r="JE13" s="3"/>
      <c r="JF13" s="3"/>
      <c r="JG13" s="3"/>
      <c r="JH13" s="3"/>
      <c r="JI13" s="3"/>
      <c r="JJ13" s="3"/>
      <c r="JK13" s="3"/>
      <c r="JL13" s="3"/>
      <c r="JM13" s="3"/>
      <c r="JN13" s="3"/>
      <c r="JO13" s="3"/>
      <c r="JP13" s="3"/>
      <c r="JQ13" s="3"/>
      <c r="JR13" s="3"/>
      <c r="JS13" s="3"/>
      <c r="JT13" s="3"/>
      <c r="JU13" s="3"/>
      <c r="JV13" s="3"/>
      <c r="JW13" s="3"/>
      <c r="JX13" s="3"/>
      <c r="JY13" s="3"/>
      <c r="JZ13" s="3"/>
      <c r="KA13" s="3"/>
      <c r="KB13" s="3"/>
      <c r="KC13" s="3"/>
      <c r="KD13" s="3"/>
      <c r="KE13" s="3"/>
      <c r="KF13" s="3"/>
      <c r="KG13" s="3"/>
      <c r="KH13" s="3"/>
      <c r="KI13" s="3"/>
      <c r="KJ13" s="3"/>
      <c r="KK13" s="3"/>
      <c r="KL13" s="3"/>
      <c r="KM13" s="3"/>
      <c r="KN13" s="3"/>
      <c r="KO13" s="3"/>
      <c r="KP13" s="3"/>
      <c r="KQ13" s="3"/>
      <c r="KR13" s="3"/>
      <c r="KS13" s="3"/>
      <c r="KT13" s="3"/>
      <c r="KU13" s="3"/>
      <c r="KV13" s="3"/>
      <c r="KW13" s="3"/>
      <c r="KX13" s="3"/>
      <c r="KY13" s="3"/>
      <c r="KZ13" s="3"/>
      <c r="LA13" s="3"/>
      <c r="LB13" s="3"/>
      <c r="LC13" s="3"/>
      <c r="LD13" s="3"/>
      <c r="LE13" s="3"/>
      <c r="LF13" s="3"/>
      <c r="LG13" s="3"/>
      <c r="LH13" s="3"/>
      <c r="LI13" s="3"/>
      <c r="LJ13" s="3"/>
      <c r="LK13" s="3"/>
      <c r="LL13" s="3"/>
      <c r="LM13" s="3"/>
      <c r="LN13" s="3"/>
      <c r="LO13" s="3"/>
      <c r="LP13" s="3"/>
      <c r="LQ13" s="3"/>
      <c r="LR13" s="3"/>
      <c r="LS13" s="3"/>
      <c r="LT13" s="3"/>
      <c r="LU13" s="3"/>
      <c r="LV13" s="3"/>
      <c r="LW13" s="3"/>
      <c r="LX13" s="3"/>
      <c r="LY13" s="3"/>
      <c r="LZ13" s="3"/>
      <c r="MA13" s="3"/>
      <c r="MB13" s="3"/>
      <c r="MC13" s="3"/>
      <c r="MD13" s="3"/>
      <c r="ME13" s="3"/>
      <c r="MF13" s="3"/>
      <c r="MG13" s="3"/>
      <c r="MH13" s="3"/>
      <c r="MI13" s="3"/>
      <c r="MJ13" s="3"/>
      <c r="MK13" s="3"/>
      <c r="ML13" s="3"/>
      <c r="MM13" s="3"/>
      <c r="MN13" s="3"/>
      <c r="MO13" s="3"/>
      <c r="MP13" s="3"/>
      <c r="MQ13" s="3"/>
      <c r="MR13" s="3"/>
      <c r="MS13" s="3"/>
      <c r="MT13" s="3"/>
      <c r="MU13" s="3"/>
      <c r="MV13" s="3"/>
      <c r="MW13" s="3"/>
      <c r="MX13" s="3"/>
      <c r="MY13" s="3"/>
      <c r="MZ13" s="3"/>
      <c r="NA13" s="3"/>
      <c r="NB13" s="3"/>
      <c r="NC13" s="3"/>
      <c r="ND13" s="3"/>
      <c r="NE13" s="3"/>
      <c r="NF13" s="3"/>
      <c r="NG13" s="3"/>
      <c r="NH13" s="3"/>
      <c r="NI13" s="3"/>
      <c r="NJ13" s="3"/>
      <c r="NK13" s="3"/>
      <c r="NL13" s="3"/>
      <c r="NM13" s="3"/>
      <c r="NN13" s="3"/>
      <c r="NO13" s="3"/>
      <c r="NP13" s="3"/>
      <c r="NQ13" s="3"/>
      <c r="NR13" s="3"/>
      <c r="NS13" s="3"/>
      <c r="NT13" s="3"/>
      <c r="NU13" s="3"/>
      <c r="NV13" s="3"/>
      <c r="NW13" s="3"/>
      <c r="NX13" s="3"/>
      <c r="NY13" s="3"/>
      <c r="NZ13" s="3"/>
      <c r="OA13" s="3"/>
      <c r="OB13" s="3"/>
      <c r="OC13" s="3"/>
      <c r="OD13" s="3"/>
      <c r="OE13" s="3"/>
      <c r="OF13" s="3"/>
      <c r="OG13" s="3"/>
      <c r="OH13" s="3"/>
      <c r="OI13" s="3"/>
      <c r="OJ13" s="3"/>
      <c r="OK13" s="3"/>
      <c r="OL13" s="3"/>
      <c r="OM13" s="3"/>
      <c r="ON13" s="3"/>
      <c r="OO13" s="3"/>
      <c r="OP13" s="3"/>
      <c r="OQ13" s="3"/>
      <c r="OR13" s="3"/>
      <c r="OS13" s="3"/>
      <c r="OT13" s="3"/>
      <c r="OU13" s="3"/>
      <c r="OV13" s="3"/>
      <c r="OW13" s="3"/>
      <c r="OX13" s="3"/>
      <c r="OY13" s="3"/>
      <c r="OZ13" s="3"/>
      <c r="PA13" s="3"/>
      <c r="PB13" s="3"/>
      <c r="PC13" s="3"/>
      <c r="PD13" s="3"/>
      <c r="PE13" s="3"/>
      <c r="PF13" s="3"/>
      <c r="PG13" s="3"/>
      <c r="PH13" s="3"/>
      <c r="PI13" s="3"/>
      <c r="PJ13" s="3"/>
      <c r="PK13" s="3"/>
      <c r="PL13" s="3"/>
      <c r="PM13" s="3"/>
      <c r="PN13" s="3"/>
      <c r="PO13" s="3"/>
      <c r="PP13" s="3"/>
      <c r="PQ13" s="3"/>
      <c r="PR13" s="3"/>
      <c r="PS13" s="3"/>
      <c r="PT13" s="3"/>
      <c r="PU13" s="3"/>
      <c r="PV13" s="3"/>
      <c r="PW13" s="3"/>
      <c r="PX13" s="3"/>
      <c r="PY13" s="3"/>
      <c r="PZ13" s="3"/>
      <c r="QA13" s="3"/>
      <c r="QB13" s="3"/>
      <c r="QC13" s="3"/>
      <c r="QD13" s="3"/>
      <c r="QE13" s="3"/>
      <c r="QF13" s="3"/>
      <c r="QG13" s="3"/>
      <c r="QH13" s="3"/>
      <c r="QI13" s="3"/>
      <c r="QJ13" s="3"/>
      <c r="QK13" s="3"/>
      <c r="QL13" s="3"/>
      <c r="QM13" s="3"/>
      <c r="QN13" s="3"/>
      <c r="QO13" s="3"/>
      <c r="QP13" s="3"/>
      <c r="QQ13" s="3"/>
      <c r="QR13" s="3"/>
      <c r="QS13" s="3"/>
      <c r="QT13" s="3"/>
      <c r="QU13" s="3"/>
      <c r="QV13" s="3"/>
      <c r="QW13" s="3"/>
      <c r="QX13" s="3"/>
      <c r="QY13" s="3"/>
      <c r="QZ13" s="3"/>
      <c r="RA13" s="3"/>
      <c r="RB13" s="3"/>
      <c r="RC13" s="3"/>
      <c r="RD13" s="3"/>
      <c r="RE13" s="3"/>
      <c r="RF13" s="3"/>
      <c r="RG13" s="3"/>
      <c r="RH13" s="3"/>
      <c r="RI13" s="3"/>
      <c r="RJ13" s="3"/>
      <c r="RK13" s="3"/>
      <c r="RL13" s="3"/>
      <c r="RM13" s="3"/>
      <c r="RN13" s="3"/>
      <c r="RO13" s="3"/>
      <c r="RP13" s="3"/>
      <c r="RQ13" s="3"/>
      <c r="RR13" s="3"/>
      <c r="RS13" s="3"/>
      <c r="RT13" s="3"/>
      <c r="RU13" s="3"/>
      <c r="RV13" s="3"/>
      <c r="RW13" s="3"/>
      <c r="RX13" s="3"/>
      <c r="RY13" s="3"/>
      <c r="RZ13" s="3"/>
      <c r="SA13" s="3"/>
      <c r="SB13" s="3"/>
      <c r="SC13" s="3"/>
      <c r="SD13" s="3"/>
      <c r="SE13" s="3"/>
      <c r="SF13" s="3"/>
      <c r="SG13" s="3"/>
      <c r="SH13" s="3"/>
      <c r="SI13" s="3"/>
      <c r="SJ13" s="3"/>
      <c r="SK13" s="3"/>
      <c r="SL13" s="3"/>
      <c r="SM13" s="3"/>
      <c r="SN13" s="3"/>
      <c r="SO13" s="3"/>
      <c r="SP13" s="3"/>
      <c r="SQ13" s="3"/>
      <c r="SR13" s="3"/>
      <c r="SS13" s="3"/>
      <c r="ST13" s="3"/>
      <c r="SU13" s="3"/>
      <c r="SV13" s="3"/>
      <c r="SW13" s="3"/>
      <c r="SX13" s="3"/>
      <c r="SY13" s="3"/>
      <c r="SZ13" s="3"/>
      <c r="TA13" s="3"/>
      <c r="TB13" s="3"/>
      <c r="TC13" s="3"/>
      <c r="TD13" s="3"/>
      <c r="TE13" s="3"/>
      <c r="TF13" s="3"/>
      <c r="TG13" s="3"/>
      <c r="TH13" s="3"/>
      <c r="TI13" s="3"/>
      <c r="TJ13" s="3"/>
      <c r="TK13" s="3"/>
      <c r="TL13" s="3"/>
      <c r="TM13" s="3"/>
      <c r="TN13" s="3"/>
      <c r="TO13" s="3"/>
      <c r="TP13" s="3"/>
      <c r="TQ13" s="3"/>
      <c r="TR13" s="3"/>
      <c r="TS13" s="3"/>
      <c r="TT13" s="3"/>
      <c r="TU13" s="3"/>
      <c r="TV13" s="3"/>
      <c r="TW13" s="3"/>
      <c r="TX13" s="3"/>
      <c r="TY13" s="3"/>
      <c r="TZ13" s="3"/>
      <c r="UA13" s="3"/>
      <c r="UB13" s="3"/>
      <c r="UC13" s="3"/>
      <c r="UD13" s="3"/>
      <c r="UE13" s="3"/>
      <c r="UF13" s="3"/>
      <c r="UG13" s="3"/>
      <c r="UH13" s="3"/>
      <c r="UI13" s="3"/>
      <c r="UJ13" s="3"/>
      <c r="UK13" s="3"/>
      <c r="UL13" s="3"/>
      <c r="UM13" s="3"/>
      <c r="UN13" s="3"/>
      <c r="UO13" s="3"/>
      <c r="UP13" s="3"/>
      <c r="UQ13" s="3"/>
      <c r="UR13" s="3"/>
      <c r="US13" s="3"/>
      <c r="UT13" s="3"/>
      <c r="UU13" s="3"/>
      <c r="UV13" s="3"/>
      <c r="UW13" s="3"/>
      <c r="UX13" s="3"/>
      <c r="UY13" s="3"/>
      <c r="UZ13" s="3"/>
      <c r="VA13" s="3"/>
      <c r="VB13" s="3"/>
      <c r="VC13" s="3"/>
      <c r="VD13" s="3"/>
      <c r="VE13" s="3"/>
      <c r="VF13" s="3"/>
      <c r="VG13" s="3"/>
      <c r="VH13" s="3"/>
      <c r="VI13" s="3"/>
      <c r="VJ13" s="3"/>
      <c r="VK13" s="3"/>
      <c r="VL13" s="3"/>
      <c r="VM13" s="3"/>
      <c r="VN13" s="3"/>
      <c r="VO13" s="3"/>
      <c r="VP13" s="3"/>
      <c r="VQ13" s="3"/>
      <c r="VR13" s="3"/>
      <c r="VS13" s="3"/>
      <c r="VT13" s="3"/>
      <c r="VU13" s="3"/>
      <c r="VV13" s="3"/>
      <c r="VW13" s="3"/>
      <c r="VX13" s="3"/>
      <c r="VY13" s="3"/>
      <c r="VZ13" s="3"/>
      <c r="WA13" s="3"/>
      <c r="WB13" s="3"/>
      <c r="WC13" s="3"/>
      <c r="WD13" s="3"/>
      <c r="WE13" s="3"/>
      <c r="WF13" s="3"/>
      <c r="WG13" s="3"/>
      <c r="WH13" s="3"/>
      <c r="WI13" s="3"/>
      <c r="WJ13" s="3"/>
      <c r="WK13" s="3"/>
      <c r="WL13" s="3"/>
      <c r="WM13" s="3"/>
      <c r="WN13" s="3"/>
      <c r="WO13" s="3"/>
      <c r="WP13" s="3"/>
      <c r="WQ13" s="3"/>
      <c r="WR13" s="3"/>
      <c r="WS13" s="3"/>
      <c r="WT13" s="3"/>
      <c r="WU13" s="3"/>
      <c r="WV13" s="3"/>
      <c r="WW13" s="3"/>
      <c r="WX13" s="3"/>
      <c r="WY13" s="3"/>
      <c r="WZ13" s="3"/>
      <c r="XA13" s="3"/>
      <c r="XB13" s="3"/>
      <c r="XC13" s="3"/>
      <c r="XD13" s="3"/>
      <c r="XE13" s="3"/>
      <c r="XF13" s="3"/>
      <c r="XG13" s="3"/>
      <c r="XH13" s="3"/>
      <c r="XI13" s="3"/>
      <c r="XJ13" s="3"/>
      <c r="XK13" s="3"/>
      <c r="XL13" s="3"/>
      <c r="XM13" s="3"/>
      <c r="XN13" s="3"/>
      <c r="XO13" s="3"/>
      <c r="XP13" s="3"/>
      <c r="XQ13" s="3"/>
      <c r="XR13" s="3"/>
      <c r="XS13" s="3"/>
      <c r="XT13" s="3"/>
      <c r="XU13" s="3"/>
      <c r="XV13" s="3"/>
      <c r="XW13" s="3"/>
      <c r="XX13" s="3"/>
      <c r="XY13" s="3"/>
      <c r="XZ13" s="3"/>
      <c r="YA13" s="3"/>
      <c r="YB13" s="3"/>
      <c r="YC13" s="3"/>
      <c r="YD13" s="3"/>
      <c r="YE13" s="3"/>
      <c r="YF13" s="3"/>
      <c r="YG13" s="3"/>
      <c r="YH13" s="3"/>
      <c r="YI13" s="3"/>
      <c r="YJ13" s="3"/>
      <c r="YK13" s="3"/>
      <c r="YL13" s="3"/>
      <c r="YM13" s="3"/>
      <c r="YN13" s="3"/>
      <c r="YO13" s="3"/>
      <c r="YP13" s="3"/>
      <c r="YQ13" s="3"/>
      <c r="YR13" s="3"/>
      <c r="YS13" s="3"/>
      <c r="YT13" s="3"/>
      <c r="YU13" s="3"/>
      <c r="YV13" s="3"/>
      <c r="YW13" s="3"/>
      <c r="YX13" s="3"/>
      <c r="YY13" s="3"/>
      <c r="YZ13" s="3"/>
      <c r="ZA13" s="3"/>
      <c r="ZB13" s="3"/>
      <c r="ZC13" s="3"/>
      <c r="ZD13" s="3"/>
      <c r="ZE13" s="3"/>
      <c r="ZF13" s="3"/>
      <c r="ZG13" s="3"/>
      <c r="ZH13" s="3"/>
      <c r="ZI13" s="3"/>
      <c r="ZJ13" s="3"/>
      <c r="ZK13" s="3"/>
      <c r="ZL13" s="3"/>
      <c r="ZM13" s="3"/>
      <c r="ZN13" s="3"/>
      <c r="ZO13" s="3"/>
      <c r="ZP13" s="3"/>
      <c r="ZQ13" s="3"/>
      <c r="ZR13" s="3"/>
      <c r="ZS13" s="3"/>
      <c r="ZT13" s="3"/>
      <c r="ZU13" s="3"/>
      <c r="ZV13" s="3"/>
      <c r="ZW13" s="3"/>
      <c r="ZX13" s="3"/>
      <c r="ZY13" s="3"/>
      <c r="ZZ13" s="3"/>
      <c r="AAA13" s="3"/>
      <c r="AAB13" s="3"/>
      <c r="AAC13" s="3"/>
      <c r="AAD13" s="3"/>
      <c r="AAE13" s="3"/>
      <c r="AAF13" s="3"/>
      <c r="AAG13" s="3"/>
      <c r="AAH13" s="3"/>
      <c r="AAI13" s="3"/>
      <c r="AAJ13" s="3"/>
      <c r="AAK13" s="3"/>
      <c r="AAL13" s="3"/>
      <c r="AAM13" s="3"/>
      <c r="AAN13" s="3"/>
      <c r="AAO13" s="3"/>
      <c r="AAP13" s="3"/>
      <c r="AAQ13" s="3"/>
      <c r="AAR13" s="3"/>
      <c r="AAS13" s="3"/>
      <c r="AAT13" s="3"/>
      <c r="AAU13" s="3"/>
      <c r="AAV13" s="3"/>
      <c r="AAW13" s="3"/>
      <c r="AAX13" s="3"/>
      <c r="AAY13" s="3"/>
      <c r="AAZ13" s="3"/>
      <c r="ABA13" s="3"/>
      <c r="ABB13" s="3"/>
      <c r="ABC13" s="3"/>
      <c r="ABD13" s="3"/>
      <c r="ABE13" s="3"/>
      <c r="ABF13" s="3"/>
      <c r="ABG13" s="3"/>
      <c r="ABH13" s="3"/>
      <c r="ABI13" s="3"/>
      <c r="ABJ13" s="3"/>
      <c r="ABK13" s="3"/>
      <c r="ABL13" s="3"/>
      <c r="ABM13" s="3"/>
      <c r="ABN13" s="3"/>
      <c r="ABO13" s="3"/>
      <c r="ABP13" s="3"/>
      <c r="ABQ13" s="3"/>
      <c r="ABR13" s="3"/>
      <c r="ABS13" s="3"/>
      <c r="ABT13" s="3"/>
      <c r="ABU13" s="3"/>
      <c r="ABV13" s="3"/>
      <c r="ABW13" s="3"/>
      <c r="ABX13" s="3"/>
      <c r="ABY13" s="3"/>
      <c r="ABZ13" s="3"/>
      <c r="ACA13" s="3"/>
      <c r="ACB13" s="3"/>
      <c r="ACC13" s="3"/>
      <c r="ACD13" s="3"/>
      <c r="ACE13" s="3"/>
      <c r="ACF13" s="3"/>
      <c r="ACG13" s="3"/>
      <c r="ACH13" s="3"/>
      <c r="ACI13" s="3"/>
      <c r="ACJ13" s="3"/>
      <c r="ACK13" s="3"/>
      <c r="ACL13" s="3"/>
      <c r="ACM13" s="3"/>
      <c r="ACN13" s="3"/>
      <c r="ACO13" s="3"/>
      <c r="ACP13" s="3"/>
      <c r="ACQ13" s="3"/>
      <c r="ACR13" s="3"/>
      <c r="ACS13" s="3"/>
      <c r="ACT13" s="3"/>
      <c r="ACU13" s="3"/>
      <c r="ACV13" s="3"/>
      <c r="ACW13" s="3"/>
      <c r="ACX13" s="3"/>
      <c r="ACY13" s="3"/>
      <c r="ACZ13" s="3"/>
      <c r="ADA13" s="3"/>
      <c r="ADB13" s="3"/>
      <c r="ADC13" s="3"/>
      <c r="ADD13" s="3"/>
      <c r="ADE13" s="3"/>
      <c r="ADF13" s="3"/>
      <c r="ADG13" s="3"/>
      <c r="ADH13" s="3"/>
      <c r="ADI13" s="3"/>
      <c r="ADJ13" s="3"/>
      <c r="ADK13" s="3"/>
      <c r="ADL13" s="3"/>
      <c r="ADM13" s="3"/>
      <c r="ADN13" s="3"/>
      <c r="ADO13" s="3"/>
      <c r="ADP13" s="3"/>
      <c r="ADQ13" s="3"/>
      <c r="ADR13" s="3"/>
      <c r="ADS13" s="3"/>
      <c r="ADT13" s="3"/>
      <c r="ADU13" s="3"/>
      <c r="ADV13" s="3"/>
      <c r="ADW13" s="3"/>
      <c r="ADX13" s="3"/>
      <c r="ADY13" s="3"/>
      <c r="ADZ13" s="3"/>
      <c r="AEA13" s="3"/>
      <c r="AEB13" s="3"/>
      <c r="AEC13" s="3"/>
      <c r="AED13" s="3"/>
      <c r="AEE13" s="3"/>
      <c r="AEF13" s="3"/>
      <c r="AEG13" s="3"/>
      <c r="AEH13" s="3"/>
      <c r="AEI13" s="3"/>
      <c r="AEJ13" s="3"/>
      <c r="AEK13" s="3"/>
      <c r="AEL13" s="3"/>
      <c r="AEM13" s="3"/>
      <c r="AEN13" s="3"/>
      <c r="AEO13" s="3"/>
      <c r="AEP13" s="3"/>
      <c r="AEQ13" s="3"/>
      <c r="AER13" s="3"/>
      <c r="AES13" s="3"/>
      <c r="AET13" s="3"/>
      <c r="AEU13" s="3"/>
      <c r="AEV13" s="3"/>
      <c r="AEW13" s="3"/>
      <c r="AEX13" s="3"/>
      <c r="AEY13" s="3"/>
      <c r="AEZ13" s="3"/>
      <c r="AFA13" s="3"/>
      <c r="AFB13" s="3"/>
      <c r="AFC13" s="3"/>
      <c r="AFD13" s="3"/>
      <c r="AFE13" s="3"/>
      <c r="AFF13" s="3"/>
      <c r="AFG13" s="3"/>
      <c r="AFH13" s="3"/>
      <c r="AFI13" s="3"/>
      <c r="AFJ13" s="3"/>
      <c r="AFK13" s="3"/>
      <c r="AFL13" s="3"/>
      <c r="AFM13" s="3"/>
      <c r="AFN13" s="3"/>
      <c r="AFO13" s="3"/>
      <c r="AFP13" s="3"/>
      <c r="AFQ13" s="3"/>
      <c r="AFR13" s="3"/>
      <c r="AFS13" s="3"/>
      <c r="AFT13" s="3"/>
      <c r="AFU13" s="3"/>
      <c r="AFV13" s="3"/>
      <c r="AFW13" s="3"/>
      <c r="AFX13" s="3"/>
      <c r="AFY13" s="3"/>
      <c r="AFZ13" s="3"/>
      <c r="AGA13" s="3"/>
      <c r="AGB13" s="3"/>
      <c r="AGC13" s="3"/>
      <c r="AGD13" s="3"/>
      <c r="AGE13" s="3"/>
      <c r="AGF13" s="3"/>
      <c r="AGG13" s="3"/>
      <c r="AGH13" s="3"/>
      <c r="AGI13" s="3"/>
      <c r="AGJ13" s="3"/>
      <c r="AGK13" s="3"/>
      <c r="AGL13" s="3"/>
      <c r="AGM13" s="3"/>
      <c r="AGN13" s="3"/>
      <c r="AGO13" s="3"/>
      <c r="AGP13" s="3"/>
      <c r="AGQ13" s="3"/>
      <c r="AGR13" s="3"/>
      <c r="AGS13" s="3"/>
      <c r="AGT13" s="3"/>
      <c r="AGU13" s="3"/>
      <c r="AGV13" s="3"/>
      <c r="AGW13" s="3"/>
      <c r="AGX13" s="3"/>
      <c r="AGY13" s="3"/>
      <c r="AGZ13" s="3"/>
      <c r="AHA13" s="3"/>
      <c r="AHB13" s="3"/>
      <c r="AHC13" s="3"/>
      <c r="AHD13" s="3"/>
      <c r="AHE13" s="3"/>
      <c r="AHF13" s="3"/>
      <c r="AHG13" s="3"/>
      <c r="AHH13" s="3"/>
      <c r="AHI13" s="3"/>
      <c r="AHJ13" s="3"/>
      <c r="AHK13" s="3"/>
      <c r="AHL13" s="3"/>
      <c r="AHM13" s="3"/>
      <c r="AHN13" s="3"/>
      <c r="AHO13" s="3"/>
      <c r="AHP13" s="3"/>
      <c r="AHQ13" s="3"/>
      <c r="AHR13" s="3"/>
      <c r="AHS13" s="3"/>
      <c r="AHT13" s="3"/>
      <c r="AHU13" s="3"/>
      <c r="AHV13" s="3"/>
      <c r="AHW13" s="3"/>
      <c r="AHX13" s="3"/>
      <c r="AHY13" s="3"/>
      <c r="AHZ13" s="3"/>
      <c r="AIA13" s="3"/>
      <c r="AIB13" s="3"/>
      <c r="AIC13" s="3"/>
      <c r="AID13" s="3"/>
      <c r="AIE13" s="3"/>
      <c r="AIF13" s="3"/>
      <c r="AIG13" s="3"/>
      <c r="AIH13" s="3"/>
      <c r="AII13" s="3"/>
      <c r="AIJ13" s="3"/>
      <c r="AIK13" s="3"/>
      <c r="AIL13" s="3"/>
      <c r="AIM13" s="3"/>
      <c r="AIN13" s="3"/>
      <c r="AIO13" s="3"/>
      <c r="AIP13" s="3"/>
      <c r="AIQ13" s="3"/>
      <c r="AIR13" s="3"/>
      <c r="AIS13" s="3"/>
      <c r="AIT13" s="3"/>
      <c r="AIU13" s="3"/>
      <c r="AIV13" s="3"/>
      <c r="AIW13" s="3"/>
      <c r="AIX13" s="3"/>
      <c r="AIY13" s="3"/>
      <c r="AIZ13" s="3"/>
      <c r="AJA13" s="3"/>
      <c r="AJB13" s="3"/>
      <c r="AJC13" s="3"/>
      <c r="AJD13" s="3"/>
      <c r="AJE13" s="3"/>
      <c r="AJF13" s="3"/>
      <c r="AJG13" s="3"/>
      <c r="AJH13" s="3"/>
      <c r="AJI13" s="3"/>
      <c r="AJJ13" s="3"/>
      <c r="AJK13" s="3"/>
      <c r="AJL13" s="3"/>
      <c r="AJM13" s="3"/>
      <c r="AJN13" s="3"/>
      <c r="AJO13" s="3"/>
      <c r="AJP13" s="3"/>
      <c r="AJQ13" s="3"/>
      <c r="AJR13" s="3"/>
      <c r="AJS13" s="3"/>
      <c r="AJT13" s="3"/>
      <c r="AJU13" s="3"/>
      <c r="AJV13" s="3"/>
      <c r="AJW13" s="3"/>
      <c r="AJX13" s="3"/>
      <c r="AJY13" s="3"/>
      <c r="AJZ13" s="3"/>
      <c r="AKA13" s="3"/>
      <c r="AKB13" s="3"/>
      <c r="AKC13" s="3"/>
      <c r="AKD13" s="3"/>
      <c r="AKE13" s="3"/>
      <c r="AKF13" s="3"/>
      <c r="AKG13" s="3"/>
      <c r="AKH13" s="3"/>
      <c r="AKI13" s="3"/>
      <c r="AKJ13" s="3"/>
      <c r="AKK13" s="3"/>
      <c r="AKL13" s="3"/>
      <c r="AKM13" s="3"/>
      <c r="AKN13" s="3"/>
      <c r="AKO13" s="3"/>
      <c r="AKP13" s="3"/>
      <c r="AKQ13" s="3"/>
      <c r="AKR13" s="3"/>
      <c r="AKS13" s="3"/>
      <c r="AKT13" s="3"/>
      <c r="AKU13" s="3"/>
      <c r="AKV13" s="3"/>
      <c r="AKW13" s="3"/>
      <c r="AKX13" s="3"/>
      <c r="AKY13" s="3"/>
      <c r="AKZ13" s="3"/>
      <c r="ALA13" s="3"/>
    </row>
    <row r="14" spans="1:989" s="4" customFormat="1" ht="96" customHeight="1" x14ac:dyDescent="0.2">
      <c r="A14" s="62" t="s">
        <v>87</v>
      </c>
      <c r="B14" s="51">
        <f>4042-85</f>
        <v>3957</v>
      </c>
      <c r="C14" s="51">
        <f>4042-85</f>
        <v>3957</v>
      </c>
      <c r="D14" s="51">
        <f>4042-85</f>
        <v>3957</v>
      </c>
      <c r="E14" s="60">
        <f t="shared" si="0"/>
        <v>100</v>
      </c>
      <c r="F14" s="60">
        <f t="shared" si="1"/>
        <v>100</v>
      </c>
      <c r="G14" s="51">
        <v>4326</v>
      </c>
      <c r="H14" s="60">
        <f t="shared" si="2"/>
        <v>369</v>
      </c>
      <c r="I14" s="60">
        <f t="shared" si="3"/>
        <v>9.3252463987869607</v>
      </c>
      <c r="J14" s="60">
        <f t="shared" si="4"/>
        <v>369</v>
      </c>
      <c r="K14" s="60">
        <f t="shared" si="5"/>
        <v>9.3252463987869607</v>
      </c>
      <c r="L14" s="61">
        <f t="shared" si="6"/>
        <v>369</v>
      </c>
      <c r="M14" s="61">
        <f t="shared" si="7"/>
        <v>9.3252463987869607</v>
      </c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  <c r="IW14" s="3"/>
      <c r="IX14" s="3"/>
      <c r="IY14" s="3"/>
      <c r="IZ14" s="3"/>
      <c r="JA14" s="3"/>
      <c r="JB14" s="3"/>
      <c r="JC14" s="3"/>
      <c r="JD14" s="3"/>
      <c r="JE14" s="3"/>
      <c r="JF14" s="3"/>
      <c r="JG14" s="3"/>
      <c r="JH14" s="3"/>
      <c r="JI14" s="3"/>
      <c r="JJ14" s="3"/>
      <c r="JK14" s="3"/>
      <c r="JL14" s="3"/>
      <c r="JM14" s="3"/>
      <c r="JN14" s="3"/>
      <c r="JO14" s="3"/>
      <c r="JP14" s="3"/>
      <c r="JQ14" s="3"/>
      <c r="JR14" s="3"/>
      <c r="JS14" s="3"/>
      <c r="JT14" s="3"/>
      <c r="JU14" s="3"/>
      <c r="JV14" s="3"/>
      <c r="JW14" s="3"/>
      <c r="JX14" s="3"/>
      <c r="JY14" s="3"/>
      <c r="JZ14" s="3"/>
      <c r="KA14" s="3"/>
      <c r="KB14" s="3"/>
      <c r="KC14" s="3"/>
      <c r="KD14" s="3"/>
      <c r="KE14" s="3"/>
      <c r="KF14" s="3"/>
      <c r="KG14" s="3"/>
      <c r="KH14" s="3"/>
      <c r="KI14" s="3"/>
      <c r="KJ14" s="3"/>
      <c r="KK14" s="3"/>
      <c r="KL14" s="3"/>
      <c r="KM14" s="3"/>
      <c r="KN14" s="3"/>
      <c r="KO14" s="3"/>
      <c r="KP14" s="3"/>
      <c r="KQ14" s="3"/>
      <c r="KR14" s="3"/>
      <c r="KS14" s="3"/>
      <c r="KT14" s="3"/>
      <c r="KU14" s="3"/>
      <c r="KV14" s="3"/>
      <c r="KW14" s="3"/>
      <c r="KX14" s="3"/>
      <c r="KY14" s="3"/>
      <c r="KZ14" s="3"/>
      <c r="LA14" s="3"/>
      <c r="LB14" s="3"/>
      <c r="LC14" s="3"/>
      <c r="LD14" s="3"/>
      <c r="LE14" s="3"/>
      <c r="LF14" s="3"/>
      <c r="LG14" s="3"/>
      <c r="LH14" s="3"/>
      <c r="LI14" s="3"/>
      <c r="LJ14" s="3"/>
      <c r="LK14" s="3"/>
      <c r="LL14" s="3"/>
      <c r="LM14" s="3"/>
      <c r="LN14" s="3"/>
      <c r="LO14" s="3"/>
      <c r="LP14" s="3"/>
      <c r="LQ14" s="3"/>
      <c r="LR14" s="3"/>
      <c r="LS14" s="3"/>
      <c r="LT14" s="3"/>
      <c r="LU14" s="3"/>
      <c r="LV14" s="3"/>
      <c r="LW14" s="3"/>
      <c r="LX14" s="3"/>
      <c r="LY14" s="3"/>
      <c r="LZ14" s="3"/>
      <c r="MA14" s="3"/>
      <c r="MB14" s="3"/>
      <c r="MC14" s="3"/>
      <c r="MD14" s="3"/>
      <c r="ME14" s="3"/>
      <c r="MF14" s="3"/>
      <c r="MG14" s="3"/>
      <c r="MH14" s="3"/>
      <c r="MI14" s="3"/>
      <c r="MJ14" s="3"/>
      <c r="MK14" s="3"/>
      <c r="ML14" s="3"/>
      <c r="MM14" s="3"/>
      <c r="MN14" s="3"/>
      <c r="MO14" s="3"/>
      <c r="MP14" s="3"/>
      <c r="MQ14" s="3"/>
      <c r="MR14" s="3"/>
      <c r="MS14" s="3"/>
      <c r="MT14" s="3"/>
      <c r="MU14" s="3"/>
      <c r="MV14" s="3"/>
      <c r="MW14" s="3"/>
      <c r="MX14" s="3"/>
      <c r="MY14" s="3"/>
      <c r="MZ14" s="3"/>
      <c r="NA14" s="3"/>
      <c r="NB14" s="3"/>
      <c r="NC14" s="3"/>
      <c r="ND14" s="3"/>
      <c r="NE14" s="3"/>
      <c r="NF14" s="3"/>
      <c r="NG14" s="3"/>
      <c r="NH14" s="3"/>
      <c r="NI14" s="3"/>
      <c r="NJ14" s="3"/>
      <c r="NK14" s="3"/>
      <c r="NL14" s="3"/>
      <c r="NM14" s="3"/>
      <c r="NN14" s="3"/>
      <c r="NO14" s="3"/>
      <c r="NP14" s="3"/>
      <c r="NQ14" s="3"/>
      <c r="NR14" s="3"/>
      <c r="NS14" s="3"/>
      <c r="NT14" s="3"/>
      <c r="NU14" s="3"/>
      <c r="NV14" s="3"/>
      <c r="NW14" s="3"/>
      <c r="NX14" s="3"/>
      <c r="NY14" s="3"/>
      <c r="NZ14" s="3"/>
      <c r="OA14" s="3"/>
      <c r="OB14" s="3"/>
      <c r="OC14" s="3"/>
      <c r="OD14" s="3"/>
      <c r="OE14" s="3"/>
      <c r="OF14" s="3"/>
      <c r="OG14" s="3"/>
      <c r="OH14" s="3"/>
      <c r="OI14" s="3"/>
      <c r="OJ14" s="3"/>
      <c r="OK14" s="3"/>
      <c r="OL14" s="3"/>
      <c r="OM14" s="3"/>
      <c r="ON14" s="3"/>
      <c r="OO14" s="3"/>
      <c r="OP14" s="3"/>
      <c r="OQ14" s="3"/>
      <c r="OR14" s="3"/>
      <c r="OS14" s="3"/>
      <c r="OT14" s="3"/>
      <c r="OU14" s="3"/>
      <c r="OV14" s="3"/>
      <c r="OW14" s="3"/>
      <c r="OX14" s="3"/>
      <c r="OY14" s="3"/>
      <c r="OZ14" s="3"/>
      <c r="PA14" s="3"/>
      <c r="PB14" s="3"/>
      <c r="PC14" s="3"/>
      <c r="PD14" s="3"/>
      <c r="PE14" s="3"/>
      <c r="PF14" s="3"/>
      <c r="PG14" s="3"/>
      <c r="PH14" s="3"/>
      <c r="PI14" s="3"/>
      <c r="PJ14" s="3"/>
      <c r="PK14" s="3"/>
      <c r="PL14" s="3"/>
      <c r="PM14" s="3"/>
      <c r="PN14" s="3"/>
      <c r="PO14" s="3"/>
      <c r="PP14" s="3"/>
      <c r="PQ14" s="3"/>
      <c r="PR14" s="3"/>
      <c r="PS14" s="3"/>
      <c r="PT14" s="3"/>
      <c r="PU14" s="3"/>
      <c r="PV14" s="3"/>
      <c r="PW14" s="3"/>
      <c r="PX14" s="3"/>
      <c r="PY14" s="3"/>
      <c r="PZ14" s="3"/>
      <c r="QA14" s="3"/>
      <c r="QB14" s="3"/>
      <c r="QC14" s="3"/>
      <c r="QD14" s="3"/>
      <c r="QE14" s="3"/>
      <c r="QF14" s="3"/>
      <c r="QG14" s="3"/>
      <c r="QH14" s="3"/>
      <c r="QI14" s="3"/>
      <c r="QJ14" s="3"/>
      <c r="QK14" s="3"/>
      <c r="QL14" s="3"/>
      <c r="QM14" s="3"/>
      <c r="QN14" s="3"/>
      <c r="QO14" s="3"/>
      <c r="QP14" s="3"/>
      <c r="QQ14" s="3"/>
      <c r="QR14" s="3"/>
      <c r="QS14" s="3"/>
      <c r="QT14" s="3"/>
      <c r="QU14" s="3"/>
      <c r="QV14" s="3"/>
      <c r="QW14" s="3"/>
      <c r="QX14" s="3"/>
      <c r="QY14" s="3"/>
      <c r="QZ14" s="3"/>
      <c r="RA14" s="3"/>
      <c r="RB14" s="3"/>
      <c r="RC14" s="3"/>
      <c r="RD14" s="3"/>
      <c r="RE14" s="3"/>
      <c r="RF14" s="3"/>
      <c r="RG14" s="3"/>
      <c r="RH14" s="3"/>
      <c r="RI14" s="3"/>
      <c r="RJ14" s="3"/>
      <c r="RK14" s="3"/>
      <c r="RL14" s="3"/>
      <c r="RM14" s="3"/>
      <c r="RN14" s="3"/>
      <c r="RO14" s="3"/>
      <c r="RP14" s="3"/>
      <c r="RQ14" s="3"/>
      <c r="RR14" s="3"/>
      <c r="RS14" s="3"/>
      <c r="RT14" s="3"/>
      <c r="RU14" s="3"/>
      <c r="RV14" s="3"/>
      <c r="RW14" s="3"/>
      <c r="RX14" s="3"/>
      <c r="RY14" s="3"/>
      <c r="RZ14" s="3"/>
      <c r="SA14" s="3"/>
      <c r="SB14" s="3"/>
      <c r="SC14" s="3"/>
      <c r="SD14" s="3"/>
      <c r="SE14" s="3"/>
      <c r="SF14" s="3"/>
      <c r="SG14" s="3"/>
      <c r="SH14" s="3"/>
      <c r="SI14" s="3"/>
      <c r="SJ14" s="3"/>
      <c r="SK14" s="3"/>
      <c r="SL14" s="3"/>
      <c r="SM14" s="3"/>
      <c r="SN14" s="3"/>
      <c r="SO14" s="3"/>
      <c r="SP14" s="3"/>
      <c r="SQ14" s="3"/>
      <c r="SR14" s="3"/>
      <c r="SS14" s="3"/>
      <c r="ST14" s="3"/>
      <c r="SU14" s="3"/>
      <c r="SV14" s="3"/>
      <c r="SW14" s="3"/>
      <c r="SX14" s="3"/>
      <c r="SY14" s="3"/>
      <c r="SZ14" s="3"/>
      <c r="TA14" s="3"/>
      <c r="TB14" s="3"/>
      <c r="TC14" s="3"/>
      <c r="TD14" s="3"/>
      <c r="TE14" s="3"/>
      <c r="TF14" s="3"/>
      <c r="TG14" s="3"/>
      <c r="TH14" s="3"/>
      <c r="TI14" s="3"/>
      <c r="TJ14" s="3"/>
      <c r="TK14" s="3"/>
      <c r="TL14" s="3"/>
      <c r="TM14" s="3"/>
      <c r="TN14" s="3"/>
      <c r="TO14" s="3"/>
      <c r="TP14" s="3"/>
      <c r="TQ14" s="3"/>
      <c r="TR14" s="3"/>
      <c r="TS14" s="3"/>
      <c r="TT14" s="3"/>
      <c r="TU14" s="3"/>
      <c r="TV14" s="3"/>
      <c r="TW14" s="3"/>
      <c r="TX14" s="3"/>
      <c r="TY14" s="3"/>
      <c r="TZ14" s="3"/>
      <c r="UA14" s="3"/>
      <c r="UB14" s="3"/>
      <c r="UC14" s="3"/>
      <c r="UD14" s="3"/>
      <c r="UE14" s="3"/>
      <c r="UF14" s="3"/>
      <c r="UG14" s="3"/>
      <c r="UH14" s="3"/>
      <c r="UI14" s="3"/>
      <c r="UJ14" s="3"/>
      <c r="UK14" s="3"/>
      <c r="UL14" s="3"/>
      <c r="UM14" s="3"/>
      <c r="UN14" s="3"/>
      <c r="UO14" s="3"/>
      <c r="UP14" s="3"/>
      <c r="UQ14" s="3"/>
      <c r="UR14" s="3"/>
      <c r="US14" s="3"/>
      <c r="UT14" s="3"/>
      <c r="UU14" s="3"/>
      <c r="UV14" s="3"/>
      <c r="UW14" s="3"/>
      <c r="UX14" s="3"/>
      <c r="UY14" s="3"/>
      <c r="UZ14" s="3"/>
      <c r="VA14" s="3"/>
      <c r="VB14" s="3"/>
      <c r="VC14" s="3"/>
      <c r="VD14" s="3"/>
      <c r="VE14" s="3"/>
      <c r="VF14" s="3"/>
      <c r="VG14" s="3"/>
      <c r="VH14" s="3"/>
      <c r="VI14" s="3"/>
      <c r="VJ14" s="3"/>
      <c r="VK14" s="3"/>
      <c r="VL14" s="3"/>
      <c r="VM14" s="3"/>
      <c r="VN14" s="3"/>
      <c r="VO14" s="3"/>
      <c r="VP14" s="3"/>
      <c r="VQ14" s="3"/>
      <c r="VR14" s="3"/>
      <c r="VS14" s="3"/>
      <c r="VT14" s="3"/>
      <c r="VU14" s="3"/>
      <c r="VV14" s="3"/>
      <c r="VW14" s="3"/>
      <c r="VX14" s="3"/>
      <c r="VY14" s="3"/>
      <c r="VZ14" s="3"/>
      <c r="WA14" s="3"/>
      <c r="WB14" s="3"/>
      <c r="WC14" s="3"/>
      <c r="WD14" s="3"/>
      <c r="WE14" s="3"/>
      <c r="WF14" s="3"/>
      <c r="WG14" s="3"/>
      <c r="WH14" s="3"/>
      <c r="WI14" s="3"/>
      <c r="WJ14" s="3"/>
      <c r="WK14" s="3"/>
      <c r="WL14" s="3"/>
      <c r="WM14" s="3"/>
      <c r="WN14" s="3"/>
      <c r="WO14" s="3"/>
      <c r="WP14" s="3"/>
      <c r="WQ14" s="3"/>
      <c r="WR14" s="3"/>
      <c r="WS14" s="3"/>
      <c r="WT14" s="3"/>
      <c r="WU14" s="3"/>
      <c r="WV14" s="3"/>
      <c r="WW14" s="3"/>
      <c r="WX14" s="3"/>
      <c r="WY14" s="3"/>
      <c r="WZ14" s="3"/>
      <c r="XA14" s="3"/>
      <c r="XB14" s="3"/>
      <c r="XC14" s="3"/>
      <c r="XD14" s="3"/>
      <c r="XE14" s="3"/>
      <c r="XF14" s="3"/>
      <c r="XG14" s="3"/>
      <c r="XH14" s="3"/>
      <c r="XI14" s="3"/>
      <c r="XJ14" s="3"/>
      <c r="XK14" s="3"/>
      <c r="XL14" s="3"/>
      <c r="XM14" s="3"/>
      <c r="XN14" s="3"/>
      <c r="XO14" s="3"/>
      <c r="XP14" s="3"/>
      <c r="XQ14" s="3"/>
      <c r="XR14" s="3"/>
      <c r="XS14" s="3"/>
      <c r="XT14" s="3"/>
      <c r="XU14" s="3"/>
      <c r="XV14" s="3"/>
      <c r="XW14" s="3"/>
      <c r="XX14" s="3"/>
      <c r="XY14" s="3"/>
      <c r="XZ14" s="3"/>
      <c r="YA14" s="3"/>
      <c r="YB14" s="3"/>
      <c r="YC14" s="3"/>
      <c r="YD14" s="3"/>
      <c r="YE14" s="3"/>
      <c r="YF14" s="3"/>
      <c r="YG14" s="3"/>
      <c r="YH14" s="3"/>
      <c r="YI14" s="3"/>
      <c r="YJ14" s="3"/>
      <c r="YK14" s="3"/>
      <c r="YL14" s="3"/>
      <c r="YM14" s="3"/>
      <c r="YN14" s="3"/>
      <c r="YO14" s="3"/>
      <c r="YP14" s="3"/>
      <c r="YQ14" s="3"/>
      <c r="YR14" s="3"/>
      <c r="YS14" s="3"/>
      <c r="YT14" s="3"/>
      <c r="YU14" s="3"/>
      <c r="YV14" s="3"/>
      <c r="YW14" s="3"/>
      <c r="YX14" s="3"/>
      <c r="YY14" s="3"/>
      <c r="YZ14" s="3"/>
      <c r="ZA14" s="3"/>
      <c r="ZB14" s="3"/>
      <c r="ZC14" s="3"/>
      <c r="ZD14" s="3"/>
      <c r="ZE14" s="3"/>
      <c r="ZF14" s="3"/>
      <c r="ZG14" s="3"/>
      <c r="ZH14" s="3"/>
      <c r="ZI14" s="3"/>
      <c r="ZJ14" s="3"/>
      <c r="ZK14" s="3"/>
      <c r="ZL14" s="3"/>
      <c r="ZM14" s="3"/>
      <c r="ZN14" s="3"/>
      <c r="ZO14" s="3"/>
      <c r="ZP14" s="3"/>
      <c r="ZQ14" s="3"/>
      <c r="ZR14" s="3"/>
      <c r="ZS14" s="3"/>
      <c r="ZT14" s="3"/>
      <c r="ZU14" s="3"/>
      <c r="ZV14" s="3"/>
      <c r="ZW14" s="3"/>
      <c r="ZX14" s="3"/>
      <c r="ZY14" s="3"/>
      <c r="ZZ14" s="3"/>
      <c r="AAA14" s="3"/>
      <c r="AAB14" s="3"/>
      <c r="AAC14" s="3"/>
      <c r="AAD14" s="3"/>
      <c r="AAE14" s="3"/>
      <c r="AAF14" s="3"/>
      <c r="AAG14" s="3"/>
      <c r="AAH14" s="3"/>
      <c r="AAI14" s="3"/>
      <c r="AAJ14" s="3"/>
      <c r="AAK14" s="3"/>
      <c r="AAL14" s="3"/>
      <c r="AAM14" s="3"/>
      <c r="AAN14" s="3"/>
      <c r="AAO14" s="3"/>
      <c r="AAP14" s="3"/>
      <c r="AAQ14" s="3"/>
      <c r="AAR14" s="3"/>
      <c r="AAS14" s="3"/>
      <c r="AAT14" s="3"/>
      <c r="AAU14" s="3"/>
      <c r="AAV14" s="3"/>
      <c r="AAW14" s="3"/>
      <c r="AAX14" s="3"/>
      <c r="AAY14" s="3"/>
      <c r="AAZ14" s="3"/>
      <c r="ABA14" s="3"/>
      <c r="ABB14" s="3"/>
      <c r="ABC14" s="3"/>
      <c r="ABD14" s="3"/>
      <c r="ABE14" s="3"/>
      <c r="ABF14" s="3"/>
      <c r="ABG14" s="3"/>
      <c r="ABH14" s="3"/>
      <c r="ABI14" s="3"/>
      <c r="ABJ14" s="3"/>
      <c r="ABK14" s="3"/>
      <c r="ABL14" s="3"/>
      <c r="ABM14" s="3"/>
      <c r="ABN14" s="3"/>
      <c r="ABO14" s="3"/>
      <c r="ABP14" s="3"/>
      <c r="ABQ14" s="3"/>
      <c r="ABR14" s="3"/>
      <c r="ABS14" s="3"/>
      <c r="ABT14" s="3"/>
      <c r="ABU14" s="3"/>
      <c r="ABV14" s="3"/>
      <c r="ABW14" s="3"/>
      <c r="ABX14" s="3"/>
      <c r="ABY14" s="3"/>
      <c r="ABZ14" s="3"/>
      <c r="ACA14" s="3"/>
      <c r="ACB14" s="3"/>
      <c r="ACC14" s="3"/>
      <c r="ACD14" s="3"/>
      <c r="ACE14" s="3"/>
      <c r="ACF14" s="3"/>
      <c r="ACG14" s="3"/>
      <c r="ACH14" s="3"/>
      <c r="ACI14" s="3"/>
      <c r="ACJ14" s="3"/>
      <c r="ACK14" s="3"/>
      <c r="ACL14" s="3"/>
      <c r="ACM14" s="3"/>
      <c r="ACN14" s="3"/>
      <c r="ACO14" s="3"/>
      <c r="ACP14" s="3"/>
      <c r="ACQ14" s="3"/>
      <c r="ACR14" s="3"/>
      <c r="ACS14" s="3"/>
      <c r="ACT14" s="3"/>
      <c r="ACU14" s="3"/>
      <c r="ACV14" s="3"/>
      <c r="ACW14" s="3"/>
      <c r="ACX14" s="3"/>
      <c r="ACY14" s="3"/>
      <c r="ACZ14" s="3"/>
      <c r="ADA14" s="3"/>
      <c r="ADB14" s="3"/>
      <c r="ADC14" s="3"/>
      <c r="ADD14" s="3"/>
      <c r="ADE14" s="3"/>
      <c r="ADF14" s="3"/>
      <c r="ADG14" s="3"/>
      <c r="ADH14" s="3"/>
      <c r="ADI14" s="3"/>
      <c r="ADJ14" s="3"/>
      <c r="ADK14" s="3"/>
      <c r="ADL14" s="3"/>
      <c r="ADM14" s="3"/>
      <c r="ADN14" s="3"/>
      <c r="ADO14" s="3"/>
      <c r="ADP14" s="3"/>
      <c r="ADQ14" s="3"/>
      <c r="ADR14" s="3"/>
      <c r="ADS14" s="3"/>
      <c r="ADT14" s="3"/>
      <c r="ADU14" s="3"/>
      <c r="ADV14" s="3"/>
      <c r="ADW14" s="3"/>
      <c r="ADX14" s="3"/>
      <c r="ADY14" s="3"/>
      <c r="ADZ14" s="3"/>
      <c r="AEA14" s="3"/>
      <c r="AEB14" s="3"/>
      <c r="AEC14" s="3"/>
      <c r="AED14" s="3"/>
      <c r="AEE14" s="3"/>
      <c r="AEF14" s="3"/>
      <c r="AEG14" s="3"/>
      <c r="AEH14" s="3"/>
      <c r="AEI14" s="3"/>
      <c r="AEJ14" s="3"/>
      <c r="AEK14" s="3"/>
      <c r="AEL14" s="3"/>
      <c r="AEM14" s="3"/>
      <c r="AEN14" s="3"/>
      <c r="AEO14" s="3"/>
      <c r="AEP14" s="3"/>
      <c r="AEQ14" s="3"/>
      <c r="AER14" s="3"/>
      <c r="AES14" s="3"/>
      <c r="AET14" s="3"/>
      <c r="AEU14" s="3"/>
      <c r="AEV14" s="3"/>
      <c r="AEW14" s="3"/>
      <c r="AEX14" s="3"/>
      <c r="AEY14" s="3"/>
      <c r="AEZ14" s="3"/>
      <c r="AFA14" s="3"/>
      <c r="AFB14" s="3"/>
      <c r="AFC14" s="3"/>
      <c r="AFD14" s="3"/>
      <c r="AFE14" s="3"/>
      <c r="AFF14" s="3"/>
      <c r="AFG14" s="3"/>
      <c r="AFH14" s="3"/>
      <c r="AFI14" s="3"/>
      <c r="AFJ14" s="3"/>
      <c r="AFK14" s="3"/>
      <c r="AFL14" s="3"/>
      <c r="AFM14" s="3"/>
      <c r="AFN14" s="3"/>
      <c r="AFO14" s="3"/>
      <c r="AFP14" s="3"/>
      <c r="AFQ14" s="3"/>
      <c r="AFR14" s="3"/>
      <c r="AFS14" s="3"/>
      <c r="AFT14" s="3"/>
      <c r="AFU14" s="3"/>
      <c r="AFV14" s="3"/>
      <c r="AFW14" s="3"/>
      <c r="AFX14" s="3"/>
      <c r="AFY14" s="3"/>
      <c r="AFZ14" s="3"/>
      <c r="AGA14" s="3"/>
      <c r="AGB14" s="3"/>
      <c r="AGC14" s="3"/>
      <c r="AGD14" s="3"/>
      <c r="AGE14" s="3"/>
      <c r="AGF14" s="3"/>
      <c r="AGG14" s="3"/>
      <c r="AGH14" s="3"/>
      <c r="AGI14" s="3"/>
      <c r="AGJ14" s="3"/>
      <c r="AGK14" s="3"/>
      <c r="AGL14" s="3"/>
      <c r="AGM14" s="3"/>
      <c r="AGN14" s="3"/>
      <c r="AGO14" s="3"/>
      <c r="AGP14" s="3"/>
      <c r="AGQ14" s="3"/>
      <c r="AGR14" s="3"/>
      <c r="AGS14" s="3"/>
      <c r="AGT14" s="3"/>
      <c r="AGU14" s="3"/>
      <c r="AGV14" s="3"/>
      <c r="AGW14" s="3"/>
      <c r="AGX14" s="3"/>
      <c r="AGY14" s="3"/>
      <c r="AGZ14" s="3"/>
      <c r="AHA14" s="3"/>
      <c r="AHB14" s="3"/>
      <c r="AHC14" s="3"/>
      <c r="AHD14" s="3"/>
      <c r="AHE14" s="3"/>
      <c r="AHF14" s="3"/>
      <c r="AHG14" s="3"/>
      <c r="AHH14" s="3"/>
      <c r="AHI14" s="3"/>
      <c r="AHJ14" s="3"/>
      <c r="AHK14" s="3"/>
      <c r="AHL14" s="3"/>
      <c r="AHM14" s="3"/>
      <c r="AHN14" s="3"/>
      <c r="AHO14" s="3"/>
      <c r="AHP14" s="3"/>
      <c r="AHQ14" s="3"/>
      <c r="AHR14" s="3"/>
      <c r="AHS14" s="3"/>
      <c r="AHT14" s="3"/>
      <c r="AHU14" s="3"/>
      <c r="AHV14" s="3"/>
      <c r="AHW14" s="3"/>
      <c r="AHX14" s="3"/>
      <c r="AHY14" s="3"/>
      <c r="AHZ14" s="3"/>
      <c r="AIA14" s="3"/>
      <c r="AIB14" s="3"/>
      <c r="AIC14" s="3"/>
      <c r="AID14" s="3"/>
      <c r="AIE14" s="3"/>
      <c r="AIF14" s="3"/>
      <c r="AIG14" s="3"/>
      <c r="AIH14" s="3"/>
      <c r="AII14" s="3"/>
      <c r="AIJ14" s="3"/>
      <c r="AIK14" s="3"/>
      <c r="AIL14" s="3"/>
      <c r="AIM14" s="3"/>
      <c r="AIN14" s="3"/>
      <c r="AIO14" s="3"/>
      <c r="AIP14" s="3"/>
      <c r="AIQ14" s="3"/>
      <c r="AIR14" s="3"/>
      <c r="AIS14" s="3"/>
      <c r="AIT14" s="3"/>
      <c r="AIU14" s="3"/>
      <c r="AIV14" s="3"/>
      <c r="AIW14" s="3"/>
      <c r="AIX14" s="3"/>
      <c r="AIY14" s="3"/>
      <c r="AIZ14" s="3"/>
      <c r="AJA14" s="3"/>
      <c r="AJB14" s="3"/>
      <c r="AJC14" s="3"/>
      <c r="AJD14" s="3"/>
      <c r="AJE14" s="3"/>
      <c r="AJF14" s="3"/>
      <c r="AJG14" s="3"/>
      <c r="AJH14" s="3"/>
      <c r="AJI14" s="3"/>
      <c r="AJJ14" s="3"/>
      <c r="AJK14" s="3"/>
      <c r="AJL14" s="3"/>
      <c r="AJM14" s="3"/>
      <c r="AJN14" s="3"/>
      <c r="AJO14" s="3"/>
      <c r="AJP14" s="3"/>
      <c r="AJQ14" s="3"/>
      <c r="AJR14" s="3"/>
      <c r="AJS14" s="3"/>
      <c r="AJT14" s="3"/>
      <c r="AJU14" s="3"/>
      <c r="AJV14" s="3"/>
      <c r="AJW14" s="3"/>
      <c r="AJX14" s="3"/>
      <c r="AJY14" s="3"/>
      <c r="AJZ14" s="3"/>
      <c r="AKA14" s="3"/>
      <c r="AKB14" s="3"/>
      <c r="AKC14" s="3"/>
      <c r="AKD14" s="3"/>
      <c r="AKE14" s="3"/>
      <c r="AKF14" s="3"/>
      <c r="AKG14" s="3"/>
      <c r="AKH14" s="3"/>
      <c r="AKI14" s="3"/>
      <c r="AKJ14" s="3"/>
      <c r="AKK14" s="3"/>
      <c r="AKL14" s="3"/>
      <c r="AKM14" s="3"/>
      <c r="AKN14" s="3"/>
      <c r="AKO14" s="3"/>
      <c r="AKP14" s="3"/>
      <c r="AKQ14" s="3"/>
      <c r="AKR14" s="3"/>
      <c r="AKS14" s="3"/>
      <c r="AKT14" s="3"/>
      <c r="AKU14" s="3"/>
      <c r="AKV14" s="3"/>
      <c r="AKW14" s="3"/>
      <c r="AKX14" s="3"/>
      <c r="AKY14" s="3"/>
      <c r="AKZ14" s="3"/>
      <c r="ALA14" s="3"/>
    </row>
    <row r="15" spans="1:989" s="4" customFormat="1" ht="108" customHeight="1" x14ac:dyDescent="0.2">
      <c r="A15" s="62" t="s">
        <v>88</v>
      </c>
      <c r="B15" s="51">
        <f>19.3+2.7</f>
        <v>22</v>
      </c>
      <c r="C15" s="51">
        <f>19.3+2.7</f>
        <v>22</v>
      </c>
      <c r="D15" s="51">
        <f>19.3+2.7</f>
        <v>22</v>
      </c>
      <c r="E15" s="60">
        <f t="shared" si="0"/>
        <v>100</v>
      </c>
      <c r="F15" s="60">
        <f t="shared" si="1"/>
        <v>100</v>
      </c>
      <c r="G15" s="51">
        <v>22</v>
      </c>
      <c r="H15" s="60">
        <f t="shared" si="2"/>
        <v>0</v>
      </c>
      <c r="I15" s="60">
        <f t="shared" si="3"/>
        <v>0</v>
      </c>
      <c r="J15" s="60">
        <f t="shared" si="4"/>
        <v>0</v>
      </c>
      <c r="K15" s="60">
        <f t="shared" si="5"/>
        <v>0</v>
      </c>
      <c r="L15" s="61">
        <f t="shared" si="6"/>
        <v>0</v>
      </c>
      <c r="M15" s="61">
        <f t="shared" si="7"/>
        <v>0</v>
      </c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  <c r="IW15" s="3"/>
      <c r="IX15" s="3"/>
      <c r="IY15" s="3"/>
      <c r="IZ15" s="3"/>
      <c r="JA15" s="3"/>
      <c r="JB15" s="3"/>
      <c r="JC15" s="3"/>
      <c r="JD15" s="3"/>
      <c r="JE15" s="3"/>
      <c r="JF15" s="3"/>
      <c r="JG15" s="3"/>
      <c r="JH15" s="3"/>
      <c r="JI15" s="3"/>
      <c r="JJ15" s="3"/>
      <c r="JK15" s="3"/>
      <c r="JL15" s="3"/>
      <c r="JM15" s="3"/>
      <c r="JN15" s="3"/>
      <c r="JO15" s="3"/>
      <c r="JP15" s="3"/>
      <c r="JQ15" s="3"/>
      <c r="JR15" s="3"/>
      <c r="JS15" s="3"/>
      <c r="JT15" s="3"/>
      <c r="JU15" s="3"/>
      <c r="JV15" s="3"/>
      <c r="JW15" s="3"/>
      <c r="JX15" s="3"/>
      <c r="JY15" s="3"/>
      <c r="JZ15" s="3"/>
      <c r="KA15" s="3"/>
      <c r="KB15" s="3"/>
      <c r="KC15" s="3"/>
      <c r="KD15" s="3"/>
      <c r="KE15" s="3"/>
      <c r="KF15" s="3"/>
      <c r="KG15" s="3"/>
      <c r="KH15" s="3"/>
      <c r="KI15" s="3"/>
      <c r="KJ15" s="3"/>
      <c r="KK15" s="3"/>
      <c r="KL15" s="3"/>
      <c r="KM15" s="3"/>
      <c r="KN15" s="3"/>
      <c r="KO15" s="3"/>
      <c r="KP15" s="3"/>
      <c r="KQ15" s="3"/>
      <c r="KR15" s="3"/>
      <c r="KS15" s="3"/>
      <c r="KT15" s="3"/>
      <c r="KU15" s="3"/>
      <c r="KV15" s="3"/>
      <c r="KW15" s="3"/>
      <c r="KX15" s="3"/>
      <c r="KY15" s="3"/>
      <c r="KZ15" s="3"/>
      <c r="LA15" s="3"/>
      <c r="LB15" s="3"/>
      <c r="LC15" s="3"/>
      <c r="LD15" s="3"/>
      <c r="LE15" s="3"/>
      <c r="LF15" s="3"/>
      <c r="LG15" s="3"/>
      <c r="LH15" s="3"/>
      <c r="LI15" s="3"/>
      <c r="LJ15" s="3"/>
      <c r="LK15" s="3"/>
      <c r="LL15" s="3"/>
      <c r="LM15" s="3"/>
      <c r="LN15" s="3"/>
      <c r="LO15" s="3"/>
      <c r="LP15" s="3"/>
      <c r="LQ15" s="3"/>
      <c r="LR15" s="3"/>
      <c r="LS15" s="3"/>
      <c r="LT15" s="3"/>
      <c r="LU15" s="3"/>
      <c r="LV15" s="3"/>
      <c r="LW15" s="3"/>
      <c r="LX15" s="3"/>
      <c r="LY15" s="3"/>
      <c r="LZ15" s="3"/>
      <c r="MA15" s="3"/>
      <c r="MB15" s="3"/>
      <c r="MC15" s="3"/>
      <c r="MD15" s="3"/>
      <c r="ME15" s="3"/>
      <c r="MF15" s="3"/>
      <c r="MG15" s="3"/>
      <c r="MH15" s="3"/>
      <c r="MI15" s="3"/>
      <c r="MJ15" s="3"/>
      <c r="MK15" s="3"/>
      <c r="ML15" s="3"/>
      <c r="MM15" s="3"/>
      <c r="MN15" s="3"/>
      <c r="MO15" s="3"/>
      <c r="MP15" s="3"/>
      <c r="MQ15" s="3"/>
      <c r="MR15" s="3"/>
      <c r="MS15" s="3"/>
      <c r="MT15" s="3"/>
      <c r="MU15" s="3"/>
      <c r="MV15" s="3"/>
      <c r="MW15" s="3"/>
      <c r="MX15" s="3"/>
      <c r="MY15" s="3"/>
      <c r="MZ15" s="3"/>
      <c r="NA15" s="3"/>
      <c r="NB15" s="3"/>
      <c r="NC15" s="3"/>
      <c r="ND15" s="3"/>
      <c r="NE15" s="3"/>
      <c r="NF15" s="3"/>
      <c r="NG15" s="3"/>
      <c r="NH15" s="3"/>
      <c r="NI15" s="3"/>
      <c r="NJ15" s="3"/>
      <c r="NK15" s="3"/>
      <c r="NL15" s="3"/>
      <c r="NM15" s="3"/>
      <c r="NN15" s="3"/>
      <c r="NO15" s="3"/>
      <c r="NP15" s="3"/>
      <c r="NQ15" s="3"/>
      <c r="NR15" s="3"/>
      <c r="NS15" s="3"/>
      <c r="NT15" s="3"/>
      <c r="NU15" s="3"/>
      <c r="NV15" s="3"/>
      <c r="NW15" s="3"/>
      <c r="NX15" s="3"/>
      <c r="NY15" s="3"/>
      <c r="NZ15" s="3"/>
      <c r="OA15" s="3"/>
      <c r="OB15" s="3"/>
      <c r="OC15" s="3"/>
      <c r="OD15" s="3"/>
      <c r="OE15" s="3"/>
      <c r="OF15" s="3"/>
      <c r="OG15" s="3"/>
      <c r="OH15" s="3"/>
      <c r="OI15" s="3"/>
      <c r="OJ15" s="3"/>
      <c r="OK15" s="3"/>
      <c r="OL15" s="3"/>
      <c r="OM15" s="3"/>
      <c r="ON15" s="3"/>
      <c r="OO15" s="3"/>
      <c r="OP15" s="3"/>
      <c r="OQ15" s="3"/>
      <c r="OR15" s="3"/>
      <c r="OS15" s="3"/>
      <c r="OT15" s="3"/>
      <c r="OU15" s="3"/>
      <c r="OV15" s="3"/>
      <c r="OW15" s="3"/>
      <c r="OX15" s="3"/>
      <c r="OY15" s="3"/>
      <c r="OZ15" s="3"/>
      <c r="PA15" s="3"/>
      <c r="PB15" s="3"/>
      <c r="PC15" s="3"/>
      <c r="PD15" s="3"/>
      <c r="PE15" s="3"/>
      <c r="PF15" s="3"/>
      <c r="PG15" s="3"/>
      <c r="PH15" s="3"/>
      <c r="PI15" s="3"/>
      <c r="PJ15" s="3"/>
      <c r="PK15" s="3"/>
      <c r="PL15" s="3"/>
      <c r="PM15" s="3"/>
      <c r="PN15" s="3"/>
      <c r="PO15" s="3"/>
      <c r="PP15" s="3"/>
      <c r="PQ15" s="3"/>
      <c r="PR15" s="3"/>
      <c r="PS15" s="3"/>
      <c r="PT15" s="3"/>
      <c r="PU15" s="3"/>
      <c r="PV15" s="3"/>
      <c r="PW15" s="3"/>
      <c r="PX15" s="3"/>
      <c r="PY15" s="3"/>
      <c r="PZ15" s="3"/>
      <c r="QA15" s="3"/>
      <c r="QB15" s="3"/>
      <c r="QC15" s="3"/>
      <c r="QD15" s="3"/>
      <c r="QE15" s="3"/>
      <c r="QF15" s="3"/>
      <c r="QG15" s="3"/>
      <c r="QH15" s="3"/>
      <c r="QI15" s="3"/>
      <c r="QJ15" s="3"/>
      <c r="QK15" s="3"/>
      <c r="QL15" s="3"/>
      <c r="QM15" s="3"/>
      <c r="QN15" s="3"/>
      <c r="QO15" s="3"/>
      <c r="QP15" s="3"/>
      <c r="QQ15" s="3"/>
      <c r="QR15" s="3"/>
      <c r="QS15" s="3"/>
      <c r="QT15" s="3"/>
      <c r="QU15" s="3"/>
      <c r="QV15" s="3"/>
      <c r="QW15" s="3"/>
      <c r="QX15" s="3"/>
      <c r="QY15" s="3"/>
      <c r="QZ15" s="3"/>
      <c r="RA15" s="3"/>
      <c r="RB15" s="3"/>
      <c r="RC15" s="3"/>
      <c r="RD15" s="3"/>
      <c r="RE15" s="3"/>
      <c r="RF15" s="3"/>
      <c r="RG15" s="3"/>
      <c r="RH15" s="3"/>
      <c r="RI15" s="3"/>
      <c r="RJ15" s="3"/>
      <c r="RK15" s="3"/>
      <c r="RL15" s="3"/>
      <c r="RM15" s="3"/>
      <c r="RN15" s="3"/>
      <c r="RO15" s="3"/>
      <c r="RP15" s="3"/>
      <c r="RQ15" s="3"/>
      <c r="RR15" s="3"/>
      <c r="RS15" s="3"/>
      <c r="RT15" s="3"/>
      <c r="RU15" s="3"/>
      <c r="RV15" s="3"/>
      <c r="RW15" s="3"/>
      <c r="RX15" s="3"/>
      <c r="RY15" s="3"/>
      <c r="RZ15" s="3"/>
      <c r="SA15" s="3"/>
      <c r="SB15" s="3"/>
      <c r="SC15" s="3"/>
      <c r="SD15" s="3"/>
      <c r="SE15" s="3"/>
      <c r="SF15" s="3"/>
      <c r="SG15" s="3"/>
      <c r="SH15" s="3"/>
      <c r="SI15" s="3"/>
      <c r="SJ15" s="3"/>
      <c r="SK15" s="3"/>
      <c r="SL15" s="3"/>
      <c r="SM15" s="3"/>
      <c r="SN15" s="3"/>
      <c r="SO15" s="3"/>
      <c r="SP15" s="3"/>
      <c r="SQ15" s="3"/>
      <c r="SR15" s="3"/>
      <c r="SS15" s="3"/>
      <c r="ST15" s="3"/>
      <c r="SU15" s="3"/>
      <c r="SV15" s="3"/>
      <c r="SW15" s="3"/>
      <c r="SX15" s="3"/>
      <c r="SY15" s="3"/>
      <c r="SZ15" s="3"/>
      <c r="TA15" s="3"/>
      <c r="TB15" s="3"/>
      <c r="TC15" s="3"/>
      <c r="TD15" s="3"/>
      <c r="TE15" s="3"/>
      <c r="TF15" s="3"/>
      <c r="TG15" s="3"/>
      <c r="TH15" s="3"/>
      <c r="TI15" s="3"/>
      <c r="TJ15" s="3"/>
      <c r="TK15" s="3"/>
      <c r="TL15" s="3"/>
      <c r="TM15" s="3"/>
      <c r="TN15" s="3"/>
      <c r="TO15" s="3"/>
      <c r="TP15" s="3"/>
      <c r="TQ15" s="3"/>
      <c r="TR15" s="3"/>
      <c r="TS15" s="3"/>
      <c r="TT15" s="3"/>
      <c r="TU15" s="3"/>
      <c r="TV15" s="3"/>
      <c r="TW15" s="3"/>
      <c r="TX15" s="3"/>
      <c r="TY15" s="3"/>
      <c r="TZ15" s="3"/>
      <c r="UA15" s="3"/>
      <c r="UB15" s="3"/>
      <c r="UC15" s="3"/>
      <c r="UD15" s="3"/>
      <c r="UE15" s="3"/>
      <c r="UF15" s="3"/>
      <c r="UG15" s="3"/>
      <c r="UH15" s="3"/>
      <c r="UI15" s="3"/>
      <c r="UJ15" s="3"/>
      <c r="UK15" s="3"/>
      <c r="UL15" s="3"/>
      <c r="UM15" s="3"/>
      <c r="UN15" s="3"/>
      <c r="UO15" s="3"/>
      <c r="UP15" s="3"/>
      <c r="UQ15" s="3"/>
      <c r="UR15" s="3"/>
      <c r="US15" s="3"/>
      <c r="UT15" s="3"/>
      <c r="UU15" s="3"/>
      <c r="UV15" s="3"/>
      <c r="UW15" s="3"/>
      <c r="UX15" s="3"/>
      <c r="UY15" s="3"/>
      <c r="UZ15" s="3"/>
      <c r="VA15" s="3"/>
      <c r="VB15" s="3"/>
      <c r="VC15" s="3"/>
      <c r="VD15" s="3"/>
      <c r="VE15" s="3"/>
      <c r="VF15" s="3"/>
      <c r="VG15" s="3"/>
      <c r="VH15" s="3"/>
      <c r="VI15" s="3"/>
      <c r="VJ15" s="3"/>
      <c r="VK15" s="3"/>
      <c r="VL15" s="3"/>
      <c r="VM15" s="3"/>
      <c r="VN15" s="3"/>
      <c r="VO15" s="3"/>
      <c r="VP15" s="3"/>
      <c r="VQ15" s="3"/>
      <c r="VR15" s="3"/>
      <c r="VS15" s="3"/>
      <c r="VT15" s="3"/>
      <c r="VU15" s="3"/>
      <c r="VV15" s="3"/>
      <c r="VW15" s="3"/>
      <c r="VX15" s="3"/>
      <c r="VY15" s="3"/>
      <c r="VZ15" s="3"/>
      <c r="WA15" s="3"/>
      <c r="WB15" s="3"/>
      <c r="WC15" s="3"/>
      <c r="WD15" s="3"/>
      <c r="WE15" s="3"/>
      <c r="WF15" s="3"/>
      <c r="WG15" s="3"/>
      <c r="WH15" s="3"/>
      <c r="WI15" s="3"/>
      <c r="WJ15" s="3"/>
      <c r="WK15" s="3"/>
      <c r="WL15" s="3"/>
      <c r="WM15" s="3"/>
      <c r="WN15" s="3"/>
      <c r="WO15" s="3"/>
      <c r="WP15" s="3"/>
      <c r="WQ15" s="3"/>
      <c r="WR15" s="3"/>
      <c r="WS15" s="3"/>
      <c r="WT15" s="3"/>
      <c r="WU15" s="3"/>
      <c r="WV15" s="3"/>
      <c r="WW15" s="3"/>
      <c r="WX15" s="3"/>
      <c r="WY15" s="3"/>
      <c r="WZ15" s="3"/>
      <c r="XA15" s="3"/>
      <c r="XB15" s="3"/>
      <c r="XC15" s="3"/>
      <c r="XD15" s="3"/>
      <c r="XE15" s="3"/>
      <c r="XF15" s="3"/>
      <c r="XG15" s="3"/>
      <c r="XH15" s="3"/>
      <c r="XI15" s="3"/>
      <c r="XJ15" s="3"/>
      <c r="XK15" s="3"/>
      <c r="XL15" s="3"/>
      <c r="XM15" s="3"/>
      <c r="XN15" s="3"/>
      <c r="XO15" s="3"/>
      <c r="XP15" s="3"/>
      <c r="XQ15" s="3"/>
      <c r="XR15" s="3"/>
      <c r="XS15" s="3"/>
      <c r="XT15" s="3"/>
      <c r="XU15" s="3"/>
      <c r="XV15" s="3"/>
      <c r="XW15" s="3"/>
      <c r="XX15" s="3"/>
      <c r="XY15" s="3"/>
      <c r="XZ15" s="3"/>
      <c r="YA15" s="3"/>
      <c r="YB15" s="3"/>
      <c r="YC15" s="3"/>
      <c r="YD15" s="3"/>
      <c r="YE15" s="3"/>
      <c r="YF15" s="3"/>
      <c r="YG15" s="3"/>
      <c r="YH15" s="3"/>
      <c r="YI15" s="3"/>
      <c r="YJ15" s="3"/>
      <c r="YK15" s="3"/>
      <c r="YL15" s="3"/>
      <c r="YM15" s="3"/>
      <c r="YN15" s="3"/>
      <c r="YO15" s="3"/>
      <c r="YP15" s="3"/>
      <c r="YQ15" s="3"/>
      <c r="YR15" s="3"/>
      <c r="YS15" s="3"/>
      <c r="YT15" s="3"/>
      <c r="YU15" s="3"/>
      <c r="YV15" s="3"/>
      <c r="YW15" s="3"/>
      <c r="YX15" s="3"/>
      <c r="YY15" s="3"/>
      <c r="YZ15" s="3"/>
      <c r="ZA15" s="3"/>
      <c r="ZB15" s="3"/>
      <c r="ZC15" s="3"/>
      <c r="ZD15" s="3"/>
      <c r="ZE15" s="3"/>
      <c r="ZF15" s="3"/>
      <c r="ZG15" s="3"/>
      <c r="ZH15" s="3"/>
      <c r="ZI15" s="3"/>
      <c r="ZJ15" s="3"/>
      <c r="ZK15" s="3"/>
      <c r="ZL15" s="3"/>
      <c r="ZM15" s="3"/>
      <c r="ZN15" s="3"/>
      <c r="ZO15" s="3"/>
      <c r="ZP15" s="3"/>
      <c r="ZQ15" s="3"/>
      <c r="ZR15" s="3"/>
      <c r="ZS15" s="3"/>
      <c r="ZT15" s="3"/>
      <c r="ZU15" s="3"/>
      <c r="ZV15" s="3"/>
      <c r="ZW15" s="3"/>
      <c r="ZX15" s="3"/>
      <c r="ZY15" s="3"/>
      <c r="ZZ15" s="3"/>
      <c r="AAA15" s="3"/>
      <c r="AAB15" s="3"/>
      <c r="AAC15" s="3"/>
      <c r="AAD15" s="3"/>
      <c r="AAE15" s="3"/>
      <c r="AAF15" s="3"/>
      <c r="AAG15" s="3"/>
      <c r="AAH15" s="3"/>
      <c r="AAI15" s="3"/>
      <c r="AAJ15" s="3"/>
      <c r="AAK15" s="3"/>
      <c r="AAL15" s="3"/>
      <c r="AAM15" s="3"/>
      <c r="AAN15" s="3"/>
      <c r="AAO15" s="3"/>
      <c r="AAP15" s="3"/>
      <c r="AAQ15" s="3"/>
      <c r="AAR15" s="3"/>
      <c r="AAS15" s="3"/>
      <c r="AAT15" s="3"/>
      <c r="AAU15" s="3"/>
      <c r="AAV15" s="3"/>
      <c r="AAW15" s="3"/>
      <c r="AAX15" s="3"/>
      <c r="AAY15" s="3"/>
      <c r="AAZ15" s="3"/>
      <c r="ABA15" s="3"/>
      <c r="ABB15" s="3"/>
      <c r="ABC15" s="3"/>
      <c r="ABD15" s="3"/>
      <c r="ABE15" s="3"/>
      <c r="ABF15" s="3"/>
      <c r="ABG15" s="3"/>
      <c r="ABH15" s="3"/>
      <c r="ABI15" s="3"/>
      <c r="ABJ15" s="3"/>
      <c r="ABK15" s="3"/>
      <c r="ABL15" s="3"/>
      <c r="ABM15" s="3"/>
      <c r="ABN15" s="3"/>
      <c r="ABO15" s="3"/>
      <c r="ABP15" s="3"/>
      <c r="ABQ15" s="3"/>
      <c r="ABR15" s="3"/>
      <c r="ABS15" s="3"/>
      <c r="ABT15" s="3"/>
      <c r="ABU15" s="3"/>
      <c r="ABV15" s="3"/>
      <c r="ABW15" s="3"/>
      <c r="ABX15" s="3"/>
      <c r="ABY15" s="3"/>
      <c r="ABZ15" s="3"/>
      <c r="ACA15" s="3"/>
      <c r="ACB15" s="3"/>
      <c r="ACC15" s="3"/>
      <c r="ACD15" s="3"/>
      <c r="ACE15" s="3"/>
      <c r="ACF15" s="3"/>
      <c r="ACG15" s="3"/>
      <c r="ACH15" s="3"/>
      <c r="ACI15" s="3"/>
      <c r="ACJ15" s="3"/>
      <c r="ACK15" s="3"/>
      <c r="ACL15" s="3"/>
      <c r="ACM15" s="3"/>
      <c r="ACN15" s="3"/>
      <c r="ACO15" s="3"/>
      <c r="ACP15" s="3"/>
      <c r="ACQ15" s="3"/>
      <c r="ACR15" s="3"/>
      <c r="ACS15" s="3"/>
      <c r="ACT15" s="3"/>
      <c r="ACU15" s="3"/>
      <c r="ACV15" s="3"/>
      <c r="ACW15" s="3"/>
      <c r="ACX15" s="3"/>
      <c r="ACY15" s="3"/>
      <c r="ACZ15" s="3"/>
      <c r="ADA15" s="3"/>
      <c r="ADB15" s="3"/>
      <c r="ADC15" s="3"/>
      <c r="ADD15" s="3"/>
      <c r="ADE15" s="3"/>
      <c r="ADF15" s="3"/>
      <c r="ADG15" s="3"/>
      <c r="ADH15" s="3"/>
      <c r="ADI15" s="3"/>
      <c r="ADJ15" s="3"/>
      <c r="ADK15" s="3"/>
      <c r="ADL15" s="3"/>
      <c r="ADM15" s="3"/>
      <c r="ADN15" s="3"/>
      <c r="ADO15" s="3"/>
      <c r="ADP15" s="3"/>
      <c r="ADQ15" s="3"/>
      <c r="ADR15" s="3"/>
      <c r="ADS15" s="3"/>
      <c r="ADT15" s="3"/>
      <c r="ADU15" s="3"/>
      <c r="ADV15" s="3"/>
      <c r="ADW15" s="3"/>
      <c r="ADX15" s="3"/>
      <c r="ADY15" s="3"/>
      <c r="ADZ15" s="3"/>
      <c r="AEA15" s="3"/>
      <c r="AEB15" s="3"/>
      <c r="AEC15" s="3"/>
      <c r="AED15" s="3"/>
      <c r="AEE15" s="3"/>
      <c r="AEF15" s="3"/>
      <c r="AEG15" s="3"/>
      <c r="AEH15" s="3"/>
      <c r="AEI15" s="3"/>
      <c r="AEJ15" s="3"/>
      <c r="AEK15" s="3"/>
      <c r="AEL15" s="3"/>
      <c r="AEM15" s="3"/>
      <c r="AEN15" s="3"/>
      <c r="AEO15" s="3"/>
      <c r="AEP15" s="3"/>
      <c r="AEQ15" s="3"/>
      <c r="AER15" s="3"/>
      <c r="AES15" s="3"/>
      <c r="AET15" s="3"/>
      <c r="AEU15" s="3"/>
      <c r="AEV15" s="3"/>
      <c r="AEW15" s="3"/>
      <c r="AEX15" s="3"/>
      <c r="AEY15" s="3"/>
      <c r="AEZ15" s="3"/>
      <c r="AFA15" s="3"/>
      <c r="AFB15" s="3"/>
      <c r="AFC15" s="3"/>
      <c r="AFD15" s="3"/>
      <c r="AFE15" s="3"/>
      <c r="AFF15" s="3"/>
      <c r="AFG15" s="3"/>
      <c r="AFH15" s="3"/>
      <c r="AFI15" s="3"/>
      <c r="AFJ15" s="3"/>
      <c r="AFK15" s="3"/>
      <c r="AFL15" s="3"/>
      <c r="AFM15" s="3"/>
      <c r="AFN15" s="3"/>
      <c r="AFO15" s="3"/>
      <c r="AFP15" s="3"/>
      <c r="AFQ15" s="3"/>
      <c r="AFR15" s="3"/>
      <c r="AFS15" s="3"/>
      <c r="AFT15" s="3"/>
      <c r="AFU15" s="3"/>
      <c r="AFV15" s="3"/>
      <c r="AFW15" s="3"/>
      <c r="AFX15" s="3"/>
      <c r="AFY15" s="3"/>
      <c r="AFZ15" s="3"/>
      <c r="AGA15" s="3"/>
      <c r="AGB15" s="3"/>
      <c r="AGC15" s="3"/>
      <c r="AGD15" s="3"/>
      <c r="AGE15" s="3"/>
      <c r="AGF15" s="3"/>
      <c r="AGG15" s="3"/>
      <c r="AGH15" s="3"/>
      <c r="AGI15" s="3"/>
      <c r="AGJ15" s="3"/>
      <c r="AGK15" s="3"/>
      <c r="AGL15" s="3"/>
      <c r="AGM15" s="3"/>
      <c r="AGN15" s="3"/>
      <c r="AGO15" s="3"/>
      <c r="AGP15" s="3"/>
      <c r="AGQ15" s="3"/>
      <c r="AGR15" s="3"/>
      <c r="AGS15" s="3"/>
      <c r="AGT15" s="3"/>
      <c r="AGU15" s="3"/>
      <c r="AGV15" s="3"/>
      <c r="AGW15" s="3"/>
      <c r="AGX15" s="3"/>
      <c r="AGY15" s="3"/>
      <c r="AGZ15" s="3"/>
      <c r="AHA15" s="3"/>
      <c r="AHB15" s="3"/>
      <c r="AHC15" s="3"/>
      <c r="AHD15" s="3"/>
      <c r="AHE15" s="3"/>
      <c r="AHF15" s="3"/>
      <c r="AHG15" s="3"/>
      <c r="AHH15" s="3"/>
      <c r="AHI15" s="3"/>
      <c r="AHJ15" s="3"/>
      <c r="AHK15" s="3"/>
      <c r="AHL15" s="3"/>
      <c r="AHM15" s="3"/>
      <c r="AHN15" s="3"/>
      <c r="AHO15" s="3"/>
      <c r="AHP15" s="3"/>
      <c r="AHQ15" s="3"/>
      <c r="AHR15" s="3"/>
      <c r="AHS15" s="3"/>
      <c r="AHT15" s="3"/>
      <c r="AHU15" s="3"/>
      <c r="AHV15" s="3"/>
      <c r="AHW15" s="3"/>
      <c r="AHX15" s="3"/>
      <c r="AHY15" s="3"/>
      <c r="AHZ15" s="3"/>
      <c r="AIA15" s="3"/>
      <c r="AIB15" s="3"/>
      <c r="AIC15" s="3"/>
      <c r="AID15" s="3"/>
      <c r="AIE15" s="3"/>
      <c r="AIF15" s="3"/>
      <c r="AIG15" s="3"/>
      <c r="AIH15" s="3"/>
      <c r="AII15" s="3"/>
      <c r="AIJ15" s="3"/>
      <c r="AIK15" s="3"/>
      <c r="AIL15" s="3"/>
      <c r="AIM15" s="3"/>
      <c r="AIN15" s="3"/>
      <c r="AIO15" s="3"/>
      <c r="AIP15" s="3"/>
      <c r="AIQ15" s="3"/>
      <c r="AIR15" s="3"/>
      <c r="AIS15" s="3"/>
      <c r="AIT15" s="3"/>
      <c r="AIU15" s="3"/>
      <c r="AIV15" s="3"/>
      <c r="AIW15" s="3"/>
      <c r="AIX15" s="3"/>
      <c r="AIY15" s="3"/>
      <c r="AIZ15" s="3"/>
      <c r="AJA15" s="3"/>
      <c r="AJB15" s="3"/>
      <c r="AJC15" s="3"/>
      <c r="AJD15" s="3"/>
      <c r="AJE15" s="3"/>
      <c r="AJF15" s="3"/>
      <c r="AJG15" s="3"/>
      <c r="AJH15" s="3"/>
      <c r="AJI15" s="3"/>
      <c r="AJJ15" s="3"/>
      <c r="AJK15" s="3"/>
      <c r="AJL15" s="3"/>
      <c r="AJM15" s="3"/>
      <c r="AJN15" s="3"/>
      <c r="AJO15" s="3"/>
      <c r="AJP15" s="3"/>
      <c r="AJQ15" s="3"/>
      <c r="AJR15" s="3"/>
      <c r="AJS15" s="3"/>
      <c r="AJT15" s="3"/>
      <c r="AJU15" s="3"/>
      <c r="AJV15" s="3"/>
      <c r="AJW15" s="3"/>
      <c r="AJX15" s="3"/>
      <c r="AJY15" s="3"/>
      <c r="AJZ15" s="3"/>
      <c r="AKA15" s="3"/>
      <c r="AKB15" s="3"/>
      <c r="AKC15" s="3"/>
      <c r="AKD15" s="3"/>
      <c r="AKE15" s="3"/>
      <c r="AKF15" s="3"/>
      <c r="AKG15" s="3"/>
      <c r="AKH15" s="3"/>
      <c r="AKI15" s="3"/>
      <c r="AKJ15" s="3"/>
      <c r="AKK15" s="3"/>
      <c r="AKL15" s="3"/>
      <c r="AKM15" s="3"/>
      <c r="AKN15" s="3"/>
      <c r="AKO15" s="3"/>
      <c r="AKP15" s="3"/>
      <c r="AKQ15" s="3"/>
      <c r="AKR15" s="3"/>
      <c r="AKS15" s="3"/>
      <c r="AKT15" s="3"/>
      <c r="AKU15" s="3"/>
      <c r="AKV15" s="3"/>
      <c r="AKW15" s="3"/>
      <c r="AKX15" s="3"/>
      <c r="AKY15" s="3"/>
      <c r="AKZ15" s="3"/>
      <c r="ALA15" s="3"/>
    </row>
    <row r="16" spans="1:989" s="4" customFormat="1" ht="102" customHeight="1" x14ac:dyDescent="0.2">
      <c r="A16" s="62" t="s">
        <v>89</v>
      </c>
      <c r="B16" s="51">
        <f>4191.1+194.9</f>
        <v>4386</v>
      </c>
      <c r="C16" s="51">
        <f>4191.1+194.9</f>
        <v>4386</v>
      </c>
      <c r="D16" s="51">
        <f>4191.1+194.9</f>
        <v>4386</v>
      </c>
      <c r="E16" s="60">
        <f t="shared" si="0"/>
        <v>100</v>
      </c>
      <c r="F16" s="60">
        <f t="shared" si="1"/>
        <v>100</v>
      </c>
      <c r="G16" s="51">
        <v>4445</v>
      </c>
      <c r="H16" s="60">
        <f t="shared" si="2"/>
        <v>59</v>
      </c>
      <c r="I16" s="60">
        <f t="shared" si="3"/>
        <v>1.3451892384860922</v>
      </c>
      <c r="J16" s="60">
        <f t="shared" si="4"/>
        <v>59</v>
      </c>
      <c r="K16" s="60">
        <f t="shared" si="5"/>
        <v>1.3451892384860922</v>
      </c>
      <c r="L16" s="61">
        <f t="shared" si="6"/>
        <v>59</v>
      </c>
      <c r="M16" s="61">
        <f t="shared" si="7"/>
        <v>1.3451892384860922</v>
      </c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  <c r="IW16" s="3"/>
      <c r="IX16" s="3"/>
      <c r="IY16" s="3"/>
      <c r="IZ16" s="3"/>
      <c r="JA16" s="3"/>
      <c r="JB16" s="3"/>
      <c r="JC16" s="3"/>
      <c r="JD16" s="3"/>
      <c r="JE16" s="3"/>
      <c r="JF16" s="3"/>
      <c r="JG16" s="3"/>
      <c r="JH16" s="3"/>
      <c r="JI16" s="3"/>
      <c r="JJ16" s="3"/>
      <c r="JK16" s="3"/>
      <c r="JL16" s="3"/>
      <c r="JM16" s="3"/>
      <c r="JN16" s="3"/>
      <c r="JO16" s="3"/>
      <c r="JP16" s="3"/>
      <c r="JQ16" s="3"/>
      <c r="JR16" s="3"/>
      <c r="JS16" s="3"/>
      <c r="JT16" s="3"/>
      <c r="JU16" s="3"/>
      <c r="JV16" s="3"/>
      <c r="JW16" s="3"/>
      <c r="JX16" s="3"/>
      <c r="JY16" s="3"/>
      <c r="JZ16" s="3"/>
      <c r="KA16" s="3"/>
      <c r="KB16" s="3"/>
      <c r="KC16" s="3"/>
      <c r="KD16" s="3"/>
      <c r="KE16" s="3"/>
      <c r="KF16" s="3"/>
      <c r="KG16" s="3"/>
      <c r="KH16" s="3"/>
      <c r="KI16" s="3"/>
      <c r="KJ16" s="3"/>
      <c r="KK16" s="3"/>
      <c r="KL16" s="3"/>
      <c r="KM16" s="3"/>
      <c r="KN16" s="3"/>
      <c r="KO16" s="3"/>
      <c r="KP16" s="3"/>
      <c r="KQ16" s="3"/>
      <c r="KR16" s="3"/>
      <c r="KS16" s="3"/>
      <c r="KT16" s="3"/>
      <c r="KU16" s="3"/>
      <c r="KV16" s="3"/>
      <c r="KW16" s="3"/>
      <c r="KX16" s="3"/>
      <c r="KY16" s="3"/>
      <c r="KZ16" s="3"/>
      <c r="LA16" s="3"/>
      <c r="LB16" s="3"/>
      <c r="LC16" s="3"/>
      <c r="LD16" s="3"/>
      <c r="LE16" s="3"/>
      <c r="LF16" s="3"/>
      <c r="LG16" s="3"/>
      <c r="LH16" s="3"/>
      <c r="LI16" s="3"/>
      <c r="LJ16" s="3"/>
      <c r="LK16" s="3"/>
      <c r="LL16" s="3"/>
      <c r="LM16" s="3"/>
      <c r="LN16" s="3"/>
      <c r="LO16" s="3"/>
      <c r="LP16" s="3"/>
      <c r="LQ16" s="3"/>
      <c r="LR16" s="3"/>
      <c r="LS16" s="3"/>
      <c r="LT16" s="3"/>
      <c r="LU16" s="3"/>
      <c r="LV16" s="3"/>
      <c r="LW16" s="3"/>
      <c r="LX16" s="3"/>
      <c r="LY16" s="3"/>
      <c r="LZ16" s="3"/>
      <c r="MA16" s="3"/>
      <c r="MB16" s="3"/>
      <c r="MC16" s="3"/>
      <c r="MD16" s="3"/>
      <c r="ME16" s="3"/>
      <c r="MF16" s="3"/>
      <c r="MG16" s="3"/>
      <c r="MH16" s="3"/>
      <c r="MI16" s="3"/>
      <c r="MJ16" s="3"/>
      <c r="MK16" s="3"/>
      <c r="ML16" s="3"/>
      <c r="MM16" s="3"/>
      <c r="MN16" s="3"/>
      <c r="MO16" s="3"/>
      <c r="MP16" s="3"/>
      <c r="MQ16" s="3"/>
      <c r="MR16" s="3"/>
      <c r="MS16" s="3"/>
      <c r="MT16" s="3"/>
      <c r="MU16" s="3"/>
      <c r="MV16" s="3"/>
      <c r="MW16" s="3"/>
      <c r="MX16" s="3"/>
      <c r="MY16" s="3"/>
      <c r="MZ16" s="3"/>
      <c r="NA16" s="3"/>
      <c r="NB16" s="3"/>
      <c r="NC16" s="3"/>
      <c r="ND16" s="3"/>
      <c r="NE16" s="3"/>
      <c r="NF16" s="3"/>
      <c r="NG16" s="3"/>
      <c r="NH16" s="3"/>
      <c r="NI16" s="3"/>
      <c r="NJ16" s="3"/>
      <c r="NK16" s="3"/>
      <c r="NL16" s="3"/>
      <c r="NM16" s="3"/>
      <c r="NN16" s="3"/>
      <c r="NO16" s="3"/>
      <c r="NP16" s="3"/>
      <c r="NQ16" s="3"/>
      <c r="NR16" s="3"/>
      <c r="NS16" s="3"/>
      <c r="NT16" s="3"/>
      <c r="NU16" s="3"/>
      <c r="NV16" s="3"/>
      <c r="NW16" s="3"/>
      <c r="NX16" s="3"/>
      <c r="NY16" s="3"/>
      <c r="NZ16" s="3"/>
      <c r="OA16" s="3"/>
      <c r="OB16" s="3"/>
      <c r="OC16" s="3"/>
      <c r="OD16" s="3"/>
      <c r="OE16" s="3"/>
      <c r="OF16" s="3"/>
      <c r="OG16" s="3"/>
      <c r="OH16" s="3"/>
      <c r="OI16" s="3"/>
      <c r="OJ16" s="3"/>
      <c r="OK16" s="3"/>
      <c r="OL16" s="3"/>
      <c r="OM16" s="3"/>
      <c r="ON16" s="3"/>
      <c r="OO16" s="3"/>
      <c r="OP16" s="3"/>
      <c r="OQ16" s="3"/>
      <c r="OR16" s="3"/>
      <c r="OS16" s="3"/>
      <c r="OT16" s="3"/>
      <c r="OU16" s="3"/>
      <c r="OV16" s="3"/>
      <c r="OW16" s="3"/>
      <c r="OX16" s="3"/>
      <c r="OY16" s="3"/>
      <c r="OZ16" s="3"/>
      <c r="PA16" s="3"/>
      <c r="PB16" s="3"/>
      <c r="PC16" s="3"/>
      <c r="PD16" s="3"/>
      <c r="PE16" s="3"/>
      <c r="PF16" s="3"/>
      <c r="PG16" s="3"/>
      <c r="PH16" s="3"/>
      <c r="PI16" s="3"/>
      <c r="PJ16" s="3"/>
      <c r="PK16" s="3"/>
      <c r="PL16" s="3"/>
      <c r="PM16" s="3"/>
      <c r="PN16" s="3"/>
      <c r="PO16" s="3"/>
      <c r="PP16" s="3"/>
      <c r="PQ16" s="3"/>
      <c r="PR16" s="3"/>
      <c r="PS16" s="3"/>
      <c r="PT16" s="3"/>
      <c r="PU16" s="3"/>
      <c r="PV16" s="3"/>
      <c r="PW16" s="3"/>
      <c r="PX16" s="3"/>
      <c r="PY16" s="3"/>
      <c r="PZ16" s="3"/>
      <c r="QA16" s="3"/>
      <c r="QB16" s="3"/>
      <c r="QC16" s="3"/>
      <c r="QD16" s="3"/>
      <c r="QE16" s="3"/>
      <c r="QF16" s="3"/>
      <c r="QG16" s="3"/>
      <c r="QH16" s="3"/>
      <c r="QI16" s="3"/>
      <c r="QJ16" s="3"/>
      <c r="QK16" s="3"/>
      <c r="QL16" s="3"/>
      <c r="QM16" s="3"/>
      <c r="QN16" s="3"/>
      <c r="QO16" s="3"/>
      <c r="QP16" s="3"/>
      <c r="QQ16" s="3"/>
      <c r="QR16" s="3"/>
      <c r="QS16" s="3"/>
      <c r="QT16" s="3"/>
      <c r="QU16" s="3"/>
      <c r="QV16" s="3"/>
      <c r="QW16" s="3"/>
      <c r="QX16" s="3"/>
      <c r="QY16" s="3"/>
      <c r="QZ16" s="3"/>
      <c r="RA16" s="3"/>
      <c r="RB16" s="3"/>
      <c r="RC16" s="3"/>
      <c r="RD16" s="3"/>
      <c r="RE16" s="3"/>
      <c r="RF16" s="3"/>
      <c r="RG16" s="3"/>
      <c r="RH16" s="3"/>
      <c r="RI16" s="3"/>
      <c r="RJ16" s="3"/>
      <c r="RK16" s="3"/>
      <c r="RL16" s="3"/>
      <c r="RM16" s="3"/>
      <c r="RN16" s="3"/>
      <c r="RO16" s="3"/>
      <c r="RP16" s="3"/>
      <c r="RQ16" s="3"/>
      <c r="RR16" s="3"/>
      <c r="RS16" s="3"/>
      <c r="RT16" s="3"/>
      <c r="RU16" s="3"/>
      <c r="RV16" s="3"/>
      <c r="RW16" s="3"/>
      <c r="RX16" s="3"/>
      <c r="RY16" s="3"/>
      <c r="RZ16" s="3"/>
      <c r="SA16" s="3"/>
      <c r="SB16" s="3"/>
      <c r="SC16" s="3"/>
      <c r="SD16" s="3"/>
      <c r="SE16" s="3"/>
      <c r="SF16" s="3"/>
      <c r="SG16" s="3"/>
      <c r="SH16" s="3"/>
      <c r="SI16" s="3"/>
      <c r="SJ16" s="3"/>
      <c r="SK16" s="3"/>
      <c r="SL16" s="3"/>
      <c r="SM16" s="3"/>
      <c r="SN16" s="3"/>
      <c r="SO16" s="3"/>
      <c r="SP16" s="3"/>
      <c r="SQ16" s="3"/>
      <c r="SR16" s="3"/>
      <c r="SS16" s="3"/>
      <c r="ST16" s="3"/>
      <c r="SU16" s="3"/>
      <c r="SV16" s="3"/>
      <c r="SW16" s="3"/>
      <c r="SX16" s="3"/>
      <c r="SY16" s="3"/>
      <c r="SZ16" s="3"/>
      <c r="TA16" s="3"/>
      <c r="TB16" s="3"/>
      <c r="TC16" s="3"/>
      <c r="TD16" s="3"/>
      <c r="TE16" s="3"/>
      <c r="TF16" s="3"/>
      <c r="TG16" s="3"/>
      <c r="TH16" s="3"/>
      <c r="TI16" s="3"/>
      <c r="TJ16" s="3"/>
      <c r="TK16" s="3"/>
      <c r="TL16" s="3"/>
      <c r="TM16" s="3"/>
      <c r="TN16" s="3"/>
      <c r="TO16" s="3"/>
      <c r="TP16" s="3"/>
      <c r="TQ16" s="3"/>
      <c r="TR16" s="3"/>
      <c r="TS16" s="3"/>
      <c r="TT16" s="3"/>
      <c r="TU16" s="3"/>
      <c r="TV16" s="3"/>
      <c r="TW16" s="3"/>
      <c r="TX16" s="3"/>
      <c r="TY16" s="3"/>
      <c r="TZ16" s="3"/>
      <c r="UA16" s="3"/>
      <c r="UB16" s="3"/>
      <c r="UC16" s="3"/>
      <c r="UD16" s="3"/>
      <c r="UE16" s="3"/>
      <c r="UF16" s="3"/>
      <c r="UG16" s="3"/>
      <c r="UH16" s="3"/>
      <c r="UI16" s="3"/>
      <c r="UJ16" s="3"/>
      <c r="UK16" s="3"/>
      <c r="UL16" s="3"/>
      <c r="UM16" s="3"/>
      <c r="UN16" s="3"/>
      <c r="UO16" s="3"/>
      <c r="UP16" s="3"/>
      <c r="UQ16" s="3"/>
      <c r="UR16" s="3"/>
      <c r="US16" s="3"/>
      <c r="UT16" s="3"/>
      <c r="UU16" s="3"/>
      <c r="UV16" s="3"/>
      <c r="UW16" s="3"/>
      <c r="UX16" s="3"/>
      <c r="UY16" s="3"/>
      <c r="UZ16" s="3"/>
      <c r="VA16" s="3"/>
      <c r="VB16" s="3"/>
      <c r="VC16" s="3"/>
      <c r="VD16" s="3"/>
      <c r="VE16" s="3"/>
      <c r="VF16" s="3"/>
      <c r="VG16" s="3"/>
      <c r="VH16" s="3"/>
      <c r="VI16" s="3"/>
      <c r="VJ16" s="3"/>
      <c r="VK16" s="3"/>
      <c r="VL16" s="3"/>
      <c r="VM16" s="3"/>
      <c r="VN16" s="3"/>
      <c r="VO16" s="3"/>
      <c r="VP16" s="3"/>
      <c r="VQ16" s="3"/>
      <c r="VR16" s="3"/>
      <c r="VS16" s="3"/>
      <c r="VT16" s="3"/>
      <c r="VU16" s="3"/>
      <c r="VV16" s="3"/>
      <c r="VW16" s="3"/>
      <c r="VX16" s="3"/>
      <c r="VY16" s="3"/>
      <c r="VZ16" s="3"/>
      <c r="WA16" s="3"/>
      <c r="WB16" s="3"/>
      <c r="WC16" s="3"/>
      <c r="WD16" s="3"/>
      <c r="WE16" s="3"/>
      <c r="WF16" s="3"/>
      <c r="WG16" s="3"/>
      <c r="WH16" s="3"/>
      <c r="WI16" s="3"/>
      <c r="WJ16" s="3"/>
      <c r="WK16" s="3"/>
      <c r="WL16" s="3"/>
      <c r="WM16" s="3"/>
      <c r="WN16" s="3"/>
      <c r="WO16" s="3"/>
      <c r="WP16" s="3"/>
      <c r="WQ16" s="3"/>
      <c r="WR16" s="3"/>
      <c r="WS16" s="3"/>
      <c r="WT16" s="3"/>
      <c r="WU16" s="3"/>
      <c r="WV16" s="3"/>
      <c r="WW16" s="3"/>
      <c r="WX16" s="3"/>
      <c r="WY16" s="3"/>
      <c r="WZ16" s="3"/>
      <c r="XA16" s="3"/>
      <c r="XB16" s="3"/>
      <c r="XC16" s="3"/>
      <c r="XD16" s="3"/>
      <c r="XE16" s="3"/>
      <c r="XF16" s="3"/>
      <c r="XG16" s="3"/>
      <c r="XH16" s="3"/>
      <c r="XI16" s="3"/>
      <c r="XJ16" s="3"/>
      <c r="XK16" s="3"/>
      <c r="XL16" s="3"/>
      <c r="XM16" s="3"/>
      <c r="XN16" s="3"/>
      <c r="XO16" s="3"/>
      <c r="XP16" s="3"/>
      <c r="XQ16" s="3"/>
      <c r="XR16" s="3"/>
      <c r="XS16" s="3"/>
      <c r="XT16" s="3"/>
      <c r="XU16" s="3"/>
      <c r="XV16" s="3"/>
      <c r="XW16" s="3"/>
      <c r="XX16" s="3"/>
      <c r="XY16" s="3"/>
      <c r="XZ16" s="3"/>
      <c r="YA16" s="3"/>
      <c r="YB16" s="3"/>
      <c r="YC16" s="3"/>
      <c r="YD16" s="3"/>
      <c r="YE16" s="3"/>
      <c r="YF16" s="3"/>
      <c r="YG16" s="3"/>
      <c r="YH16" s="3"/>
      <c r="YI16" s="3"/>
      <c r="YJ16" s="3"/>
      <c r="YK16" s="3"/>
      <c r="YL16" s="3"/>
      <c r="YM16" s="3"/>
      <c r="YN16" s="3"/>
      <c r="YO16" s="3"/>
      <c r="YP16" s="3"/>
      <c r="YQ16" s="3"/>
      <c r="YR16" s="3"/>
      <c r="YS16" s="3"/>
      <c r="YT16" s="3"/>
      <c r="YU16" s="3"/>
      <c r="YV16" s="3"/>
      <c r="YW16" s="3"/>
      <c r="YX16" s="3"/>
      <c r="YY16" s="3"/>
      <c r="YZ16" s="3"/>
      <c r="ZA16" s="3"/>
      <c r="ZB16" s="3"/>
      <c r="ZC16" s="3"/>
      <c r="ZD16" s="3"/>
      <c r="ZE16" s="3"/>
      <c r="ZF16" s="3"/>
      <c r="ZG16" s="3"/>
      <c r="ZH16" s="3"/>
      <c r="ZI16" s="3"/>
      <c r="ZJ16" s="3"/>
      <c r="ZK16" s="3"/>
      <c r="ZL16" s="3"/>
      <c r="ZM16" s="3"/>
      <c r="ZN16" s="3"/>
      <c r="ZO16" s="3"/>
      <c r="ZP16" s="3"/>
      <c r="ZQ16" s="3"/>
      <c r="ZR16" s="3"/>
      <c r="ZS16" s="3"/>
      <c r="ZT16" s="3"/>
      <c r="ZU16" s="3"/>
      <c r="ZV16" s="3"/>
      <c r="ZW16" s="3"/>
      <c r="ZX16" s="3"/>
      <c r="ZY16" s="3"/>
      <c r="ZZ16" s="3"/>
      <c r="AAA16" s="3"/>
      <c r="AAB16" s="3"/>
      <c r="AAC16" s="3"/>
      <c r="AAD16" s="3"/>
      <c r="AAE16" s="3"/>
      <c r="AAF16" s="3"/>
      <c r="AAG16" s="3"/>
      <c r="AAH16" s="3"/>
      <c r="AAI16" s="3"/>
      <c r="AAJ16" s="3"/>
      <c r="AAK16" s="3"/>
      <c r="AAL16" s="3"/>
      <c r="AAM16" s="3"/>
      <c r="AAN16" s="3"/>
      <c r="AAO16" s="3"/>
      <c r="AAP16" s="3"/>
      <c r="AAQ16" s="3"/>
      <c r="AAR16" s="3"/>
      <c r="AAS16" s="3"/>
      <c r="AAT16" s="3"/>
      <c r="AAU16" s="3"/>
      <c r="AAV16" s="3"/>
      <c r="AAW16" s="3"/>
      <c r="AAX16" s="3"/>
      <c r="AAY16" s="3"/>
      <c r="AAZ16" s="3"/>
      <c r="ABA16" s="3"/>
      <c r="ABB16" s="3"/>
      <c r="ABC16" s="3"/>
      <c r="ABD16" s="3"/>
      <c r="ABE16" s="3"/>
      <c r="ABF16" s="3"/>
      <c r="ABG16" s="3"/>
      <c r="ABH16" s="3"/>
      <c r="ABI16" s="3"/>
      <c r="ABJ16" s="3"/>
      <c r="ABK16" s="3"/>
      <c r="ABL16" s="3"/>
      <c r="ABM16" s="3"/>
      <c r="ABN16" s="3"/>
      <c r="ABO16" s="3"/>
      <c r="ABP16" s="3"/>
      <c r="ABQ16" s="3"/>
      <c r="ABR16" s="3"/>
      <c r="ABS16" s="3"/>
      <c r="ABT16" s="3"/>
      <c r="ABU16" s="3"/>
      <c r="ABV16" s="3"/>
      <c r="ABW16" s="3"/>
      <c r="ABX16" s="3"/>
      <c r="ABY16" s="3"/>
      <c r="ABZ16" s="3"/>
      <c r="ACA16" s="3"/>
      <c r="ACB16" s="3"/>
      <c r="ACC16" s="3"/>
      <c r="ACD16" s="3"/>
      <c r="ACE16" s="3"/>
      <c r="ACF16" s="3"/>
      <c r="ACG16" s="3"/>
      <c r="ACH16" s="3"/>
      <c r="ACI16" s="3"/>
      <c r="ACJ16" s="3"/>
      <c r="ACK16" s="3"/>
      <c r="ACL16" s="3"/>
      <c r="ACM16" s="3"/>
      <c r="ACN16" s="3"/>
      <c r="ACO16" s="3"/>
      <c r="ACP16" s="3"/>
      <c r="ACQ16" s="3"/>
      <c r="ACR16" s="3"/>
      <c r="ACS16" s="3"/>
      <c r="ACT16" s="3"/>
      <c r="ACU16" s="3"/>
      <c r="ACV16" s="3"/>
      <c r="ACW16" s="3"/>
      <c r="ACX16" s="3"/>
      <c r="ACY16" s="3"/>
      <c r="ACZ16" s="3"/>
      <c r="ADA16" s="3"/>
      <c r="ADB16" s="3"/>
      <c r="ADC16" s="3"/>
      <c r="ADD16" s="3"/>
      <c r="ADE16" s="3"/>
      <c r="ADF16" s="3"/>
      <c r="ADG16" s="3"/>
      <c r="ADH16" s="3"/>
      <c r="ADI16" s="3"/>
      <c r="ADJ16" s="3"/>
      <c r="ADK16" s="3"/>
      <c r="ADL16" s="3"/>
      <c r="ADM16" s="3"/>
      <c r="ADN16" s="3"/>
      <c r="ADO16" s="3"/>
      <c r="ADP16" s="3"/>
      <c r="ADQ16" s="3"/>
      <c r="ADR16" s="3"/>
      <c r="ADS16" s="3"/>
      <c r="ADT16" s="3"/>
      <c r="ADU16" s="3"/>
      <c r="ADV16" s="3"/>
      <c r="ADW16" s="3"/>
      <c r="ADX16" s="3"/>
      <c r="ADY16" s="3"/>
      <c r="ADZ16" s="3"/>
      <c r="AEA16" s="3"/>
      <c r="AEB16" s="3"/>
      <c r="AEC16" s="3"/>
      <c r="AED16" s="3"/>
      <c r="AEE16" s="3"/>
      <c r="AEF16" s="3"/>
      <c r="AEG16" s="3"/>
      <c r="AEH16" s="3"/>
      <c r="AEI16" s="3"/>
      <c r="AEJ16" s="3"/>
      <c r="AEK16" s="3"/>
      <c r="AEL16" s="3"/>
      <c r="AEM16" s="3"/>
      <c r="AEN16" s="3"/>
      <c r="AEO16" s="3"/>
      <c r="AEP16" s="3"/>
      <c r="AEQ16" s="3"/>
      <c r="AER16" s="3"/>
      <c r="AES16" s="3"/>
      <c r="AET16" s="3"/>
      <c r="AEU16" s="3"/>
      <c r="AEV16" s="3"/>
      <c r="AEW16" s="3"/>
      <c r="AEX16" s="3"/>
      <c r="AEY16" s="3"/>
      <c r="AEZ16" s="3"/>
      <c r="AFA16" s="3"/>
      <c r="AFB16" s="3"/>
      <c r="AFC16" s="3"/>
      <c r="AFD16" s="3"/>
      <c r="AFE16" s="3"/>
      <c r="AFF16" s="3"/>
      <c r="AFG16" s="3"/>
      <c r="AFH16" s="3"/>
      <c r="AFI16" s="3"/>
      <c r="AFJ16" s="3"/>
      <c r="AFK16" s="3"/>
      <c r="AFL16" s="3"/>
      <c r="AFM16" s="3"/>
      <c r="AFN16" s="3"/>
      <c r="AFO16" s="3"/>
      <c r="AFP16" s="3"/>
      <c r="AFQ16" s="3"/>
      <c r="AFR16" s="3"/>
      <c r="AFS16" s="3"/>
      <c r="AFT16" s="3"/>
      <c r="AFU16" s="3"/>
      <c r="AFV16" s="3"/>
      <c r="AFW16" s="3"/>
      <c r="AFX16" s="3"/>
      <c r="AFY16" s="3"/>
      <c r="AFZ16" s="3"/>
      <c r="AGA16" s="3"/>
      <c r="AGB16" s="3"/>
      <c r="AGC16" s="3"/>
      <c r="AGD16" s="3"/>
      <c r="AGE16" s="3"/>
      <c r="AGF16" s="3"/>
      <c r="AGG16" s="3"/>
      <c r="AGH16" s="3"/>
      <c r="AGI16" s="3"/>
      <c r="AGJ16" s="3"/>
      <c r="AGK16" s="3"/>
      <c r="AGL16" s="3"/>
      <c r="AGM16" s="3"/>
      <c r="AGN16" s="3"/>
      <c r="AGO16" s="3"/>
      <c r="AGP16" s="3"/>
      <c r="AGQ16" s="3"/>
      <c r="AGR16" s="3"/>
      <c r="AGS16" s="3"/>
      <c r="AGT16" s="3"/>
      <c r="AGU16" s="3"/>
      <c r="AGV16" s="3"/>
      <c r="AGW16" s="3"/>
      <c r="AGX16" s="3"/>
      <c r="AGY16" s="3"/>
      <c r="AGZ16" s="3"/>
      <c r="AHA16" s="3"/>
      <c r="AHB16" s="3"/>
      <c r="AHC16" s="3"/>
      <c r="AHD16" s="3"/>
      <c r="AHE16" s="3"/>
      <c r="AHF16" s="3"/>
      <c r="AHG16" s="3"/>
      <c r="AHH16" s="3"/>
      <c r="AHI16" s="3"/>
      <c r="AHJ16" s="3"/>
      <c r="AHK16" s="3"/>
      <c r="AHL16" s="3"/>
      <c r="AHM16" s="3"/>
      <c r="AHN16" s="3"/>
      <c r="AHO16" s="3"/>
      <c r="AHP16" s="3"/>
      <c r="AHQ16" s="3"/>
      <c r="AHR16" s="3"/>
      <c r="AHS16" s="3"/>
      <c r="AHT16" s="3"/>
      <c r="AHU16" s="3"/>
      <c r="AHV16" s="3"/>
      <c r="AHW16" s="3"/>
      <c r="AHX16" s="3"/>
      <c r="AHY16" s="3"/>
      <c r="AHZ16" s="3"/>
      <c r="AIA16" s="3"/>
      <c r="AIB16" s="3"/>
      <c r="AIC16" s="3"/>
      <c r="AID16" s="3"/>
      <c r="AIE16" s="3"/>
      <c r="AIF16" s="3"/>
      <c r="AIG16" s="3"/>
      <c r="AIH16" s="3"/>
      <c r="AII16" s="3"/>
      <c r="AIJ16" s="3"/>
      <c r="AIK16" s="3"/>
      <c r="AIL16" s="3"/>
      <c r="AIM16" s="3"/>
      <c r="AIN16" s="3"/>
      <c r="AIO16" s="3"/>
      <c r="AIP16" s="3"/>
      <c r="AIQ16" s="3"/>
      <c r="AIR16" s="3"/>
      <c r="AIS16" s="3"/>
      <c r="AIT16" s="3"/>
      <c r="AIU16" s="3"/>
      <c r="AIV16" s="3"/>
      <c r="AIW16" s="3"/>
      <c r="AIX16" s="3"/>
      <c r="AIY16" s="3"/>
      <c r="AIZ16" s="3"/>
      <c r="AJA16" s="3"/>
      <c r="AJB16" s="3"/>
      <c r="AJC16" s="3"/>
      <c r="AJD16" s="3"/>
      <c r="AJE16" s="3"/>
      <c r="AJF16" s="3"/>
      <c r="AJG16" s="3"/>
      <c r="AJH16" s="3"/>
      <c r="AJI16" s="3"/>
      <c r="AJJ16" s="3"/>
      <c r="AJK16" s="3"/>
      <c r="AJL16" s="3"/>
      <c r="AJM16" s="3"/>
      <c r="AJN16" s="3"/>
      <c r="AJO16" s="3"/>
      <c r="AJP16" s="3"/>
      <c r="AJQ16" s="3"/>
      <c r="AJR16" s="3"/>
      <c r="AJS16" s="3"/>
      <c r="AJT16" s="3"/>
      <c r="AJU16" s="3"/>
      <c r="AJV16" s="3"/>
      <c r="AJW16" s="3"/>
      <c r="AJX16" s="3"/>
      <c r="AJY16" s="3"/>
      <c r="AJZ16" s="3"/>
      <c r="AKA16" s="3"/>
      <c r="AKB16" s="3"/>
      <c r="AKC16" s="3"/>
      <c r="AKD16" s="3"/>
      <c r="AKE16" s="3"/>
      <c r="AKF16" s="3"/>
      <c r="AKG16" s="3"/>
      <c r="AKH16" s="3"/>
      <c r="AKI16" s="3"/>
      <c r="AKJ16" s="3"/>
      <c r="AKK16" s="3"/>
      <c r="AKL16" s="3"/>
      <c r="AKM16" s="3"/>
      <c r="AKN16" s="3"/>
      <c r="AKO16" s="3"/>
      <c r="AKP16" s="3"/>
      <c r="AKQ16" s="3"/>
      <c r="AKR16" s="3"/>
      <c r="AKS16" s="3"/>
      <c r="AKT16" s="3"/>
      <c r="AKU16" s="3"/>
      <c r="AKV16" s="3"/>
      <c r="AKW16" s="3"/>
      <c r="AKX16" s="3"/>
      <c r="AKY16" s="3"/>
      <c r="AKZ16" s="3"/>
      <c r="ALA16" s="3"/>
    </row>
    <row r="17" spans="1:989" s="4" customFormat="1" ht="102" customHeight="1" x14ac:dyDescent="0.2">
      <c r="A17" s="62" t="s">
        <v>90</v>
      </c>
      <c r="B17" s="51">
        <f>-502.3+63.3</f>
        <v>-439</v>
      </c>
      <c r="C17" s="51">
        <f>-502.3+63.3</f>
        <v>-439</v>
      </c>
      <c r="D17" s="51">
        <f>-502.3+63.3</f>
        <v>-439</v>
      </c>
      <c r="E17" s="60">
        <f t="shared" si="0"/>
        <v>100</v>
      </c>
      <c r="F17" s="60">
        <f t="shared" si="1"/>
        <v>100</v>
      </c>
      <c r="G17" s="51">
        <v>-673</v>
      </c>
      <c r="H17" s="60">
        <f t="shared" si="2"/>
        <v>-234</v>
      </c>
      <c r="I17" s="60">
        <f t="shared" si="3"/>
        <v>53.302961275626423</v>
      </c>
      <c r="J17" s="60">
        <f t="shared" si="4"/>
        <v>-234</v>
      </c>
      <c r="K17" s="60">
        <f t="shared" si="5"/>
        <v>53.302961275626423</v>
      </c>
      <c r="L17" s="61">
        <f t="shared" si="6"/>
        <v>-234</v>
      </c>
      <c r="M17" s="61">
        <f t="shared" si="7"/>
        <v>53.302961275626423</v>
      </c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  <c r="IW17" s="3"/>
      <c r="IX17" s="3"/>
      <c r="IY17" s="3"/>
      <c r="IZ17" s="3"/>
      <c r="JA17" s="3"/>
      <c r="JB17" s="3"/>
      <c r="JC17" s="3"/>
      <c r="JD17" s="3"/>
      <c r="JE17" s="3"/>
      <c r="JF17" s="3"/>
      <c r="JG17" s="3"/>
      <c r="JH17" s="3"/>
      <c r="JI17" s="3"/>
      <c r="JJ17" s="3"/>
      <c r="JK17" s="3"/>
      <c r="JL17" s="3"/>
      <c r="JM17" s="3"/>
      <c r="JN17" s="3"/>
      <c r="JO17" s="3"/>
      <c r="JP17" s="3"/>
      <c r="JQ17" s="3"/>
      <c r="JR17" s="3"/>
      <c r="JS17" s="3"/>
      <c r="JT17" s="3"/>
      <c r="JU17" s="3"/>
      <c r="JV17" s="3"/>
      <c r="JW17" s="3"/>
      <c r="JX17" s="3"/>
      <c r="JY17" s="3"/>
      <c r="JZ17" s="3"/>
      <c r="KA17" s="3"/>
      <c r="KB17" s="3"/>
      <c r="KC17" s="3"/>
      <c r="KD17" s="3"/>
      <c r="KE17" s="3"/>
      <c r="KF17" s="3"/>
      <c r="KG17" s="3"/>
      <c r="KH17" s="3"/>
      <c r="KI17" s="3"/>
      <c r="KJ17" s="3"/>
      <c r="KK17" s="3"/>
      <c r="KL17" s="3"/>
      <c r="KM17" s="3"/>
      <c r="KN17" s="3"/>
      <c r="KO17" s="3"/>
      <c r="KP17" s="3"/>
      <c r="KQ17" s="3"/>
      <c r="KR17" s="3"/>
      <c r="KS17" s="3"/>
      <c r="KT17" s="3"/>
      <c r="KU17" s="3"/>
      <c r="KV17" s="3"/>
      <c r="KW17" s="3"/>
      <c r="KX17" s="3"/>
      <c r="KY17" s="3"/>
      <c r="KZ17" s="3"/>
      <c r="LA17" s="3"/>
      <c r="LB17" s="3"/>
      <c r="LC17" s="3"/>
      <c r="LD17" s="3"/>
      <c r="LE17" s="3"/>
      <c r="LF17" s="3"/>
      <c r="LG17" s="3"/>
      <c r="LH17" s="3"/>
      <c r="LI17" s="3"/>
      <c r="LJ17" s="3"/>
      <c r="LK17" s="3"/>
      <c r="LL17" s="3"/>
      <c r="LM17" s="3"/>
      <c r="LN17" s="3"/>
      <c r="LO17" s="3"/>
      <c r="LP17" s="3"/>
      <c r="LQ17" s="3"/>
      <c r="LR17" s="3"/>
      <c r="LS17" s="3"/>
      <c r="LT17" s="3"/>
      <c r="LU17" s="3"/>
      <c r="LV17" s="3"/>
      <c r="LW17" s="3"/>
      <c r="LX17" s="3"/>
      <c r="LY17" s="3"/>
      <c r="LZ17" s="3"/>
      <c r="MA17" s="3"/>
      <c r="MB17" s="3"/>
      <c r="MC17" s="3"/>
      <c r="MD17" s="3"/>
      <c r="ME17" s="3"/>
      <c r="MF17" s="3"/>
      <c r="MG17" s="3"/>
      <c r="MH17" s="3"/>
      <c r="MI17" s="3"/>
      <c r="MJ17" s="3"/>
      <c r="MK17" s="3"/>
      <c r="ML17" s="3"/>
      <c r="MM17" s="3"/>
      <c r="MN17" s="3"/>
      <c r="MO17" s="3"/>
      <c r="MP17" s="3"/>
      <c r="MQ17" s="3"/>
      <c r="MR17" s="3"/>
      <c r="MS17" s="3"/>
      <c r="MT17" s="3"/>
      <c r="MU17" s="3"/>
      <c r="MV17" s="3"/>
      <c r="MW17" s="3"/>
      <c r="MX17" s="3"/>
      <c r="MY17" s="3"/>
      <c r="MZ17" s="3"/>
      <c r="NA17" s="3"/>
      <c r="NB17" s="3"/>
      <c r="NC17" s="3"/>
      <c r="ND17" s="3"/>
      <c r="NE17" s="3"/>
      <c r="NF17" s="3"/>
      <c r="NG17" s="3"/>
      <c r="NH17" s="3"/>
      <c r="NI17" s="3"/>
      <c r="NJ17" s="3"/>
      <c r="NK17" s="3"/>
      <c r="NL17" s="3"/>
      <c r="NM17" s="3"/>
      <c r="NN17" s="3"/>
      <c r="NO17" s="3"/>
      <c r="NP17" s="3"/>
      <c r="NQ17" s="3"/>
      <c r="NR17" s="3"/>
      <c r="NS17" s="3"/>
      <c r="NT17" s="3"/>
      <c r="NU17" s="3"/>
      <c r="NV17" s="3"/>
      <c r="NW17" s="3"/>
      <c r="NX17" s="3"/>
      <c r="NY17" s="3"/>
      <c r="NZ17" s="3"/>
      <c r="OA17" s="3"/>
      <c r="OB17" s="3"/>
      <c r="OC17" s="3"/>
      <c r="OD17" s="3"/>
      <c r="OE17" s="3"/>
      <c r="OF17" s="3"/>
      <c r="OG17" s="3"/>
      <c r="OH17" s="3"/>
      <c r="OI17" s="3"/>
      <c r="OJ17" s="3"/>
      <c r="OK17" s="3"/>
      <c r="OL17" s="3"/>
      <c r="OM17" s="3"/>
      <c r="ON17" s="3"/>
      <c r="OO17" s="3"/>
      <c r="OP17" s="3"/>
      <c r="OQ17" s="3"/>
      <c r="OR17" s="3"/>
      <c r="OS17" s="3"/>
      <c r="OT17" s="3"/>
      <c r="OU17" s="3"/>
      <c r="OV17" s="3"/>
      <c r="OW17" s="3"/>
      <c r="OX17" s="3"/>
      <c r="OY17" s="3"/>
      <c r="OZ17" s="3"/>
      <c r="PA17" s="3"/>
      <c r="PB17" s="3"/>
      <c r="PC17" s="3"/>
      <c r="PD17" s="3"/>
      <c r="PE17" s="3"/>
      <c r="PF17" s="3"/>
      <c r="PG17" s="3"/>
      <c r="PH17" s="3"/>
      <c r="PI17" s="3"/>
      <c r="PJ17" s="3"/>
      <c r="PK17" s="3"/>
      <c r="PL17" s="3"/>
      <c r="PM17" s="3"/>
      <c r="PN17" s="3"/>
      <c r="PO17" s="3"/>
      <c r="PP17" s="3"/>
      <c r="PQ17" s="3"/>
      <c r="PR17" s="3"/>
      <c r="PS17" s="3"/>
      <c r="PT17" s="3"/>
      <c r="PU17" s="3"/>
      <c r="PV17" s="3"/>
      <c r="PW17" s="3"/>
      <c r="PX17" s="3"/>
      <c r="PY17" s="3"/>
      <c r="PZ17" s="3"/>
      <c r="QA17" s="3"/>
      <c r="QB17" s="3"/>
      <c r="QC17" s="3"/>
      <c r="QD17" s="3"/>
      <c r="QE17" s="3"/>
      <c r="QF17" s="3"/>
      <c r="QG17" s="3"/>
      <c r="QH17" s="3"/>
      <c r="QI17" s="3"/>
      <c r="QJ17" s="3"/>
      <c r="QK17" s="3"/>
      <c r="QL17" s="3"/>
      <c r="QM17" s="3"/>
      <c r="QN17" s="3"/>
      <c r="QO17" s="3"/>
      <c r="QP17" s="3"/>
      <c r="QQ17" s="3"/>
      <c r="QR17" s="3"/>
      <c r="QS17" s="3"/>
      <c r="QT17" s="3"/>
      <c r="QU17" s="3"/>
      <c r="QV17" s="3"/>
      <c r="QW17" s="3"/>
      <c r="QX17" s="3"/>
      <c r="QY17" s="3"/>
      <c r="QZ17" s="3"/>
      <c r="RA17" s="3"/>
      <c r="RB17" s="3"/>
      <c r="RC17" s="3"/>
      <c r="RD17" s="3"/>
      <c r="RE17" s="3"/>
      <c r="RF17" s="3"/>
      <c r="RG17" s="3"/>
      <c r="RH17" s="3"/>
      <c r="RI17" s="3"/>
      <c r="RJ17" s="3"/>
      <c r="RK17" s="3"/>
      <c r="RL17" s="3"/>
      <c r="RM17" s="3"/>
      <c r="RN17" s="3"/>
      <c r="RO17" s="3"/>
      <c r="RP17" s="3"/>
      <c r="RQ17" s="3"/>
      <c r="RR17" s="3"/>
      <c r="RS17" s="3"/>
      <c r="RT17" s="3"/>
      <c r="RU17" s="3"/>
      <c r="RV17" s="3"/>
      <c r="RW17" s="3"/>
      <c r="RX17" s="3"/>
      <c r="RY17" s="3"/>
      <c r="RZ17" s="3"/>
      <c r="SA17" s="3"/>
      <c r="SB17" s="3"/>
      <c r="SC17" s="3"/>
      <c r="SD17" s="3"/>
      <c r="SE17" s="3"/>
      <c r="SF17" s="3"/>
      <c r="SG17" s="3"/>
      <c r="SH17" s="3"/>
      <c r="SI17" s="3"/>
      <c r="SJ17" s="3"/>
      <c r="SK17" s="3"/>
      <c r="SL17" s="3"/>
      <c r="SM17" s="3"/>
      <c r="SN17" s="3"/>
      <c r="SO17" s="3"/>
      <c r="SP17" s="3"/>
      <c r="SQ17" s="3"/>
      <c r="SR17" s="3"/>
      <c r="SS17" s="3"/>
      <c r="ST17" s="3"/>
      <c r="SU17" s="3"/>
      <c r="SV17" s="3"/>
      <c r="SW17" s="3"/>
      <c r="SX17" s="3"/>
      <c r="SY17" s="3"/>
      <c r="SZ17" s="3"/>
      <c r="TA17" s="3"/>
      <c r="TB17" s="3"/>
      <c r="TC17" s="3"/>
      <c r="TD17" s="3"/>
      <c r="TE17" s="3"/>
      <c r="TF17" s="3"/>
      <c r="TG17" s="3"/>
      <c r="TH17" s="3"/>
      <c r="TI17" s="3"/>
      <c r="TJ17" s="3"/>
      <c r="TK17" s="3"/>
      <c r="TL17" s="3"/>
      <c r="TM17" s="3"/>
      <c r="TN17" s="3"/>
      <c r="TO17" s="3"/>
      <c r="TP17" s="3"/>
      <c r="TQ17" s="3"/>
      <c r="TR17" s="3"/>
      <c r="TS17" s="3"/>
      <c r="TT17" s="3"/>
      <c r="TU17" s="3"/>
      <c r="TV17" s="3"/>
      <c r="TW17" s="3"/>
      <c r="TX17" s="3"/>
      <c r="TY17" s="3"/>
      <c r="TZ17" s="3"/>
      <c r="UA17" s="3"/>
      <c r="UB17" s="3"/>
      <c r="UC17" s="3"/>
      <c r="UD17" s="3"/>
      <c r="UE17" s="3"/>
      <c r="UF17" s="3"/>
      <c r="UG17" s="3"/>
      <c r="UH17" s="3"/>
      <c r="UI17" s="3"/>
      <c r="UJ17" s="3"/>
      <c r="UK17" s="3"/>
      <c r="UL17" s="3"/>
      <c r="UM17" s="3"/>
      <c r="UN17" s="3"/>
      <c r="UO17" s="3"/>
      <c r="UP17" s="3"/>
      <c r="UQ17" s="3"/>
      <c r="UR17" s="3"/>
      <c r="US17" s="3"/>
      <c r="UT17" s="3"/>
      <c r="UU17" s="3"/>
      <c r="UV17" s="3"/>
      <c r="UW17" s="3"/>
      <c r="UX17" s="3"/>
      <c r="UY17" s="3"/>
      <c r="UZ17" s="3"/>
      <c r="VA17" s="3"/>
      <c r="VB17" s="3"/>
      <c r="VC17" s="3"/>
      <c r="VD17" s="3"/>
      <c r="VE17" s="3"/>
      <c r="VF17" s="3"/>
      <c r="VG17" s="3"/>
      <c r="VH17" s="3"/>
      <c r="VI17" s="3"/>
      <c r="VJ17" s="3"/>
      <c r="VK17" s="3"/>
      <c r="VL17" s="3"/>
      <c r="VM17" s="3"/>
      <c r="VN17" s="3"/>
      <c r="VO17" s="3"/>
      <c r="VP17" s="3"/>
      <c r="VQ17" s="3"/>
      <c r="VR17" s="3"/>
      <c r="VS17" s="3"/>
      <c r="VT17" s="3"/>
      <c r="VU17" s="3"/>
      <c r="VV17" s="3"/>
      <c r="VW17" s="3"/>
      <c r="VX17" s="3"/>
      <c r="VY17" s="3"/>
      <c r="VZ17" s="3"/>
      <c r="WA17" s="3"/>
      <c r="WB17" s="3"/>
      <c r="WC17" s="3"/>
      <c r="WD17" s="3"/>
      <c r="WE17" s="3"/>
      <c r="WF17" s="3"/>
      <c r="WG17" s="3"/>
      <c r="WH17" s="3"/>
      <c r="WI17" s="3"/>
      <c r="WJ17" s="3"/>
      <c r="WK17" s="3"/>
      <c r="WL17" s="3"/>
      <c r="WM17" s="3"/>
      <c r="WN17" s="3"/>
      <c r="WO17" s="3"/>
      <c r="WP17" s="3"/>
      <c r="WQ17" s="3"/>
      <c r="WR17" s="3"/>
      <c r="WS17" s="3"/>
      <c r="WT17" s="3"/>
      <c r="WU17" s="3"/>
      <c r="WV17" s="3"/>
      <c r="WW17" s="3"/>
      <c r="WX17" s="3"/>
      <c r="WY17" s="3"/>
      <c r="WZ17" s="3"/>
      <c r="XA17" s="3"/>
      <c r="XB17" s="3"/>
      <c r="XC17" s="3"/>
      <c r="XD17" s="3"/>
      <c r="XE17" s="3"/>
      <c r="XF17" s="3"/>
      <c r="XG17" s="3"/>
      <c r="XH17" s="3"/>
      <c r="XI17" s="3"/>
      <c r="XJ17" s="3"/>
      <c r="XK17" s="3"/>
      <c r="XL17" s="3"/>
      <c r="XM17" s="3"/>
      <c r="XN17" s="3"/>
      <c r="XO17" s="3"/>
      <c r="XP17" s="3"/>
      <c r="XQ17" s="3"/>
      <c r="XR17" s="3"/>
      <c r="XS17" s="3"/>
      <c r="XT17" s="3"/>
      <c r="XU17" s="3"/>
      <c r="XV17" s="3"/>
      <c r="XW17" s="3"/>
      <c r="XX17" s="3"/>
      <c r="XY17" s="3"/>
      <c r="XZ17" s="3"/>
      <c r="YA17" s="3"/>
      <c r="YB17" s="3"/>
      <c r="YC17" s="3"/>
      <c r="YD17" s="3"/>
      <c r="YE17" s="3"/>
      <c r="YF17" s="3"/>
      <c r="YG17" s="3"/>
      <c r="YH17" s="3"/>
      <c r="YI17" s="3"/>
      <c r="YJ17" s="3"/>
      <c r="YK17" s="3"/>
      <c r="YL17" s="3"/>
      <c r="YM17" s="3"/>
      <c r="YN17" s="3"/>
      <c r="YO17" s="3"/>
      <c r="YP17" s="3"/>
      <c r="YQ17" s="3"/>
      <c r="YR17" s="3"/>
      <c r="YS17" s="3"/>
      <c r="YT17" s="3"/>
      <c r="YU17" s="3"/>
      <c r="YV17" s="3"/>
      <c r="YW17" s="3"/>
      <c r="YX17" s="3"/>
      <c r="YY17" s="3"/>
      <c r="YZ17" s="3"/>
      <c r="ZA17" s="3"/>
      <c r="ZB17" s="3"/>
      <c r="ZC17" s="3"/>
      <c r="ZD17" s="3"/>
      <c r="ZE17" s="3"/>
      <c r="ZF17" s="3"/>
      <c r="ZG17" s="3"/>
      <c r="ZH17" s="3"/>
      <c r="ZI17" s="3"/>
      <c r="ZJ17" s="3"/>
      <c r="ZK17" s="3"/>
      <c r="ZL17" s="3"/>
      <c r="ZM17" s="3"/>
      <c r="ZN17" s="3"/>
      <c r="ZO17" s="3"/>
      <c r="ZP17" s="3"/>
      <c r="ZQ17" s="3"/>
      <c r="ZR17" s="3"/>
      <c r="ZS17" s="3"/>
      <c r="ZT17" s="3"/>
      <c r="ZU17" s="3"/>
      <c r="ZV17" s="3"/>
      <c r="ZW17" s="3"/>
      <c r="ZX17" s="3"/>
      <c r="ZY17" s="3"/>
      <c r="ZZ17" s="3"/>
      <c r="AAA17" s="3"/>
      <c r="AAB17" s="3"/>
      <c r="AAC17" s="3"/>
      <c r="AAD17" s="3"/>
      <c r="AAE17" s="3"/>
      <c r="AAF17" s="3"/>
      <c r="AAG17" s="3"/>
      <c r="AAH17" s="3"/>
      <c r="AAI17" s="3"/>
      <c r="AAJ17" s="3"/>
      <c r="AAK17" s="3"/>
      <c r="AAL17" s="3"/>
      <c r="AAM17" s="3"/>
      <c r="AAN17" s="3"/>
      <c r="AAO17" s="3"/>
      <c r="AAP17" s="3"/>
      <c r="AAQ17" s="3"/>
      <c r="AAR17" s="3"/>
      <c r="AAS17" s="3"/>
      <c r="AAT17" s="3"/>
      <c r="AAU17" s="3"/>
      <c r="AAV17" s="3"/>
      <c r="AAW17" s="3"/>
      <c r="AAX17" s="3"/>
      <c r="AAY17" s="3"/>
      <c r="AAZ17" s="3"/>
      <c r="ABA17" s="3"/>
      <c r="ABB17" s="3"/>
      <c r="ABC17" s="3"/>
      <c r="ABD17" s="3"/>
      <c r="ABE17" s="3"/>
      <c r="ABF17" s="3"/>
      <c r="ABG17" s="3"/>
      <c r="ABH17" s="3"/>
      <c r="ABI17" s="3"/>
      <c r="ABJ17" s="3"/>
      <c r="ABK17" s="3"/>
      <c r="ABL17" s="3"/>
      <c r="ABM17" s="3"/>
      <c r="ABN17" s="3"/>
      <c r="ABO17" s="3"/>
      <c r="ABP17" s="3"/>
      <c r="ABQ17" s="3"/>
      <c r="ABR17" s="3"/>
      <c r="ABS17" s="3"/>
      <c r="ABT17" s="3"/>
      <c r="ABU17" s="3"/>
      <c r="ABV17" s="3"/>
      <c r="ABW17" s="3"/>
      <c r="ABX17" s="3"/>
      <c r="ABY17" s="3"/>
      <c r="ABZ17" s="3"/>
      <c r="ACA17" s="3"/>
      <c r="ACB17" s="3"/>
      <c r="ACC17" s="3"/>
      <c r="ACD17" s="3"/>
      <c r="ACE17" s="3"/>
      <c r="ACF17" s="3"/>
      <c r="ACG17" s="3"/>
      <c r="ACH17" s="3"/>
      <c r="ACI17" s="3"/>
      <c r="ACJ17" s="3"/>
      <c r="ACK17" s="3"/>
      <c r="ACL17" s="3"/>
      <c r="ACM17" s="3"/>
      <c r="ACN17" s="3"/>
      <c r="ACO17" s="3"/>
      <c r="ACP17" s="3"/>
      <c r="ACQ17" s="3"/>
      <c r="ACR17" s="3"/>
      <c r="ACS17" s="3"/>
      <c r="ACT17" s="3"/>
      <c r="ACU17" s="3"/>
      <c r="ACV17" s="3"/>
      <c r="ACW17" s="3"/>
      <c r="ACX17" s="3"/>
      <c r="ACY17" s="3"/>
      <c r="ACZ17" s="3"/>
      <c r="ADA17" s="3"/>
      <c r="ADB17" s="3"/>
      <c r="ADC17" s="3"/>
      <c r="ADD17" s="3"/>
      <c r="ADE17" s="3"/>
      <c r="ADF17" s="3"/>
      <c r="ADG17" s="3"/>
      <c r="ADH17" s="3"/>
      <c r="ADI17" s="3"/>
      <c r="ADJ17" s="3"/>
      <c r="ADK17" s="3"/>
      <c r="ADL17" s="3"/>
      <c r="ADM17" s="3"/>
      <c r="ADN17" s="3"/>
      <c r="ADO17" s="3"/>
      <c r="ADP17" s="3"/>
      <c r="ADQ17" s="3"/>
      <c r="ADR17" s="3"/>
      <c r="ADS17" s="3"/>
      <c r="ADT17" s="3"/>
      <c r="ADU17" s="3"/>
      <c r="ADV17" s="3"/>
      <c r="ADW17" s="3"/>
      <c r="ADX17" s="3"/>
      <c r="ADY17" s="3"/>
      <c r="ADZ17" s="3"/>
      <c r="AEA17" s="3"/>
      <c r="AEB17" s="3"/>
      <c r="AEC17" s="3"/>
      <c r="AED17" s="3"/>
      <c r="AEE17" s="3"/>
      <c r="AEF17" s="3"/>
      <c r="AEG17" s="3"/>
      <c r="AEH17" s="3"/>
      <c r="AEI17" s="3"/>
      <c r="AEJ17" s="3"/>
      <c r="AEK17" s="3"/>
      <c r="AEL17" s="3"/>
      <c r="AEM17" s="3"/>
      <c r="AEN17" s="3"/>
      <c r="AEO17" s="3"/>
      <c r="AEP17" s="3"/>
      <c r="AEQ17" s="3"/>
      <c r="AER17" s="3"/>
      <c r="AES17" s="3"/>
      <c r="AET17" s="3"/>
      <c r="AEU17" s="3"/>
      <c r="AEV17" s="3"/>
      <c r="AEW17" s="3"/>
      <c r="AEX17" s="3"/>
      <c r="AEY17" s="3"/>
      <c r="AEZ17" s="3"/>
      <c r="AFA17" s="3"/>
      <c r="AFB17" s="3"/>
      <c r="AFC17" s="3"/>
      <c r="AFD17" s="3"/>
      <c r="AFE17" s="3"/>
      <c r="AFF17" s="3"/>
      <c r="AFG17" s="3"/>
      <c r="AFH17" s="3"/>
      <c r="AFI17" s="3"/>
      <c r="AFJ17" s="3"/>
      <c r="AFK17" s="3"/>
      <c r="AFL17" s="3"/>
      <c r="AFM17" s="3"/>
      <c r="AFN17" s="3"/>
      <c r="AFO17" s="3"/>
      <c r="AFP17" s="3"/>
      <c r="AFQ17" s="3"/>
      <c r="AFR17" s="3"/>
      <c r="AFS17" s="3"/>
      <c r="AFT17" s="3"/>
      <c r="AFU17" s="3"/>
      <c r="AFV17" s="3"/>
      <c r="AFW17" s="3"/>
      <c r="AFX17" s="3"/>
      <c r="AFY17" s="3"/>
      <c r="AFZ17" s="3"/>
      <c r="AGA17" s="3"/>
      <c r="AGB17" s="3"/>
      <c r="AGC17" s="3"/>
      <c r="AGD17" s="3"/>
      <c r="AGE17" s="3"/>
      <c r="AGF17" s="3"/>
      <c r="AGG17" s="3"/>
      <c r="AGH17" s="3"/>
      <c r="AGI17" s="3"/>
      <c r="AGJ17" s="3"/>
      <c r="AGK17" s="3"/>
      <c r="AGL17" s="3"/>
      <c r="AGM17" s="3"/>
      <c r="AGN17" s="3"/>
      <c r="AGO17" s="3"/>
      <c r="AGP17" s="3"/>
      <c r="AGQ17" s="3"/>
      <c r="AGR17" s="3"/>
      <c r="AGS17" s="3"/>
      <c r="AGT17" s="3"/>
      <c r="AGU17" s="3"/>
      <c r="AGV17" s="3"/>
      <c r="AGW17" s="3"/>
      <c r="AGX17" s="3"/>
      <c r="AGY17" s="3"/>
      <c r="AGZ17" s="3"/>
      <c r="AHA17" s="3"/>
      <c r="AHB17" s="3"/>
      <c r="AHC17" s="3"/>
      <c r="AHD17" s="3"/>
      <c r="AHE17" s="3"/>
      <c r="AHF17" s="3"/>
      <c r="AHG17" s="3"/>
      <c r="AHH17" s="3"/>
      <c r="AHI17" s="3"/>
      <c r="AHJ17" s="3"/>
      <c r="AHK17" s="3"/>
      <c r="AHL17" s="3"/>
      <c r="AHM17" s="3"/>
      <c r="AHN17" s="3"/>
      <c r="AHO17" s="3"/>
      <c r="AHP17" s="3"/>
      <c r="AHQ17" s="3"/>
      <c r="AHR17" s="3"/>
      <c r="AHS17" s="3"/>
      <c r="AHT17" s="3"/>
      <c r="AHU17" s="3"/>
      <c r="AHV17" s="3"/>
      <c r="AHW17" s="3"/>
      <c r="AHX17" s="3"/>
      <c r="AHY17" s="3"/>
      <c r="AHZ17" s="3"/>
      <c r="AIA17" s="3"/>
      <c r="AIB17" s="3"/>
      <c r="AIC17" s="3"/>
      <c r="AID17" s="3"/>
      <c r="AIE17" s="3"/>
      <c r="AIF17" s="3"/>
      <c r="AIG17" s="3"/>
      <c r="AIH17" s="3"/>
      <c r="AII17" s="3"/>
      <c r="AIJ17" s="3"/>
      <c r="AIK17" s="3"/>
      <c r="AIL17" s="3"/>
      <c r="AIM17" s="3"/>
      <c r="AIN17" s="3"/>
      <c r="AIO17" s="3"/>
      <c r="AIP17" s="3"/>
      <c r="AIQ17" s="3"/>
      <c r="AIR17" s="3"/>
      <c r="AIS17" s="3"/>
      <c r="AIT17" s="3"/>
      <c r="AIU17" s="3"/>
      <c r="AIV17" s="3"/>
      <c r="AIW17" s="3"/>
      <c r="AIX17" s="3"/>
      <c r="AIY17" s="3"/>
      <c r="AIZ17" s="3"/>
      <c r="AJA17" s="3"/>
      <c r="AJB17" s="3"/>
      <c r="AJC17" s="3"/>
      <c r="AJD17" s="3"/>
      <c r="AJE17" s="3"/>
      <c r="AJF17" s="3"/>
      <c r="AJG17" s="3"/>
      <c r="AJH17" s="3"/>
      <c r="AJI17" s="3"/>
      <c r="AJJ17" s="3"/>
      <c r="AJK17" s="3"/>
      <c r="AJL17" s="3"/>
      <c r="AJM17" s="3"/>
      <c r="AJN17" s="3"/>
      <c r="AJO17" s="3"/>
      <c r="AJP17" s="3"/>
      <c r="AJQ17" s="3"/>
      <c r="AJR17" s="3"/>
      <c r="AJS17" s="3"/>
      <c r="AJT17" s="3"/>
      <c r="AJU17" s="3"/>
      <c r="AJV17" s="3"/>
      <c r="AJW17" s="3"/>
      <c r="AJX17" s="3"/>
      <c r="AJY17" s="3"/>
      <c r="AJZ17" s="3"/>
      <c r="AKA17" s="3"/>
      <c r="AKB17" s="3"/>
      <c r="AKC17" s="3"/>
      <c r="AKD17" s="3"/>
      <c r="AKE17" s="3"/>
      <c r="AKF17" s="3"/>
      <c r="AKG17" s="3"/>
      <c r="AKH17" s="3"/>
      <c r="AKI17" s="3"/>
      <c r="AKJ17" s="3"/>
      <c r="AKK17" s="3"/>
      <c r="AKL17" s="3"/>
      <c r="AKM17" s="3"/>
      <c r="AKN17" s="3"/>
      <c r="AKO17" s="3"/>
      <c r="AKP17" s="3"/>
      <c r="AKQ17" s="3"/>
      <c r="AKR17" s="3"/>
      <c r="AKS17" s="3"/>
      <c r="AKT17" s="3"/>
      <c r="AKU17" s="3"/>
      <c r="AKV17" s="3"/>
      <c r="AKW17" s="3"/>
      <c r="AKX17" s="3"/>
      <c r="AKY17" s="3"/>
      <c r="AKZ17" s="3"/>
      <c r="ALA17" s="3"/>
    </row>
    <row r="18" spans="1:989" s="4" customFormat="1" ht="18.75" customHeight="1" x14ac:dyDescent="0.2">
      <c r="A18" s="59" t="s">
        <v>91</v>
      </c>
      <c r="B18" s="50">
        <f>B19+B22+B23+B24</f>
        <v>277049.8</v>
      </c>
      <c r="C18" s="50">
        <f>C19+C22+C23+C24</f>
        <v>277049.8</v>
      </c>
      <c r="D18" s="50">
        <f>D19+D22+D23+D24</f>
        <v>290043</v>
      </c>
      <c r="E18" s="56">
        <f t="shared" si="0"/>
        <v>104.68984276473039</v>
      </c>
      <c r="F18" s="56">
        <f t="shared" si="1"/>
        <v>104.68984276473039</v>
      </c>
      <c r="G18" s="50">
        <f>G19+G22+G23+G24</f>
        <v>368849</v>
      </c>
      <c r="H18" s="56">
        <f t="shared" si="2"/>
        <v>91799.200000000012</v>
      </c>
      <c r="I18" s="56">
        <f t="shared" si="3"/>
        <v>33.134548373613704</v>
      </c>
      <c r="J18" s="56">
        <f t="shared" si="4"/>
        <v>91799.200000000012</v>
      </c>
      <c r="K18" s="56">
        <f t="shared" si="5"/>
        <v>33.134548373613704</v>
      </c>
      <c r="L18" s="57">
        <f t="shared" si="6"/>
        <v>78806</v>
      </c>
      <c r="M18" s="57">
        <f t="shared" si="7"/>
        <v>27.17045403612568</v>
      </c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  <c r="IW18" s="3"/>
      <c r="IX18" s="3"/>
      <c r="IY18" s="3"/>
      <c r="IZ18" s="3"/>
      <c r="JA18" s="3"/>
      <c r="JB18" s="3"/>
      <c r="JC18" s="3"/>
      <c r="JD18" s="3"/>
      <c r="JE18" s="3"/>
      <c r="JF18" s="3"/>
      <c r="JG18" s="3"/>
      <c r="JH18" s="3"/>
      <c r="JI18" s="3"/>
      <c r="JJ18" s="3"/>
      <c r="JK18" s="3"/>
      <c r="JL18" s="3"/>
      <c r="JM18" s="3"/>
      <c r="JN18" s="3"/>
      <c r="JO18" s="3"/>
      <c r="JP18" s="3"/>
      <c r="JQ18" s="3"/>
      <c r="JR18" s="3"/>
      <c r="JS18" s="3"/>
      <c r="JT18" s="3"/>
      <c r="JU18" s="3"/>
      <c r="JV18" s="3"/>
      <c r="JW18" s="3"/>
      <c r="JX18" s="3"/>
      <c r="JY18" s="3"/>
      <c r="JZ18" s="3"/>
      <c r="KA18" s="3"/>
      <c r="KB18" s="3"/>
      <c r="KC18" s="3"/>
      <c r="KD18" s="3"/>
      <c r="KE18" s="3"/>
      <c r="KF18" s="3"/>
      <c r="KG18" s="3"/>
      <c r="KH18" s="3"/>
      <c r="KI18" s="3"/>
      <c r="KJ18" s="3"/>
      <c r="KK18" s="3"/>
      <c r="KL18" s="3"/>
      <c r="KM18" s="3"/>
      <c r="KN18" s="3"/>
      <c r="KO18" s="3"/>
      <c r="KP18" s="3"/>
      <c r="KQ18" s="3"/>
      <c r="KR18" s="3"/>
      <c r="KS18" s="3"/>
      <c r="KT18" s="3"/>
      <c r="KU18" s="3"/>
      <c r="KV18" s="3"/>
      <c r="KW18" s="3"/>
      <c r="KX18" s="3"/>
      <c r="KY18" s="3"/>
      <c r="KZ18" s="3"/>
      <c r="LA18" s="3"/>
      <c r="LB18" s="3"/>
      <c r="LC18" s="3"/>
      <c r="LD18" s="3"/>
      <c r="LE18" s="3"/>
      <c r="LF18" s="3"/>
      <c r="LG18" s="3"/>
      <c r="LH18" s="3"/>
      <c r="LI18" s="3"/>
      <c r="LJ18" s="3"/>
      <c r="LK18" s="3"/>
      <c r="LL18" s="3"/>
      <c r="LM18" s="3"/>
      <c r="LN18" s="3"/>
      <c r="LO18" s="3"/>
      <c r="LP18" s="3"/>
      <c r="LQ18" s="3"/>
      <c r="LR18" s="3"/>
      <c r="LS18" s="3"/>
      <c r="LT18" s="3"/>
      <c r="LU18" s="3"/>
      <c r="LV18" s="3"/>
      <c r="LW18" s="3"/>
      <c r="LX18" s="3"/>
      <c r="LY18" s="3"/>
      <c r="LZ18" s="3"/>
      <c r="MA18" s="3"/>
      <c r="MB18" s="3"/>
      <c r="MC18" s="3"/>
      <c r="MD18" s="3"/>
      <c r="ME18" s="3"/>
      <c r="MF18" s="3"/>
      <c r="MG18" s="3"/>
      <c r="MH18" s="3"/>
      <c r="MI18" s="3"/>
      <c r="MJ18" s="3"/>
      <c r="MK18" s="3"/>
      <c r="ML18" s="3"/>
      <c r="MM18" s="3"/>
      <c r="MN18" s="3"/>
      <c r="MO18" s="3"/>
      <c r="MP18" s="3"/>
      <c r="MQ18" s="3"/>
      <c r="MR18" s="3"/>
      <c r="MS18" s="3"/>
      <c r="MT18" s="3"/>
      <c r="MU18" s="3"/>
      <c r="MV18" s="3"/>
      <c r="MW18" s="3"/>
      <c r="MX18" s="3"/>
      <c r="MY18" s="3"/>
      <c r="MZ18" s="3"/>
      <c r="NA18" s="3"/>
      <c r="NB18" s="3"/>
      <c r="NC18" s="3"/>
      <c r="ND18" s="3"/>
      <c r="NE18" s="3"/>
      <c r="NF18" s="3"/>
      <c r="NG18" s="3"/>
      <c r="NH18" s="3"/>
      <c r="NI18" s="3"/>
      <c r="NJ18" s="3"/>
      <c r="NK18" s="3"/>
      <c r="NL18" s="3"/>
      <c r="NM18" s="3"/>
      <c r="NN18" s="3"/>
      <c r="NO18" s="3"/>
      <c r="NP18" s="3"/>
      <c r="NQ18" s="3"/>
      <c r="NR18" s="3"/>
      <c r="NS18" s="3"/>
      <c r="NT18" s="3"/>
      <c r="NU18" s="3"/>
      <c r="NV18" s="3"/>
      <c r="NW18" s="3"/>
      <c r="NX18" s="3"/>
      <c r="NY18" s="3"/>
      <c r="NZ18" s="3"/>
      <c r="OA18" s="3"/>
      <c r="OB18" s="3"/>
      <c r="OC18" s="3"/>
      <c r="OD18" s="3"/>
      <c r="OE18" s="3"/>
      <c r="OF18" s="3"/>
      <c r="OG18" s="3"/>
      <c r="OH18" s="3"/>
      <c r="OI18" s="3"/>
      <c r="OJ18" s="3"/>
      <c r="OK18" s="3"/>
      <c r="OL18" s="3"/>
      <c r="OM18" s="3"/>
      <c r="ON18" s="3"/>
      <c r="OO18" s="3"/>
      <c r="OP18" s="3"/>
      <c r="OQ18" s="3"/>
      <c r="OR18" s="3"/>
      <c r="OS18" s="3"/>
      <c r="OT18" s="3"/>
      <c r="OU18" s="3"/>
      <c r="OV18" s="3"/>
      <c r="OW18" s="3"/>
      <c r="OX18" s="3"/>
      <c r="OY18" s="3"/>
      <c r="OZ18" s="3"/>
      <c r="PA18" s="3"/>
      <c r="PB18" s="3"/>
      <c r="PC18" s="3"/>
      <c r="PD18" s="3"/>
      <c r="PE18" s="3"/>
      <c r="PF18" s="3"/>
      <c r="PG18" s="3"/>
      <c r="PH18" s="3"/>
      <c r="PI18" s="3"/>
      <c r="PJ18" s="3"/>
      <c r="PK18" s="3"/>
      <c r="PL18" s="3"/>
      <c r="PM18" s="3"/>
      <c r="PN18" s="3"/>
      <c r="PO18" s="3"/>
      <c r="PP18" s="3"/>
      <c r="PQ18" s="3"/>
      <c r="PR18" s="3"/>
      <c r="PS18" s="3"/>
      <c r="PT18" s="3"/>
      <c r="PU18" s="3"/>
      <c r="PV18" s="3"/>
      <c r="PW18" s="3"/>
      <c r="PX18" s="3"/>
      <c r="PY18" s="3"/>
      <c r="PZ18" s="3"/>
      <c r="QA18" s="3"/>
      <c r="QB18" s="3"/>
      <c r="QC18" s="3"/>
      <c r="QD18" s="3"/>
      <c r="QE18" s="3"/>
      <c r="QF18" s="3"/>
      <c r="QG18" s="3"/>
      <c r="QH18" s="3"/>
      <c r="QI18" s="3"/>
      <c r="QJ18" s="3"/>
      <c r="QK18" s="3"/>
      <c r="QL18" s="3"/>
      <c r="QM18" s="3"/>
      <c r="QN18" s="3"/>
      <c r="QO18" s="3"/>
      <c r="QP18" s="3"/>
      <c r="QQ18" s="3"/>
      <c r="QR18" s="3"/>
      <c r="QS18" s="3"/>
      <c r="QT18" s="3"/>
      <c r="QU18" s="3"/>
      <c r="QV18" s="3"/>
      <c r="QW18" s="3"/>
      <c r="QX18" s="3"/>
      <c r="QY18" s="3"/>
      <c r="QZ18" s="3"/>
      <c r="RA18" s="3"/>
      <c r="RB18" s="3"/>
      <c r="RC18" s="3"/>
      <c r="RD18" s="3"/>
      <c r="RE18" s="3"/>
      <c r="RF18" s="3"/>
      <c r="RG18" s="3"/>
      <c r="RH18" s="3"/>
      <c r="RI18" s="3"/>
      <c r="RJ18" s="3"/>
      <c r="RK18" s="3"/>
      <c r="RL18" s="3"/>
      <c r="RM18" s="3"/>
      <c r="RN18" s="3"/>
      <c r="RO18" s="3"/>
      <c r="RP18" s="3"/>
      <c r="RQ18" s="3"/>
      <c r="RR18" s="3"/>
      <c r="RS18" s="3"/>
      <c r="RT18" s="3"/>
      <c r="RU18" s="3"/>
      <c r="RV18" s="3"/>
      <c r="RW18" s="3"/>
      <c r="RX18" s="3"/>
      <c r="RY18" s="3"/>
      <c r="RZ18" s="3"/>
      <c r="SA18" s="3"/>
      <c r="SB18" s="3"/>
      <c r="SC18" s="3"/>
      <c r="SD18" s="3"/>
      <c r="SE18" s="3"/>
      <c r="SF18" s="3"/>
      <c r="SG18" s="3"/>
      <c r="SH18" s="3"/>
      <c r="SI18" s="3"/>
      <c r="SJ18" s="3"/>
      <c r="SK18" s="3"/>
      <c r="SL18" s="3"/>
      <c r="SM18" s="3"/>
      <c r="SN18" s="3"/>
      <c r="SO18" s="3"/>
      <c r="SP18" s="3"/>
      <c r="SQ18" s="3"/>
      <c r="SR18" s="3"/>
      <c r="SS18" s="3"/>
      <c r="ST18" s="3"/>
      <c r="SU18" s="3"/>
      <c r="SV18" s="3"/>
      <c r="SW18" s="3"/>
      <c r="SX18" s="3"/>
      <c r="SY18" s="3"/>
      <c r="SZ18" s="3"/>
      <c r="TA18" s="3"/>
      <c r="TB18" s="3"/>
      <c r="TC18" s="3"/>
      <c r="TD18" s="3"/>
      <c r="TE18" s="3"/>
      <c r="TF18" s="3"/>
      <c r="TG18" s="3"/>
      <c r="TH18" s="3"/>
      <c r="TI18" s="3"/>
      <c r="TJ18" s="3"/>
      <c r="TK18" s="3"/>
      <c r="TL18" s="3"/>
      <c r="TM18" s="3"/>
      <c r="TN18" s="3"/>
      <c r="TO18" s="3"/>
      <c r="TP18" s="3"/>
      <c r="TQ18" s="3"/>
      <c r="TR18" s="3"/>
      <c r="TS18" s="3"/>
      <c r="TT18" s="3"/>
      <c r="TU18" s="3"/>
      <c r="TV18" s="3"/>
      <c r="TW18" s="3"/>
      <c r="TX18" s="3"/>
      <c r="TY18" s="3"/>
      <c r="TZ18" s="3"/>
      <c r="UA18" s="3"/>
      <c r="UB18" s="3"/>
      <c r="UC18" s="3"/>
      <c r="UD18" s="3"/>
      <c r="UE18" s="3"/>
      <c r="UF18" s="3"/>
      <c r="UG18" s="3"/>
      <c r="UH18" s="3"/>
      <c r="UI18" s="3"/>
      <c r="UJ18" s="3"/>
      <c r="UK18" s="3"/>
      <c r="UL18" s="3"/>
      <c r="UM18" s="3"/>
      <c r="UN18" s="3"/>
      <c r="UO18" s="3"/>
      <c r="UP18" s="3"/>
      <c r="UQ18" s="3"/>
      <c r="UR18" s="3"/>
      <c r="US18" s="3"/>
      <c r="UT18" s="3"/>
      <c r="UU18" s="3"/>
      <c r="UV18" s="3"/>
      <c r="UW18" s="3"/>
      <c r="UX18" s="3"/>
      <c r="UY18" s="3"/>
      <c r="UZ18" s="3"/>
      <c r="VA18" s="3"/>
      <c r="VB18" s="3"/>
      <c r="VC18" s="3"/>
      <c r="VD18" s="3"/>
      <c r="VE18" s="3"/>
      <c r="VF18" s="3"/>
      <c r="VG18" s="3"/>
      <c r="VH18" s="3"/>
      <c r="VI18" s="3"/>
      <c r="VJ18" s="3"/>
      <c r="VK18" s="3"/>
      <c r="VL18" s="3"/>
      <c r="VM18" s="3"/>
      <c r="VN18" s="3"/>
      <c r="VO18" s="3"/>
      <c r="VP18" s="3"/>
      <c r="VQ18" s="3"/>
      <c r="VR18" s="3"/>
      <c r="VS18" s="3"/>
      <c r="VT18" s="3"/>
      <c r="VU18" s="3"/>
      <c r="VV18" s="3"/>
      <c r="VW18" s="3"/>
      <c r="VX18" s="3"/>
      <c r="VY18" s="3"/>
      <c r="VZ18" s="3"/>
      <c r="WA18" s="3"/>
      <c r="WB18" s="3"/>
      <c r="WC18" s="3"/>
      <c r="WD18" s="3"/>
      <c r="WE18" s="3"/>
      <c r="WF18" s="3"/>
      <c r="WG18" s="3"/>
      <c r="WH18" s="3"/>
      <c r="WI18" s="3"/>
      <c r="WJ18" s="3"/>
      <c r="WK18" s="3"/>
      <c r="WL18" s="3"/>
      <c r="WM18" s="3"/>
      <c r="WN18" s="3"/>
      <c r="WO18" s="3"/>
      <c r="WP18" s="3"/>
      <c r="WQ18" s="3"/>
      <c r="WR18" s="3"/>
      <c r="WS18" s="3"/>
      <c r="WT18" s="3"/>
      <c r="WU18" s="3"/>
      <c r="WV18" s="3"/>
      <c r="WW18" s="3"/>
      <c r="WX18" s="3"/>
      <c r="WY18" s="3"/>
      <c r="WZ18" s="3"/>
      <c r="XA18" s="3"/>
      <c r="XB18" s="3"/>
      <c r="XC18" s="3"/>
      <c r="XD18" s="3"/>
      <c r="XE18" s="3"/>
      <c r="XF18" s="3"/>
      <c r="XG18" s="3"/>
      <c r="XH18" s="3"/>
      <c r="XI18" s="3"/>
      <c r="XJ18" s="3"/>
      <c r="XK18" s="3"/>
      <c r="XL18" s="3"/>
      <c r="XM18" s="3"/>
      <c r="XN18" s="3"/>
      <c r="XO18" s="3"/>
      <c r="XP18" s="3"/>
      <c r="XQ18" s="3"/>
      <c r="XR18" s="3"/>
      <c r="XS18" s="3"/>
      <c r="XT18" s="3"/>
      <c r="XU18" s="3"/>
      <c r="XV18" s="3"/>
      <c r="XW18" s="3"/>
      <c r="XX18" s="3"/>
      <c r="XY18" s="3"/>
      <c r="XZ18" s="3"/>
      <c r="YA18" s="3"/>
      <c r="YB18" s="3"/>
      <c r="YC18" s="3"/>
      <c r="YD18" s="3"/>
      <c r="YE18" s="3"/>
      <c r="YF18" s="3"/>
      <c r="YG18" s="3"/>
      <c r="YH18" s="3"/>
      <c r="YI18" s="3"/>
      <c r="YJ18" s="3"/>
      <c r="YK18" s="3"/>
      <c r="YL18" s="3"/>
      <c r="YM18" s="3"/>
      <c r="YN18" s="3"/>
      <c r="YO18" s="3"/>
      <c r="YP18" s="3"/>
      <c r="YQ18" s="3"/>
      <c r="YR18" s="3"/>
      <c r="YS18" s="3"/>
      <c r="YT18" s="3"/>
      <c r="YU18" s="3"/>
      <c r="YV18" s="3"/>
      <c r="YW18" s="3"/>
      <c r="YX18" s="3"/>
      <c r="YY18" s="3"/>
      <c r="YZ18" s="3"/>
      <c r="ZA18" s="3"/>
      <c r="ZB18" s="3"/>
      <c r="ZC18" s="3"/>
      <c r="ZD18" s="3"/>
      <c r="ZE18" s="3"/>
      <c r="ZF18" s="3"/>
      <c r="ZG18" s="3"/>
      <c r="ZH18" s="3"/>
      <c r="ZI18" s="3"/>
      <c r="ZJ18" s="3"/>
      <c r="ZK18" s="3"/>
      <c r="ZL18" s="3"/>
      <c r="ZM18" s="3"/>
      <c r="ZN18" s="3"/>
      <c r="ZO18" s="3"/>
      <c r="ZP18" s="3"/>
      <c r="ZQ18" s="3"/>
      <c r="ZR18" s="3"/>
      <c r="ZS18" s="3"/>
      <c r="ZT18" s="3"/>
      <c r="ZU18" s="3"/>
      <c r="ZV18" s="3"/>
      <c r="ZW18" s="3"/>
      <c r="ZX18" s="3"/>
      <c r="ZY18" s="3"/>
      <c r="ZZ18" s="3"/>
      <c r="AAA18" s="3"/>
      <c r="AAB18" s="3"/>
      <c r="AAC18" s="3"/>
      <c r="AAD18" s="3"/>
      <c r="AAE18" s="3"/>
      <c r="AAF18" s="3"/>
      <c r="AAG18" s="3"/>
      <c r="AAH18" s="3"/>
      <c r="AAI18" s="3"/>
      <c r="AAJ18" s="3"/>
      <c r="AAK18" s="3"/>
      <c r="AAL18" s="3"/>
      <c r="AAM18" s="3"/>
      <c r="AAN18" s="3"/>
      <c r="AAO18" s="3"/>
      <c r="AAP18" s="3"/>
      <c r="AAQ18" s="3"/>
      <c r="AAR18" s="3"/>
      <c r="AAS18" s="3"/>
      <c r="AAT18" s="3"/>
      <c r="AAU18" s="3"/>
      <c r="AAV18" s="3"/>
      <c r="AAW18" s="3"/>
      <c r="AAX18" s="3"/>
      <c r="AAY18" s="3"/>
      <c r="AAZ18" s="3"/>
      <c r="ABA18" s="3"/>
      <c r="ABB18" s="3"/>
      <c r="ABC18" s="3"/>
      <c r="ABD18" s="3"/>
      <c r="ABE18" s="3"/>
      <c r="ABF18" s="3"/>
      <c r="ABG18" s="3"/>
      <c r="ABH18" s="3"/>
      <c r="ABI18" s="3"/>
      <c r="ABJ18" s="3"/>
      <c r="ABK18" s="3"/>
      <c r="ABL18" s="3"/>
      <c r="ABM18" s="3"/>
      <c r="ABN18" s="3"/>
      <c r="ABO18" s="3"/>
      <c r="ABP18" s="3"/>
      <c r="ABQ18" s="3"/>
      <c r="ABR18" s="3"/>
      <c r="ABS18" s="3"/>
      <c r="ABT18" s="3"/>
      <c r="ABU18" s="3"/>
      <c r="ABV18" s="3"/>
      <c r="ABW18" s="3"/>
      <c r="ABX18" s="3"/>
      <c r="ABY18" s="3"/>
      <c r="ABZ18" s="3"/>
      <c r="ACA18" s="3"/>
      <c r="ACB18" s="3"/>
      <c r="ACC18" s="3"/>
      <c r="ACD18" s="3"/>
      <c r="ACE18" s="3"/>
      <c r="ACF18" s="3"/>
      <c r="ACG18" s="3"/>
      <c r="ACH18" s="3"/>
      <c r="ACI18" s="3"/>
      <c r="ACJ18" s="3"/>
      <c r="ACK18" s="3"/>
      <c r="ACL18" s="3"/>
      <c r="ACM18" s="3"/>
      <c r="ACN18" s="3"/>
      <c r="ACO18" s="3"/>
      <c r="ACP18" s="3"/>
      <c r="ACQ18" s="3"/>
      <c r="ACR18" s="3"/>
      <c r="ACS18" s="3"/>
      <c r="ACT18" s="3"/>
      <c r="ACU18" s="3"/>
      <c r="ACV18" s="3"/>
      <c r="ACW18" s="3"/>
      <c r="ACX18" s="3"/>
      <c r="ACY18" s="3"/>
      <c r="ACZ18" s="3"/>
      <c r="ADA18" s="3"/>
      <c r="ADB18" s="3"/>
      <c r="ADC18" s="3"/>
      <c r="ADD18" s="3"/>
      <c r="ADE18" s="3"/>
      <c r="ADF18" s="3"/>
      <c r="ADG18" s="3"/>
      <c r="ADH18" s="3"/>
      <c r="ADI18" s="3"/>
      <c r="ADJ18" s="3"/>
      <c r="ADK18" s="3"/>
      <c r="ADL18" s="3"/>
      <c r="ADM18" s="3"/>
      <c r="ADN18" s="3"/>
      <c r="ADO18" s="3"/>
      <c r="ADP18" s="3"/>
      <c r="ADQ18" s="3"/>
      <c r="ADR18" s="3"/>
      <c r="ADS18" s="3"/>
      <c r="ADT18" s="3"/>
      <c r="ADU18" s="3"/>
      <c r="ADV18" s="3"/>
      <c r="ADW18" s="3"/>
      <c r="ADX18" s="3"/>
      <c r="ADY18" s="3"/>
      <c r="ADZ18" s="3"/>
      <c r="AEA18" s="3"/>
      <c r="AEB18" s="3"/>
      <c r="AEC18" s="3"/>
      <c r="AED18" s="3"/>
      <c r="AEE18" s="3"/>
      <c r="AEF18" s="3"/>
      <c r="AEG18" s="3"/>
      <c r="AEH18" s="3"/>
      <c r="AEI18" s="3"/>
      <c r="AEJ18" s="3"/>
      <c r="AEK18" s="3"/>
      <c r="AEL18" s="3"/>
      <c r="AEM18" s="3"/>
      <c r="AEN18" s="3"/>
      <c r="AEO18" s="3"/>
      <c r="AEP18" s="3"/>
      <c r="AEQ18" s="3"/>
      <c r="AER18" s="3"/>
      <c r="AES18" s="3"/>
      <c r="AET18" s="3"/>
      <c r="AEU18" s="3"/>
      <c r="AEV18" s="3"/>
      <c r="AEW18" s="3"/>
      <c r="AEX18" s="3"/>
      <c r="AEY18" s="3"/>
      <c r="AEZ18" s="3"/>
      <c r="AFA18" s="3"/>
      <c r="AFB18" s="3"/>
      <c r="AFC18" s="3"/>
      <c r="AFD18" s="3"/>
      <c r="AFE18" s="3"/>
      <c r="AFF18" s="3"/>
      <c r="AFG18" s="3"/>
      <c r="AFH18" s="3"/>
      <c r="AFI18" s="3"/>
      <c r="AFJ18" s="3"/>
      <c r="AFK18" s="3"/>
      <c r="AFL18" s="3"/>
      <c r="AFM18" s="3"/>
      <c r="AFN18" s="3"/>
      <c r="AFO18" s="3"/>
      <c r="AFP18" s="3"/>
      <c r="AFQ18" s="3"/>
      <c r="AFR18" s="3"/>
      <c r="AFS18" s="3"/>
      <c r="AFT18" s="3"/>
      <c r="AFU18" s="3"/>
      <c r="AFV18" s="3"/>
      <c r="AFW18" s="3"/>
      <c r="AFX18" s="3"/>
      <c r="AFY18" s="3"/>
      <c r="AFZ18" s="3"/>
      <c r="AGA18" s="3"/>
      <c r="AGB18" s="3"/>
      <c r="AGC18" s="3"/>
      <c r="AGD18" s="3"/>
      <c r="AGE18" s="3"/>
      <c r="AGF18" s="3"/>
      <c r="AGG18" s="3"/>
      <c r="AGH18" s="3"/>
      <c r="AGI18" s="3"/>
      <c r="AGJ18" s="3"/>
      <c r="AGK18" s="3"/>
      <c r="AGL18" s="3"/>
      <c r="AGM18" s="3"/>
      <c r="AGN18" s="3"/>
      <c r="AGO18" s="3"/>
      <c r="AGP18" s="3"/>
      <c r="AGQ18" s="3"/>
      <c r="AGR18" s="3"/>
      <c r="AGS18" s="3"/>
      <c r="AGT18" s="3"/>
      <c r="AGU18" s="3"/>
      <c r="AGV18" s="3"/>
      <c r="AGW18" s="3"/>
      <c r="AGX18" s="3"/>
      <c r="AGY18" s="3"/>
      <c r="AGZ18" s="3"/>
      <c r="AHA18" s="3"/>
      <c r="AHB18" s="3"/>
      <c r="AHC18" s="3"/>
      <c r="AHD18" s="3"/>
      <c r="AHE18" s="3"/>
      <c r="AHF18" s="3"/>
      <c r="AHG18" s="3"/>
      <c r="AHH18" s="3"/>
      <c r="AHI18" s="3"/>
      <c r="AHJ18" s="3"/>
      <c r="AHK18" s="3"/>
      <c r="AHL18" s="3"/>
      <c r="AHM18" s="3"/>
      <c r="AHN18" s="3"/>
      <c r="AHO18" s="3"/>
      <c r="AHP18" s="3"/>
      <c r="AHQ18" s="3"/>
      <c r="AHR18" s="3"/>
      <c r="AHS18" s="3"/>
      <c r="AHT18" s="3"/>
      <c r="AHU18" s="3"/>
      <c r="AHV18" s="3"/>
      <c r="AHW18" s="3"/>
      <c r="AHX18" s="3"/>
      <c r="AHY18" s="3"/>
      <c r="AHZ18" s="3"/>
      <c r="AIA18" s="3"/>
      <c r="AIB18" s="3"/>
      <c r="AIC18" s="3"/>
      <c r="AID18" s="3"/>
      <c r="AIE18" s="3"/>
      <c r="AIF18" s="3"/>
      <c r="AIG18" s="3"/>
      <c r="AIH18" s="3"/>
      <c r="AII18" s="3"/>
      <c r="AIJ18" s="3"/>
      <c r="AIK18" s="3"/>
      <c r="AIL18" s="3"/>
      <c r="AIM18" s="3"/>
      <c r="AIN18" s="3"/>
      <c r="AIO18" s="3"/>
      <c r="AIP18" s="3"/>
      <c r="AIQ18" s="3"/>
      <c r="AIR18" s="3"/>
      <c r="AIS18" s="3"/>
      <c r="AIT18" s="3"/>
      <c r="AIU18" s="3"/>
      <c r="AIV18" s="3"/>
      <c r="AIW18" s="3"/>
      <c r="AIX18" s="3"/>
      <c r="AIY18" s="3"/>
      <c r="AIZ18" s="3"/>
      <c r="AJA18" s="3"/>
      <c r="AJB18" s="3"/>
      <c r="AJC18" s="3"/>
      <c r="AJD18" s="3"/>
      <c r="AJE18" s="3"/>
      <c r="AJF18" s="3"/>
      <c r="AJG18" s="3"/>
      <c r="AJH18" s="3"/>
      <c r="AJI18" s="3"/>
      <c r="AJJ18" s="3"/>
      <c r="AJK18" s="3"/>
      <c r="AJL18" s="3"/>
      <c r="AJM18" s="3"/>
      <c r="AJN18" s="3"/>
      <c r="AJO18" s="3"/>
      <c r="AJP18" s="3"/>
      <c r="AJQ18" s="3"/>
      <c r="AJR18" s="3"/>
      <c r="AJS18" s="3"/>
      <c r="AJT18" s="3"/>
      <c r="AJU18" s="3"/>
      <c r="AJV18" s="3"/>
      <c r="AJW18" s="3"/>
      <c r="AJX18" s="3"/>
      <c r="AJY18" s="3"/>
      <c r="AJZ18" s="3"/>
      <c r="AKA18" s="3"/>
      <c r="AKB18" s="3"/>
      <c r="AKC18" s="3"/>
      <c r="AKD18" s="3"/>
      <c r="AKE18" s="3"/>
      <c r="AKF18" s="3"/>
      <c r="AKG18" s="3"/>
      <c r="AKH18" s="3"/>
      <c r="AKI18" s="3"/>
      <c r="AKJ18" s="3"/>
      <c r="AKK18" s="3"/>
      <c r="AKL18" s="3"/>
      <c r="AKM18" s="3"/>
      <c r="AKN18" s="3"/>
      <c r="AKO18" s="3"/>
      <c r="AKP18" s="3"/>
      <c r="AKQ18" s="3"/>
      <c r="AKR18" s="3"/>
      <c r="AKS18" s="3"/>
      <c r="AKT18" s="3"/>
      <c r="AKU18" s="3"/>
      <c r="AKV18" s="3"/>
      <c r="AKW18" s="3"/>
      <c r="AKX18" s="3"/>
      <c r="AKY18" s="3"/>
      <c r="AKZ18" s="3"/>
      <c r="ALA18" s="3"/>
    </row>
    <row r="19" spans="1:989" s="4" customFormat="1" ht="30" customHeight="1" x14ac:dyDescent="0.2">
      <c r="A19" s="62" t="s">
        <v>92</v>
      </c>
      <c r="B19" s="51">
        <f>B20+B21</f>
        <v>258895</v>
      </c>
      <c r="C19" s="51">
        <f>C20+C21</f>
        <v>258895</v>
      </c>
      <c r="D19" s="51">
        <f>D20+D21</f>
        <v>271857.5</v>
      </c>
      <c r="E19" s="60">
        <f t="shared" si="0"/>
        <v>105.00685606133761</v>
      </c>
      <c r="F19" s="60">
        <f t="shared" si="1"/>
        <v>105.00685606133761</v>
      </c>
      <c r="G19" s="51">
        <f>G20+G21</f>
        <v>337615</v>
      </c>
      <c r="H19" s="60">
        <f t="shared" si="2"/>
        <v>78720</v>
      </c>
      <c r="I19" s="60">
        <f t="shared" si="3"/>
        <v>30.406149211070126</v>
      </c>
      <c r="J19" s="60">
        <f t="shared" si="4"/>
        <v>78720</v>
      </c>
      <c r="K19" s="60">
        <f t="shared" si="5"/>
        <v>30.406149211070126</v>
      </c>
      <c r="L19" s="61">
        <f t="shared" si="6"/>
        <v>65757.5</v>
      </c>
      <c r="M19" s="61">
        <f t="shared" si="7"/>
        <v>24.188223609795571</v>
      </c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  <c r="IW19" s="3"/>
      <c r="IX19" s="3"/>
      <c r="IY19" s="3"/>
      <c r="IZ19" s="3"/>
      <c r="JA19" s="3"/>
      <c r="JB19" s="3"/>
      <c r="JC19" s="3"/>
      <c r="JD19" s="3"/>
      <c r="JE19" s="3"/>
      <c r="JF19" s="3"/>
      <c r="JG19" s="3"/>
      <c r="JH19" s="3"/>
      <c r="JI19" s="3"/>
      <c r="JJ19" s="3"/>
      <c r="JK19" s="3"/>
      <c r="JL19" s="3"/>
      <c r="JM19" s="3"/>
      <c r="JN19" s="3"/>
      <c r="JO19" s="3"/>
      <c r="JP19" s="3"/>
      <c r="JQ19" s="3"/>
      <c r="JR19" s="3"/>
      <c r="JS19" s="3"/>
      <c r="JT19" s="3"/>
      <c r="JU19" s="3"/>
      <c r="JV19" s="3"/>
      <c r="JW19" s="3"/>
      <c r="JX19" s="3"/>
      <c r="JY19" s="3"/>
      <c r="JZ19" s="3"/>
      <c r="KA19" s="3"/>
      <c r="KB19" s="3"/>
      <c r="KC19" s="3"/>
      <c r="KD19" s="3"/>
      <c r="KE19" s="3"/>
      <c r="KF19" s="3"/>
      <c r="KG19" s="3"/>
      <c r="KH19" s="3"/>
      <c r="KI19" s="3"/>
      <c r="KJ19" s="3"/>
      <c r="KK19" s="3"/>
      <c r="KL19" s="3"/>
      <c r="KM19" s="3"/>
      <c r="KN19" s="3"/>
      <c r="KO19" s="3"/>
      <c r="KP19" s="3"/>
      <c r="KQ19" s="3"/>
      <c r="KR19" s="3"/>
      <c r="KS19" s="3"/>
      <c r="KT19" s="3"/>
      <c r="KU19" s="3"/>
      <c r="KV19" s="3"/>
      <c r="KW19" s="3"/>
      <c r="KX19" s="3"/>
      <c r="KY19" s="3"/>
      <c r="KZ19" s="3"/>
      <c r="LA19" s="3"/>
      <c r="LB19" s="3"/>
      <c r="LC19" s="3"/>
      <c r="LD19" s="3"/>
      <c r="LE19" s="3"/>
      <c r="LF19" s="3"/>
      <c r="LG19" s="3"/>
      <c r="LH19" s="3"/>
      <c r="LI19" s="3"/>
      <c r="LJ19" s="3"/>
      <c r="LK19" s="3"/>
      <c r="LL19" s="3"/>
      <c r="LM19" s="3"/>
      <c r="LN19" s="3"/>
      <c r="LO19" s="3"/>
      <c r="LP19" s="3"/>
      <c r="LQ19" s="3"/>
      <c r="LR19" s="3"/>
      <c r="LS19" s="3"/>
      <c r="LT19" s="3"/>
      <c r="LU19" s="3"/>
      <c r="LV19" s="3"/>
      <c r="LW19" s="3"/>
      <c r="LX19" s="3"/>
      <c r="LY19" s="3"/>
      <c r="LZ19" s="3"/>
      <c r="MA19" s="3"/>
      <c r="MB19" s="3"/>
      <c r="MC19" s="3"/>
      <c r="MD19" s="3"/>
      <c r="ME19" s="3"/>
      <c r="MF19" s="3"/>
      <c r="MG19" s="3"/>
      <c r="MH19" s="3"/>
      <c r="MI19" s="3"/>
      <c r="MJ19" s="3"/>
      <c r="MK19" s="3"/>
      <c r="ML19" s="3"/>
      <c r="MM19" s="3"/>
      <c r="MN19" s="3"/>
      <c r="MO19" s="3"/>
      <c r="MP19" s="3"/>
      <c r="MQ19" s="3"/>
      <c r="MR19" s="3"/>
      <c r="MS19" s="3"/>
      <c r="MT19" s="3"/>
      <c r="MU19" s="3"/>
      <c r="MV19" s="3"/>
      <c r="MW19" s="3"/>
      <c r="MX19" s="3"/>
      <c r="MY19" s="3"/>
      <c r="MZ19" s="3"/>
      <c r="NA19" s="3"/>
      <c r="NB19" s="3"/>
      <c r="NC19" s="3"/>
      <c r="ND19" s="3"/>
      <c r="NE19" s="3"/>
      <c r="NF19" s="3"/>
      <c r="NG19" s="3"/>
      <c r="NH19" s="3"/>
      <c r="NI19" s="3"/>
      <c r="NJ19" s="3"/>
      <c r="NK19" s="3"/>
      <c r="NL19" s="3"/>
      <c r="NM19" s="3"/>
      <c r="NN19" s="3"/>
      <c r="NO19" s="3"/>
      <c r="NP19" s="3"/>
      <c r="NQ19" s="3"/>
      <c r="NR19" s="3"/>
      <c r="NS19" s="3"/>
      <c r="NT19" s="3"/>
      <c r="NU19" s="3"/>
      <c r="NV19" s="3"/>
      <c r="NW19" s="3"/>
      <c r="NX19" s="3"/>
      <c r="NY19" s="3"/>
      <c r="NZ19" s="3"/>
      <c r="OA19" s="3"/>
      <c r="OB19" s="3"/>
      <c r="OC19" s="3"/>
      <c r="OD19" s="3"/>
      <c r="OE19" s="3"/>
      <c r="OF19" s="3"/>
      <c r="OG19" s="3"/>
      <c r="OH19" s="3"/>
      <c r="OI19" s="3"/>
      <c r="OJ19" s="3"/>
      <c r="OK19" s="3"/>
      <c r="OL19" s="3"/>
      <c r="OM19" s="3"/>
      <c r="ON19" s="3"/>
      <c r="OO19" s="3"/>
      <c r="OP19" s="3"/>
      <c r="OQ19" s="3"/>
      <c r="OR19" s="3"/>
      <c r="OS19" s="3"/>
      <c r="OT19" s="3"/>
      <c r="OU19" s="3"/>
      <c r="OV19" s="3"/>
      <c r="OW19" s="3"/>
      <c r="OX19" s="3"/>
      <c r="OY19" s="3"/>
      <c r="OZ19" s="3"/>
      <c r="PA19" s="3"/>
      <c r="PB19" s="3"/>
      <c r="PC19" s="3"/>
      <c r="PD19" s="3"/>
      <c r="PE19" s="3"/>
      <c r="PF19" s="3"/>
      <c r="PG19" s="3"/>
      <c r="PH19" s="3"/>
      <c r="PI19" s="3"/>
      <c r="PJ19" s="3"/>
      <c r="PK19" s="3"/>
      <c r="PL19" s="3"/>
      <c r="PM19" s="3"/>
      <c r="PN19" s="3"/>
      <c r="PO19" s="3"/>
      <c r="PP19" s="3"/>
      <c r="PQ19" s="3"/>
      <c r="PR19" s="3"/>
      <c r="PS19" s="3"/>
      <c r="PT19" s="3"/>
      <c r="PU19" s="3"/>
      <c r="PV19" s="3"/>
      <c r="PW19" s="3"/>
      <c r="PX19" s="3"/>
      <c r="PY19" s="3"/>
      <c r="PZ19" s="3"/>
      <c r="QA19" s="3"/>
      <c r="QB19" s="3"/>
      <c r="QC19" s="3"/>
      <c r="QD19" s="3"/>
      <c r="QE19" s="3"/>
      <c r="QF19" s="3"/>
      <c r="QG19" s="3"/>
      <c r="QH19" s="3"/>
      <c r="QI19" s="3"/>
      <c r="QJ19" s="3"/>
      <c r="QK19" s="3"/>
      <c r="QL19" s="3"/>
      <c r="QM19" s="3"/>
      <c r="QN19" s="3"/>
      <c r="QO19" s="3"/>
      <c r="QP19" s="3"/>
      <c r="QQ19" s="3"/>
      <c r="QR19" s="3"/>
      <c r="QS19" s="3"/>
      <c r="QT19" s="3"/>
      <c r="QU19" s="3"/>
      <c r="QV19" s="3"/>
      <c r="QW19" s="3"/>
      <c r="QX19" s="3"/>
      <c r="QY19" s="3"/>
      <c r="QZ19" s="3"/>
      <c r="RA19" s="3"/>
      <c r="RB19" s="3"/>
      <c r="RC19" s="3"/>
      <c r="RD19" s="3"/>
      <c r="RE19" s="3"/>
      <c r="RF19" s="3"/>
      <c r="RG19" s="3"/>
      <c r="RH19" s="3"/>
      <c r="RI19" s="3"/>
      <c r="RJ19" s="3"/>
      <c r="RK19" s="3"/>
      <c r="RL19" s="3"/>
      <c r="RM19" s="3"/>
      <c r="RN19" s="3"/>
      <c r="RO19" s="3"/>
      <c r="RP19" s="3"/>
      <c r="RQ19" s="3"/>
      <c r="RR19" s="3"/>
      <c r="RS19" s="3"/>
      <c r="RT19" s="3"/>
      <c r="RU19" s="3"/>
      <c r="RV19" s="3"/>
      <c r="RW19" s="3"/>
      <c r="RX19" s="3"/>
      <c r="RY19" s="3"/>
      <c r="RZ19" s="3"/>
      <c r="SA19" s="3"/>
      <c r="SB19" s="3"/>
      <c r="SC19" s="3"/>
      <c r="SD19" s="3"/>
      <c r="SE19" s="3"/>
      <c r="SF19" s="3"/>
      <c r="SG19" s="3"/>
      <c r="SH19" s="3"/>
      <c r="SI19" s="3"/>
      <c r="SJ19" s="3"/>
      <c r="SK19" s="3"/>
      <c r="SL19" s="3"/>
      <c r="SM19" s="3"/>
      <c r="SN19" s="3"/>
      <c r="SO19" s="3"/>
      <c r="SP19" s="3"/>
      <c r="SQ19" s="3"/>
      <c r="SR19" s="3"/>
      <c r="SS19" s="3"/>
      <c r="ST19" s="3"/>
      <c r="SU19" s="3"/>
      <c r="SV19" s="3"/>
      <c r="SW19" s="3"/>
      <c r="SX19" s="3"/>
      <c r="SY19" s="3"/>
      <c r="SZ19" s="3"/>
      <c r="TA19" s="3"/>
      <c r="TB19" s="3"/>
      <c r="TC19" s="3"/>
      <c r="TD19" s="3"/>
      <c r="TE19" s="3"/>
      <c r="TF19" s="3"/>
      <c r="TG19" s="3"/>
      <c r="TH19" s="3"/>
      <c r="TI19" s="3"/>
      <c r="TJ19" s="3"/>
      <c r="TK19" s="3"/>
      <c r="TL19" s="3"/>
      <c r="TM19" s="3"/>
      <c r="TN19" s="3"/>
      <c r="TO19" s="3"/>
      <c r="TP19" s="3"/>
      <c r="TQ19" s="3"/>
      <c r="TR19" s="3"/>
      <c r="TS19" s="3"/>
      <c r="TT19" s="3"/>
      <c r="TU19" s="3"/>
      <c r="TV19" s="3"/>
      <c r="TW19" s="3"/>
      <c r="TX19" s="3"/>
      <c r="TY19" s="3"/>
      <c r="TZ19" s="3"/>
      <c r="UA19" s="3"/>
      <c r="UB19" s="3"/>
      <c r="UC19" s="3"/>
      <c r="UD19" s="3"/>
      <c r="UE19" s="3"/>
      <c r="UF19" s="3"/>
      <c r="UG19" s="3"/>
      <c r="UH19" s="3"/>
      <c r="UI19" s="3"/>
      <c r="UJ19" s="3"/>
      <c r="UK19" s="3"/>
      <c r="UL19" s="3"/>
      <c r="UM19" s="3"/>
      <c r="UN19" s="3"/>
      <c r="UO19" s="3"/>
      <c r="UP19" s="3"/>
      <c r="UQ19" s="3"/>
      <c r="UR19" s="3"/>
      <c r="US19" s="3"/>
      <c r="UT19" s="3"/>
      <c r="UU19" s="3"/>
      <c r="UV19" s="3"/>
      <c r="UW19" s="3"/>
      <c r="UX19" s="3"/>
      <c r="UY19" s="3"/>
      <c r="UZ19" s="3"/>
      <c r="VA19" s="3"/>
      <c r="VB19" s="3"/>
      <c r="VC19" s="3"/>
      <c r="VD19" s="3"/>
      <c r="VE19" s="3"/>
      <c r="VF19" s="3"/>
      <c r="VG19" s="3"/>
      <c r="VH19" s="3"/>
      <c r="VI19" s="3"/>
      <c r="VJ19" s="3"/>
      <c r="VK19" s="3"/>
      <c r="VL19" s="3"/>
      <c r="VM19" s="3"/>
      <c r="VN19" s="3"/>
      <c r="VO19" s="3"/>
      <c r="VP19" s="3"/>
      <c r="VQ19" s="3"/>
      <c r="VR19" s="3"/>
      <c r="VS19" s="3"/>
      <c r="VT19" s="3"/>
      <c r="VU19" s="3"/>
      <c r="VV19" s="3"/>
      <c r="VW19" s="3"/>
      <c r="VX19" s="3"/>
      <c r="VY19" s="3"/>
      <c r="VZ19" s="3"/>
      <c r="WA19" s="3"/>
      <c r="WB19" s="3"/>
      <c r="WC19" s="3"/>
      <c r="WD19" s="3"/>
      <c r="WE19" s="3"/>
      <c r="WF19" s="3"/>
      <c r="WG19" s="3"/>
      <c r="WH19" s="3"/>
      <c r="WI19" s="3"/>
      <c r="WJ19" s="3"/>
      <c r="WK19" s="3"/>
      <c r="WL19" s="3"/>
      <c r="WM19" s="3"/>
      <c r="WN19" s="3"/>
      <c r="WO19" s="3"/>
      <c r="WP19" s="3"/>
      <c r="WQ19" s="3"/>
      <c r="WR19" s="3"/>
      <c r="WS19" s="3"/>
      <c r="WT19" s="3"/>
      <c r="WU19" s="3"/>
      <c r="WV19" s="3"/>
      <c r="WW19" s="3"/>
      <c r="WX19" s="3"/>
      <c r="WY19" s="3"/>
      <c r="WZ19" s="3"/>
      <c r="XA19" s="3"/>
      <c r="XB19" s="3"/>
      <c r="XC19" s="3"/>
      <c r="XD19" s="3"/>
      <c r="XE19" s="3"/>
      <c r="XF19" s="3"/>
      <c r="XG19" s="3"/>
      <c r="XH19" s="3"/>
      <c r="XI19" s="3"/>
      <c r="XJ19" s="3"/>
      <c r="XK19" s="3"/>
      <c r="XL19" s="3"/>
      <c r="XM19" s="3"/>
      <c r="XN19" s="3"/>
      <c r="XO19" s="3"/>
      <c r="XP19" s="3"/>
      <c r="XQ19" s="3"/>
      <c r="XR19" s="3"/>
      <c r="XS19" s="3"/>
      <c r="XT19" s="3"/>
      <c r="XU19" s="3"/>
      <c r="XV19" s="3"/>
      <c r="XW19" s="3"/>
      <c r="XX19" s="3"/>
      <c r="XY19" s="3"/>
      <c r="XZ19" s="3"/>
      <c r="YA19" s="3"/>
      <c r="YB19" s="3"/>
      <c r="YC19" s="3"/>
      <c r="YD19" s="3"/>
      <c r="YE19" s="3"/>
      <c r="YF19" s="3"/>
      <c r="YG19" s="3"/>
      <c r="YH19" s="3"/>
      <c r="YI19" s="3"/>
      <c r="YJ19" s="3"/>
      <c r="YK19" s="3"/>
      <c r="YL19" s="3"/>
      <c r="YM19" s="3"/>
      <c r="YN19" s="3"/>
      <c r="YO19" s="3"/>
      <c r="YP19" s="3"/>
      <c r="YQ19" s="3"/>
      <c r="YR19" s="3"/>
      <c r="YS19" s="3"/>
      <c r="YT19" s="3"/>
      <c r="YU19" s="3"/>
      <c r="YV19" s="3"/>
      <c r="YW19" s="3"/>
      <c r="YX19" s="3"/>
      <c r="YY19" s="3"/>
      <c r="YZ19" s="3"/>
      <c r="ZA19" s="3"/>
      <c r="ZB19" s="3"/>
      <c r="ZC19" s="3"/>
      <c r="ZD19" s="3"/>
      <c r="ZE19" s="3"/>
      <c r="ZF19" s="3"/>
      <c r="ZG19" s="3"/>
      <c r="ZH19" s="3"/>
      <c r="ZI19" s="3"/>
      <c r="ZJ19" s="3"/>
      <c r="ZK19" s="3"/>
      <c r="ZL19" s="3"/>
      <c r="ZM19" s="3"/>
      <c r="ZN19" s="3"/>
      <c r="ZO19" s="3"/>
      <c r="ZP19" s="3"/>
      <c r="ZQ19" s="3"/>
      <c r="ZR19" s="3"/>
      <c r="ZS19" s="3"/>
      <c r="ZT19" s="3"/>
      <c r="ZU19" s="3"/>
      <c r="ZV19" s="3"/>
      <c r="ZW19" s="3"/>
      <c r="ZX19" s="3"/>
      <c r="ZY19" s="3"/>
      <c r="ZZ19" s="3"/>
      <c r="AAA19" s="3"/>
      <c r="AAB19" s="3"/>
      <c r="AAC19" s="3"/>
      <c r="AAD19" s="3"/>
      <c r="AAE19" s="3"/>
      <c r="AAF19" s="3"/>
      <c r="AAG19" s="3"/>
      <c r="AAH19" s="3"/>
      <c r="AAI19" s="3"/>
      <c r="AAJ19" s="3"/>
      <c r="AAK19" s="3"/>
      <c r="AAL19" s="3"/>
      <c r="AAM19" s="3"/>
      <c r="AAN19" s="3"/>
      <c r="AAO19" s="3"/>
      <c r="AAP19" s="3"/>
      <c r="AAQ19" s="3"/>
      <c r="AAR19" s="3"/>
      <c r="AAS19" s="3"/>
      <c r="AAT19" s="3"/>
      <c r="AAU19" s="3"/>
      <c r="AAV19" s="3"/>
      <c r="AAW19" s="3"/>
      <c r="AAX19" s="3"/>
      <c r="AAY19" s="3"/>
      <c r="AAZ19" s="3"/>
      <c r="ABA19" s="3"/>
      <c r="ABB19" s="3"/>
      <c r="ABC19" s="3"/>
      <c r="ABD19" s="3"/>
      <c r="ABE19" s="3"/>
      <c r="ABF19" s="3"/>
      <c r="ABG19" s="3"/>
      <c r="ABH19" s="3"/>
      <c r="ABI19" s="3"/>
      <c r="ABJ19" s="3"/>
      <c r="ABK19" s="3"/>
      <c r="ABL19" s="3"/>
      <c r="ABM19" s="3"/>
      <c r="ABN19" s="3"/>
      <c r="ABO19" s="3"/>
      <c r="ABP19" s="3"/>
      <c r="ABQ19" s="3"/>
      <c r="ABR19" s="3"/>
      <c r="ABS19" s="3"/>
      <c r="ABT19" s="3"/>
      <c r="ABU19" s="3"/>
      <c r="ABV19" s="3"/>
      <c r="ABW19" s="3"/>
      <c r="ABX19" s="3"/>
      <c r="ABY19" s="3"/>
      <c r="ABZ19" s="3"/>
      <c r="ACA19" s="3"/>
      <c r="ACB19" s="3"/>
      <c r="ACC19" s="3"/>
      <c r="ACD19" s="3"/>
      <c r="ACE19" s="3"/>
      <c r="ACF19" s="3"/>
      <c r="ACG19" s="3"/>
      <c r="ACH19" s="3"/>
      <c r="ACI19" s="3"/>
      <c r="ACJ19" s="3"/>
      <c r="ACK19" s="3"/>
      <c r="ACL19" s="3"/>
      <c r="ACM19" s="3"/>
      <c r="ACN19" s="3"/>
      <c r="ACO19" s="3"/>
      <c r="ACP19" s="3"/>
      <c r="ACQ19" s="3"/>
      <c r="ACR19" s="3"/>
      <c r="ACS19" s="3"/>
      <c r="ACT19" s="3"/>
      <c r="ACU19" s="3"/>
      <c r="ACV19" s="3"/>
      <c r="ACW19" s="3"/>
      <c r="ACX19" s="3"/>
      <c r="ACY19" s="3"/>
      <c r="ACZ19" s="3"/>
      <c r="ADA19" s="3"/>
      <c r="ADB19" s="3"/>
      <c r="ADC19" s="3"/>
      <c r="ADD19" s="3"/>
      <c r="ADE19" s="3"/>
      <c r="ADF19" s="3"/>
      <c r="ADG19" s="3"/>
      <c r="ADH19" s="3"/>
      <c r="ADI19" s="3"/>
      <c r="ADJ19" s="3"/>
      <c r="ADK19" s="3"/>
      <c r="ADL19" s="3"/>
      <c r="ADM19" s="3"/>
      <c r="ADN19" s="3"/>
      <c r="ADO19" s="3"/>
      <c r="ADP19" s="3"/>
      <c r="ADQ19" s="3"/>
      <c r="ADR19" s="3"/>
      <c r="ADS19" s="3"/>
      <c r="ADT19" s="3"/>
      <c r="ADU19" s="3"/>
      <c r="ADV19" s="3"/>
      <c r="ADW19" s="3"/>
      <c r="ADX19" s="3"/>
      <c r="ADY19" s="3"/>
      <c r="ADZ19" s="3"/>
      <c r="AEA19" s="3"/>
      <c r="AEB19" s="3"/>
      <c r="AEC19" s="3"/>
      <c r="AED19" s="3"/>
      <c r="AEE19" s="3"/>
      <c r="AEF19" s="3"/>
      <c r="AEG19" s="3"/>
      <c r="AEH19" s="3"/>
      <c r="AEI19" s="3"/>
      <c r="AEJ19" s="3"/>
      <c r="AEK19" s="3"/>
      <c r="AEL19" s="3"/>
      <c r="AEM19" s="3"/>
      <c r="AEN19" s="3"/>
      <c r="AEO19" s="3"/>
      <c r="AEP19" s="3"/>
      <c r="AEQ19" s="3"/>
      <c r="AER19" s="3"/>
      <c r="AES19" s="3"/>
      <c r="AET19" s="3"/>
      <c r="AEU19" s="3"/>
      <c r="AEV19" s="3"/>
      <c r="AEW19" s="3"/>
      <c r="AEX19" s="3"/>
      <c r="AEY19" s="3"/>
      <c r="AEZ19" s="3"/>
      <c r="AFA19" s="3"/>
      <c r="AFB19" s="3"/>
      <c r="AFC19" s="3"/>
      <c r="AFD19" s="3"/>
      <c r="AFE19" s="3"/>
      <c r="AFF19" s="3"/>
      <c r="AFG19" s="3"/>
      <c r="AFH19" s="3"/>
      <c r="AFI19" s="3"/>
      <c r="AFJ19" s="3"/>
      <c r="AFK19" s="3"/>
      <c r="AFL19" s="3"/>
      <c r="AFM19" s="3"/>
      <c r="AFN19" s="3"/>
      <c r="AFO19" s="3"/>
      <c r="AFP19" s="3"/>
      <c r="AFQ19" s="3"/>
      <c r="AFR19" s="3"/>
      <c r="AFS19" s="3"/>
      <c r="AFT19" s="3"/>
      <c r="AFU19" s="3"/>
      <c r="AFV19" s="3"/>
      <c r="AFW19" s="3"/>
      <c r="AFX19" s="3"/>
      <c r="AFY19" s="3"/>
      <c r="AFZ19" s="3"/>
      <c r="AGA19" s="3"/>
      <c r="AGB19" s="3"/>
      <c r="AGC19" s="3"/>
      <c r="AGD19" s="3"/>
      <c r="AGE19" s="3"/>
      <c r="AGF19" s="3"/>
      <c r="AGG19" s="3"/>
      <c r="AGH19" s="3"/>
      <c r="AGI19" s="3"/>
      <c r="AGJ19" s="3"/>
      <c r="AGK19" s="3"/>
      <c r="AGL19" s="3"/>
      <c r="AGM19" s="3"/>
      <c r="AGN19" s="3"/>
      <c r="AGO19" s="3"/>
      <c r="AGP19" s="3"/>
      <c r="AGQ19" s="3"/>
      <c r="AGR19" s="3"/>
      <c r="AGS19" s="3"/>
      <c r="AGT19" s="3"/>
      <c r="AGU19" s="3"/>
      <c r="AGV19" s="3"/>
      <c r="AGW19" s="3"/>
      <c r="AGX19" s="3"/>
      <c r="AGY19" s="3"/>
      <c r="AGZ19" s="3"/>
      <c r="AHA19" s="3"/>
      <c r="AHB19" s="3"/>
      <c r="AHC19" s="3"/>
      <c r="AHD19" s="3"/>
      <c r="AHE19" s="3"/>
      <c r="AHF19" s="3"/>
      <c r="AHG19" s="3"/>
      <c r="AHH19" s="3"/>
      <c r="AHI19" s="3"/>
      <c r="AHJ19" s="3"/>
      <c r="AHK19" s="3"/>
      <c r="AHL19" s="3"/>
      <c r="AHM19" s="3"/>
      <c r="AHN19" s="3"/>
      <c r="AHO19" s="3"/>
      <c r="AHP19" s="3"/>
      <c r="AHQ19" s="3"/>
      <c r="AHR19" s="3"/>
      <c r="AHS19" s="3"/>
      <c r="AHT19" s="3"/>
      <c r="AHU19" s="3"/>
      <c r="AHV19" s="3"/>
      <c r="AHW19" s="3"/>
      <c r="AHX19" s="3"/>
      <c r="AHY19" s="3"/>
      <c r="AHZ19" s="3"/>
      <c r="AIA19" s="3"/>
      <c r="AIB19" s="3"/>
      <c r="AIC19" s="3"/>
      <c r="AID19" s="3"/>
      <c r="AIE19" s="3"/>
      <c r="AIF19" s="3"/>
      <c r="AIG19" s="3"/>
      <c r="AIH19" s="3"/>
      <c r="AII19" s="3"/>
      <c r="AIJ19" s="3"/>
      <c r="AIK19" s="3"/>
      <c r="AIL19" s="3"/>
      <c r="AIM19" s="3"/>
      <c r="AIN19" s="3"/>
      <c r="AIO19" s="3"/>
      <c r="AIP19" s="3"/>
      <c r="AIQ19" s="3"/>
      <c r="AIR19" s="3"/>
      <c r="AIS19" s="3"/>
      <c r="AIT19" s="3"/>
      <c r="AIU19" s="3"/>
      <c r="AIV19" s="3"/>
      <c r="AIW19" s="3"/>
      <c r="AIX19" s="3"/>
      <c r="AIY19" s="3"/>
      <c r="AIZ19" s="3"/>
      <c r="AJA19" s="3"/>
      <c r="AJB19" s="3"/>
      <c r="AJC19" s="3"/>
      <c r="AJD19" s="3"/>
      <c r="AJE19" s="3"/>
      <c r="AJF19" s="3"/>
      <c r="AJG19" s="3"/>
      <c r="AJH19" s="3"/>
      <c r="AJI19" s="3"/>
      <c r="AJJ19" s="3"/>
      <c r="AJK19" s="3"/>
      <c r="AJL19" s="3"/>
      <c r="AJM19" s="3"/>
      <c r="AJN19" s="3"/>
      <c r="AJO19" s="3"/>
      <c r="AJP19" s="3"/>
      <c r="AJQ19" s="3"/>
      <c r="AJR19" s="3"/>
      <c r="AJS19" s="3"/>
      <c r="AJT19" s="3"/>
      <c r="AJU19" s="3"/>
      <c r="AJV19" s="3"/>
      <c r="AJW19" s="3"/>
      <c r="AJX19" s="3"/>
      <c r="AJY19" s="3"/>
      <c r="AJZ19" s="3"/>
      <c r="AKA19" s="3"/>
      <c r="AKB19" s="3"/>
      <c r="AKC19" s="3"/>
      <c r="AKD19" s="3"/>
      <c r="AKE19" s="3"/>
      <c r="AKF19" s="3"/>
      <c r="AKG19" s="3"/>
      <c r="AKH19" s="3"/>
      <c r="AKI19" s="3"/>
      <c r="AKJ19" s="3"/>
      <c r="AKK19" s="3"/>
      <c r="AKL19" s="3"/>
      <c r="AKM19" s="3"/>
      <c r="AKN19" s="3"/>
      <c r="AKO19" s="3"/>
      <c r="AKP19" s="3"/>
      <c r="AKQ19" s="3"/>
      <c r="AKR19" s="3"/>
      <c r="AKS19" s="3"/>
      <c r="AKT19" s="3"/>
      <c r="AKU19" s="3"/>
      <c r="AKV19" s="3"/>
      <c r="AKW19" s="3"/>
      <c r="AKX19" s="3"/>
      <c r="AKY19" s="3"/>
      <c r="AKZ19" s="3"/>
      <c r="ALA19" s="3"/>
    </row>
    <row r="20" spans="1:989" s="4" customFormat="1" ht="59.25" customHeight="1" x14ac:dyDescent="0.2">
      <c r="A20" s="62" t="s">
        <v>93</v>
      </c>
      <c r="B20" s="65">
        <f>182695+13000+20000</f>
        <v>215695</v>
      </c>
      <c r="C20" s="65">
        <f>182695+13000+20000</f>
        <v>215695</v>
      </c>
      <c r="D20" s="77">
        <v>228326.9</v>
      </c>
      <c r="E20" s="60">
        <f t="shared" si="0"/>
        <v>105.85637126498064</v>
      </c>
      <c r="F20" s="60">
        <f t="shared" si="1"/>
        <v>105.85637126498064</v>
      </c>
      <c r="G20" s="51">
        <v>280220.5</v>
      </c>
      <c r="H20" s="60">
        <f t="shared" si="2"/>
        <v>64525.5</v>
      </c>
      <c r="I20" s="60">
        <f t="shared" si="3"/>
        <v>29.915157977699991</v>
      </c>
      <c r="J20" s="60">
        <f t="shared" si="4"/>
        <v>64525.5</v>
      </c>
      <c r="K20" s="60">
        <f t="shared" si="5"/>
        <v>29.915157977699991</v>
      </c>
      <c r="L20" s="61">
        <f t="shared" si="6"/>
        <v>51893.600000000006</v>
      </c>
      <c r="M20" s="61">
        <f t="shared" si="7"/>
        <v>22.727764446501926</v>
      </c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  <c r="IW20" s="3"/>
      <c r="IX20" s="3"/>
      <c r="IY20" s="3"/>
      <c r="IZ20" s="3"/>
      <c r="JA20" s="3"/>
      <c r="JB20" s="3"/>
      <c r="JC20" s="3"/>
      <c r="JD20" s="3"/>
      <c r="JE20" s="3"/>
      <c r="JF20" s="3"/>
      <c r="JG20" s="3"/>
      <c r="JH20" s="3"/>
      <c r="JI20" s="3"/>
      <c r="JJ20" s="3"/>
      <c r="JK20" s="3"/>
      <c r="JL20" s="3"/>
      <c r="JM20" s="3"/>
      <c r="JN20" s="3"/>
      <c r="JO20" s="3"/>
      <c r="JP20" s="3"/>
      <c r="JQ20" s="3"/>
      <c r="JR20" s="3"/>
      <c r="JS20" s="3"/>
      <c r="JT20" s="3"/>
      <c r="JU20" s="3"/>
      <c r="JV20" s="3"/>
      <c r="JW20" s="3"/>
      <c r="JX20" s="3"/>
      <c r="JY20" s="3"/>
      <c r="JZ20" s="3"/>
      <c r="KA20" s="3"/>
      <c r="KB20" s="3"/>
      <c r="KC20" s="3"/>
      <c r="KD20" s="3"/>
      <c r="KE20" s="3"/>
      <c r="KF20" s="3"/>
      <c r="KG20" s="3"/>
      <c r="KH20" s="3"/>
      <c r="KI20" s="3"/>
      <c r="KJ20" s="3"/>
      <c r="KK20" s="3"/>
      <c r="KL20" s="3"/>
      <c r="KM20" s="3"/>
      <c r="KN20" s="3"/>
      <c r="KO20" s="3"/>
      <c r="KP20" s="3"/>
      <c r="KQ20" s="3"/>
      <c r="KR20" s="3"/>
      <c r="KS20" s="3"/>
      <c r="KT20" s="3"/>
      <c r="KU20" s="3"/>
      <c r="KV20" s="3"/>
      <c r="KW20" s="3"/>
      <c r="KX20" s="3"/>
      <c r="KY20" s="3"/>
      <c r="KZ20" s="3"/>
      <c r="LA20" s="3"/>
      <c r="LB20" s="3"/>
      <c r="LC20" s="3"/>
      <c r="LD20" s="3"/>
      <c r="LE20" s="3"/>
      <c r="LF20" s="3"/>
      <c r="LG20" s="3"/>
      <c r="LH20" s="3"/>
      <c r="LI20" s="3"/>
      <c r="LJ20" s="3"/>
      <c r="LK20" s="3"/>
      <c r="LL20" s="3"/>
      <c r="LM20" s="3"/>
      <c r="LN20" s="3"/>
      <c r="LO20" s="3"/>
      <c r="LP20" s="3"/>
      <c r="LQ20" s="3"/>
      <c r="LR20" s="3"/>
      <c r="LS20" s="3"/>
      <c r="LT20" s="3"/>
      <c r="LU20" s="3"/>
      <c r="LV20" s="3"/>
      <c r="LW20" s="3"/>
      <c r="LX20" s="3"/>
      <c r="LY20" s="3"/>
      <c r="LZ20" s="3"/>
      <c r="MA20" s="3"/>
      <c r="MB20" s="3"/>
      <c r="MC20" s="3"/>
      <c r="MD20" s="3"/>
      <c r="ME20" s="3"/>
      <c r="MF20" s="3"/>
      <c r="MG20" s="3"/>
      <c r="MH20" s="3"/>
      <c r="MI20" s="3"/>
      <c r="MJ20" s="3"/>
      <c r="MK20" s="3"/>
      <c r="ML20" s="3"/>
      <c r="MM20" s="3"/>
      <c r="MN20" s="3"/>
      <c r="MO20" s="3"/>
      <c r="MP20" s="3"/>
      <c r="MQ20" s="3"/>
      <c r="MR20" s="3"/>
      <c r="MS20" s="3"/>
      <c r="MT20" s="3"/>
      <c r="MU20" s="3"/>
      <c r="MV20" s="3"/>
      <c r="MW20" s="3"/>
      <c r="MX20" s="3"/>
      <c r="MY20" s="3"/>
      <c r="MZ20" s="3"/>
      <c r="NA20" s="3"/>
      <c r="NB20" s="3"/>
      <c r="NC20" s="3"/>
      <c r="ND20" s="3"/>
      <c r="NE20" s="3"/>
      <c r="NF20" s="3"/>
      <c r="NG20" s="3"/>
      <c r="NH20" s="3"/>
      <c r="NI20" s="3"/>
      <c r="NJ20" s="3"/>
      <c r="NK20" s="3"/>
      <c r="NL20" s="3"/>
      <c r="NM20" s="3"/>
      <c r="NN20" s="3"/>
      <c r="NO20" s="3"/>
      <c r="NP20" s="3"/>
      <c r="NQ20" s="3"/>
      <c r="NR20" s="3"/>
      <c r="NS20" s="3"/>
      <c r="NT20" s="3"/>
      <c r="NU20" s="3"/>
      <c r="NV20" s="3"/>
      <c r="NW20" s="3"/>
      <c r="NX20" s="3"/>
      <c r="NY20" s="3"/>
      <c r="NZ20" s="3"/>
      <c r="OA20" s="3"/>
      <c r="OB20" s="3"/>
      <c r="OC20" s="3"/>
      <c r="OD20" s="3"/>
      <c r="OE20" s="3"/>
      <c r="OF20" s="3"/>
      <c r="OG20" s="3"/>
      <c r="OH20" s="3"/>
      <c r="OI20" s="3"/>
      <c r="OJ20" s="3"/>
      <c r="OK20" s="3"/>
      <c r="OL20" s="3"/>
      <c r="OM20" s="3"/>
      <c r="ON20" s="3"/>
      <c r="OO20" s="3"/>
      <c r="OP20" s="3"/>
      <c r="OQ20" s="3"/>
      <c r="OR20" s="3"/>
      <c r="OS20" s="3"/>
      <c r="OT20" s="3"/>
      <c r="OU20" s="3"/>
      <c r="OV20" s="3"/>
      <c r="OW20" s="3"/>
      <c r="OX20" s="3"/>
      <c r="OY20" s="3"/>
      <c r="OZ20" s="3"/>
      <c r="PA20" s="3"/>
      <c r="PB20" s="3"/>
      <c r="PC20" s="3"/>
      <c r="PD20" s="3"/>
      <c r="PE20" s="3"/>
      <c r="PF20" s="3"/>
      <c r="PG20" s="3"/>
      <c r="PH20" s="3"/>
      <c r="PI20" s="3"/>
      <c r="PJ20" s="3"/>
      <c r="PK20" s="3"/>
      <c r="PL20" s="3"/>
      <c r="PM20" s="3"/>
      <c r="PN20" s="3"/>
      <c r="PO20" s="3"/>
      <c r="PP20" s="3"/>
      <c r="PQ20" s="3"/>
      <c r="PR20" s="3"/>
      <c r="PS20" s="3"/>
      <c r="PT20" s="3"/>
      <c r="PU20" s="3"/>
      <c r="PV20" s="3"/>
      <c r="PW20" s="3"/>
      <c r="PX20" s="3"/>
      <c r="PY20" s="3"/>
      <c r="PZ20" s="3"/>
      <c r="QA20" s="3"/>
      <c r="QB20" s="3"/>
      <c r="QC20" s="3"/>
      <c r="QD20" s="3"/>
      <c r="QE20" s="3"/>
      <c r="QF20" s="3"/>
      <c r="QG20" s="3"/>
      <c r="QH20" s="3"/>
      <c r="QI20" s="3"/>
      <c r="QJ20" s="3"/>
      <c r="QK20" s="3"/>
      <c r="QL20" s="3"/>
      <c r="QM20" s="3"/>
      <c r="QN20" s="3"/>
      <c r="QO20" s="3"/>
      <c r="QP20" s="3"/>
      <c r="QQ20" s="3"/>
      <c r="QR20" s="3"/>
      <c r="QS20" s="3"/>
      <c r="QT20" s="3"/>
      <c r="QU20" s="3"/>
      <c r="QV20" s="3"/>
      <c r="QW20" s="3"/>
      <c r="QX20" s="3"/>
      <c r="QY20" s="3"/>
      <c r="QZ20" s="3"/>
      <c r="RA20" s="3"/>
      <c r="RB20" s="3"/>
      <c r="RC20" s="3"/>
      <c r="RD20" s="3"/>
      <c r="RE20" s="3"/>
      <c r="RF20" s="3"/>
      <c r="RG20" s="3"/>
      <c r="RH20" s="3"/>
      <c r="RI20" s="3"/>
      <c r="RJ20" s="3"/>
      <c r="RK20" s="3"/>
      <c r="RL20" s="3"/>
      <c r="RM20" s="3"/>
      <c r="RN20" s="3"/>
      <c r="RO20" s="3"/>
      <c r="RP20" s="3"/>
      <c r="RQ20" s="3"/>
      <c r="RR20" s="3"/>
      <c r="RS20" s="3"/>
      <c r="RT20" s="3"/>
      <c r="RU20" s="3"/>
      <c r="RV20" s="3"/>
      <c r="RW20" s="3"/>
      <c r="RX20" s="3"/>
      <c r="RY20" s="3"/>
      <c r="RZ20" s="3"/>
      <c r="SA20" s="3"/>
      <c r="SB20" s="3"/>
      <c r="SC20" s="3"/>
      <c r="SD20" s="3"/>
      <c r="SE20" s="3"/>
      <c r="SF20" s="3"/>
      <c r="SG20" s="3"/>
      <c r="SH20" s="3"/>
      <c r="SI20" s="3"/>
      <c r="SJ20" s="3"/>
      <c r="SK20" s="3"/>
      <c r="SL20" s="3"/>
      <c r="SM20" s="3"/>
      <c r="SN20" s="3"/>
      <c r="SO20" s="3"/>
      <c r="SP20" s="3"/>
      <c r="SQ20" s="3"/>
      <c r="SR20" s="3"/>
      <c r="SS20" s="3"/>
      <c r="ST20" s="3"/>
      <c r="SU20" s="3"/>
      <c r="SV20" s="3"/>
      <c r="SW20" s="3"/>
      <c r="SX20" s="3"/>
      <c r="SY20" s="3"/>
      <c r="SZ20" s="3"/>
      <c r="TA20" s="3"/>
      <c r="TB20" s="3"/>
      <c r="TC20" s="3"/>
      <c r="TD20" s="3"/>
      <c r="TE20" s="3"/>
      <c r="TF20" s="3"/>
      <c r="TG20" s="3"/>
      <c r="TH20" s="3"/>
      <c r="TI20" s="3"/>
      <c r="TJ20" s="3"/>
      <c r="TK20" s="3"/>
      <c r="TL20" s="3"/>
      <c r="TM20" s="3"/>
      <c r="TN20" s="3"/>
      <c r="TO20" s="3"/>
      <c r="TP20" s="3"/>
      <c r="TQ20" s="3"/>
      <c r="TR20" s="3"/>
      <c r="TS20" s="3"/>
      <c r="TT20" s="3"/>
      <c r="TU20" s="3"/>
      <c r="TV20" s="3"/>
      <c r="TW20" s="3"/>
      <c r="TX20" s="3"/>
      <c r="TY20" s="3"/>
      <c r="TZ20" s="3"/>
      <c r="UA20" s="3"/>
      <c r="UB20" s="3"/>
      <c r="UC20" s="3"/>
      <c r="UD20" s="3"/>
      <c r="UE20" s="3"/>
      <c r="UF20" s="3"/>
      <c r="UG20" s="3"/>
      <c r="UH20" s="3"/>
      <c r="UI20" s="3"/>
      <c r="UJ20" s="3"/>
      <c r="UK20" s="3"/>
      <c r="UL20" s="3"/>
      <c r="UM20" s="3"/>
      <c r="UN20" s="3"/>
      <c r="UO20" s="3"/>
      <c r="UP20" s="3"/>
      <c r="UQ20" s="3"/>
      <c r="UR20" s="3"/>
      <c r="US20" s="3"/>
      <c r="UT20" s="3"/>
      <c r="UU20" s="3"/>
      <c r="UV20" s="3"/>
      <c r="UW20" s="3"/>
      <c r="UX20" s="3"/>
      <c r="UY20" s="3"/>
      <c r="UZ20" s="3"/>
      <c r="VA20" s="3"/>
      <c r="VB20" s="3"/>
      <c r="VC20" s="3"/>
      <c r="VD20" s="3"/>
      <c r="VE20" s="3"/>
      <c r="VF20" s="3"/>
      <c r="VG20" s="3"/>
      <c r="VH20" s="3"/>
      <c r="VI20" s="3"/>
      <c r="VJ20" s="3"/>
      <c r="VK20" s="3"/>
      <c r="VL20" s="3"/>
      <c r="VM20" s="3"/>
      <c r="VN20" s="3"/>
      <c r="VO20" s="3"/>
      <c r="VP20" s="3"/>
      <c r="VQ20" s="3"/>
      <c r="VR20" s="3"/>
      <c r="VS20" s="3"/>
      <c r="VT20" s="3"/>
      <c r="VU20" s="3"/>
      <c r="VV20" s="3"/>
      <c r="VW20" s="3"/>
      <c r="VX20" s="3"/>
      <c r="VY20" s="3"/>
      <c r="VZ20" s="3"/>
      <c r="WA20" s="3"/>
      <c r="WB20" s="3"/>
      <c r="WC20" s="3"/>
      <c r="WD20" s="3"/>
      <c r="WE20" s="3"/>
      <c r="WF20" s="3"/>
      <c r="WG20" s="3"/>
      <c r="WH20" s="3"/>
      <c r="WI20" s="3"/>
      <c r="WJ20" s="3"/>
      <c r="WK20" s="3"/>
      <c r="WL20" s="3"/>
      <c r="WM20" s="3"/>
      <c r="WN20" s="3"/>
      <c r="WO20" s="3"/>
      <c r="WP20" s="3"/>
      <c r="WQ20" s="3"/>
      <c r="WR20" s="3"/>
      <c r="WS20" s="3"/>
      <c r="WT20" s="3"/>
      <c r="WU20" s="3"/>
      <c r="WV20" s="3"/>
      <c r="WW20" s="3"/>
      <c r="WX20" s="3"/>
      <c r="WY20" s="3"/>
      <c r="WZ20" s="3"/>
      <c r="XA20" s="3"/>
      <c r="XB20" s="3"/>
      <c r="XC20" s="3"/>
      <c r="XD20" s="3"/>
      <c r="XE20" s="3"/>
      <c r="XF20" s="3"/>
      <c r="XG20" s="3"/>
      <c r="XH20" s="3"/>
      <c r="XI20" s="3"/>
      <c r="XJ20" s="3"/>
      <c r="XK20" s="3"/>
      <c r="XL20" s="3"/>
      <c r="XM20" s="3"/>
      <c r="XN20" s="3"/>
      <c r="XO20" s="3"/>
      <c r="XP20" s="3"/>
      <c r="XQ20" s="3"/>
      <c r="XR20" s="3"/>
      <c r="XS20" s="3"/>
      <c r="XT20" s="3"/>
      <c r="XU20" s="3"/>
      <c r="XV20" s="3"/>
      <c r="XW20" s="3"/>
      <c r="XX20" s="3"/>
      <c r="XY20" s="3"/>
      <c r="XZ20" s="3"/>
      <c r="YA20" s="3"/>
      <c r="YB20" s="3"/>
      <c r="YC20" s="3"/>
      <c r="YD20" s="3"/>
      <c r="YE20" s="3"/>
      <c r="YF20" s="3"/>
      <c r="YG20" s="3"/>
      <c r="YH20" s="3"/>
      <c r="YI20" s="3"/>
      <c r="YJ20" s="3"/>
      <c r="YK20" s="3"/>
      <c r="YL20" s="3"/>
      <c r="YM20" s="3"/>
      <c r="YN20" s="3"/>
      <c r="YO20" s="3"/>
      <c r="YP20" s="3"/>
      <c r="YQ20" s="3"/>
      <c r="YR20" s="3"/>
      <c r="YS20" s="3"/>
      <c r="YT20" s="3"/>
      <c r="YU20" s="3"/>
      <c r="YV20" s="3"/>
      <c r="YW20" s="3"/>
      <c r="YX20" s="3"/>
      <c r="YY20" s="3"/>
      <c r="YZ20" s="3"/>
      <c r="ZA20" s="3"/>
      <c r="ZB20" s="3"/>
      <c r="ZC20" s="3"/>
      <c r="ZD20" s="3"/>
      <c r="ZE20" s="3"/>
      <c r="ZF20" s="3"/>
      <c r="ZG20" s="3"/>
      <c r="ZH20" s="3"/>
      <c r="ZI20" s="3"/>
      <c r="ZJ20" s="3"/>
      <c r="ZK20" s="3"/>
      <c r="ZL20" s="3"/>
      <c r="ZM20" s="3"/>
      <c r="ZN20" s="3"/>
      <c r="ZO20" s="3"/>
      <c r="ZP20" s="3"/>
      <c r="ZQ20" s="3"/>
      <c r="ZR20" s="3"/>
      <c r="ZS20" s="3"/>
      <c r="ZT20" s="3"/>
      <c r="ZU20" s="3"/>
      <c r="ZV20" s="3"/>
      <c r="ZW20" s="3"/>
      <c r="ZX20" s="3"/>
      <c r="ZY20" s="3"/>
      <c r="ZZ20" s="3"/>
      <c r="AAA20" s="3"/>
      <c r="AAB20" s="3"/>
      <c r="AAC20" s="3"/>
      <c r="AAD20" s="3"/>
      <c r="AAE20" s="3"/>
      <c r="AAF20" s="3"/>
      <c r="AAG20" s="3"/>
      <c r="AAH20" s="3"/>
      <c r="AAI20" s="3"/>
      <c r="AAJ20" s="3"/>
      <c r="AAK20" s="3"/>
      <c r="AAL20" s="3"/>
      <c r="AAM20" s="3"/>
      <c r="AAN20" s="3"/>
      <c r="AAO20" s="3"/>
      <c r="AAP20" s="3"/>
      <c r="AAQ20" s="3"/>
      <c r="AAR20" s="3"/>
      <c r="AAS20" s="3"/>
      <c r="AAT20" s="3"/>
      <c r="AAU20" s="3"/>
      <c r="AAV20" s="3"/>
      <c r="AAW20" s="3"/>
      <c r="AAX20" s="3"/>
      <c r="AAY20" s="3"/>
      <c r="AAZ20" s="3"/>
      <c r="ABA20" s="3"/>
      <c r="ABB20" s="3"/>
      <c r="ABC20" s="3"/>
      <c r="ABD20" s="3"/>
      <c r="ABE20" s="3"/>
      <c r="ABF20" s="3"/>
      <c r="ABG20" s="3"/>
      <c r="ABH20" s="3"/>
      <c r="ABI20" s="3"/>
      <c r="ABJ20" s="3"/>
      <c r="ABK20" s="3"/>
      <c r="ABL20" s="3"/>
      <c r="ABM20" s="3"/>
      <c r="ABN20" s="3"/>
      <c r="ABO20" s="3"/>
      <c r="ABP20" s="3"/>
      <c r="ABQ20" s="3"/>
      <c r="ABR20" s="3"/>
      <c r="ABS20" s="3"/>
      <c r="ABT20" s="3"/>
      <c r="ABU20" s="3"/>
      <c r="ABV20" s="3"/>
      <c r="ABW20" s="3"/>
      <c r="ABX20" s="3"/>
      <c r="ABY20" s="3"/>
      <c r="ABZ20" s="3"/>
      <c r="ACA20" s="3"/>
      <c r="ACB20" s="3"/>
      <c r="ACC20" s="3"/>
      <c r="ACD20" s="3"/>
      <c r="ACE20" s="3"/>
      <c r="ACF20" s="3"/>
      <c r="ACG20" s="3"/>
      <c r="ACH20" s="3"/>
      <c r="ACI20" s="3"/>
      <c r="ACJ20" s="3"/>
      <c r="ACK20" s="3"/>
      <c r="ACL20" s="3"/>
      <c r="ACM20" s="3"/>
      <c r="ACN20" s="3"/>
      <c r="ACO20" s="3"/>
      <c r="ACP20" s="3"/>
      <c r="ACQ20" s="3"/>
      <c r="ACR20" s="3"/>
      <c r="ACS20" s="3"/>
      <c r="ACT20" s="3"/>
      <c r="ACU20" s="3"/>
      <c r="ACV20" s="3"/>
      <c r="ACW20" s="3"/>
      <c r="ACX20" s="3"/>
      <c r="ACY20" s="3"/>
      <c r="ACZ20" s="3"/>
      <c r="ADA20" s="3"/>
      <c r="ADB20" s="3"/>
      <c r="ADC20" s="3"/>
      <c r="ADD20" s="3"/>
      <c r="ADE20" s="3"/>
      <c r="ADF20" s="3"/>
      <c r="ADG20" s="3"/>
      <c r="ADH20" s="3"/>
      <c r="ADI20" s="3"/>
      <c r="ADJ20" s="3"/>
      <c r="ADK20" s="3"/>
      <c r="ADL20" s="3"/>
      <c r="ADM20" s="3"/>
      <c r="ADN20" s="3"/>
      <c r="ADO20" s="3"/>
      <c r="ADP20" s="3"/>
      <c r="ADQ20" s="3"/>
      <c r="ADR20" s="3"/>
      <c r="ADS20" s="3"/>
      <c r="ADT20" s="3"/>
      <c r="ADU20" s="3"/>
      <c r="ADV20" s="3"/>
      <c r="ADW20" s="3"/>
      <c r="ADX20" s="3"/>
      <c r="ADY20" s="3"/>
      <c r="ADZ20" s="3"/>
      <c r="AEA20" s="3"/>
      <c r="AEB20" s="3"/>
      <c r="AEC20" s="3"/>
      <c r="AED20" s="3"/>
      <c r="AEE20" s="3"/>
      <c r="AEF20" s="3"/>
      <c r="AEG20" s="3"/>
      <c r="AEH20" s="3"/>
      <c r="AEI20" s="3"/>
      <c r="AEJ20" s="3"/>
      <c r="AEK20" s="3"/>
      <c r="AEL20" s="3"/>
      <c r="AEM20" s="3"/>
      <c r="AEN20" s="3"/>
      <c r="AEO20" s="3"/>
      <c r="AEP20" s="3"/>
      <c r="AEQ20" s="3"/>
      <c r="AER20" s="3"/>
      <c r="AES20" s="3"/>
      <c r="AET20" s="3"/>
      <c r="AEU20" s="3"/>
      <c r="AEV20" s="3"/>
      <c r="AEW20" s="3"/>
      <c r="AEX20" s="3"/>
      <c r="AEY20" s="3"/>
      <c r="AEZ20" s="3"/>
      <c r="AFA20" s="3"/>
      <c r="AFB20" s="3"/>
      <c r="AFC20" s="3"/>
      <c r="AFD20" s="3"/>
      <c r="AFE20" s="3"/>
      <c r="AFF20" s="3"/>
      <c r="AFG20" s="3"/>
      <c r="AFH20" s="3"/>
      <c r="AFI20" s="3"/>
      <c r="AFJ20" s="3"/>
      <c r="AFK20" s="3"/>
      <c r="AFL20" s="3"/>
      <c r="AFM20" s="3"/>
      <c r="AFN20" s="3"/>
      <c r="AFO20" s="3"/>
      <c r="AFP20" s="3"/>
      <c r="AFQ20" s="3"/>
      <c r="AFR20" s="3"/>
      <c r="AFS20" s="3"/>
      <c r="AFT20" s="3"/>
      <c r="AFU20" s="3"/>
      <c r="AFV20" s="3"/>
      <c r="AFW20" s="3"/>
      <c r="AFX20" s="3"/>
      <c r="AFY20" s="3"/>
      <c r="AFZ20" s="3"/>
      <c r="AGA20" s="3"/>
      <c r="AGB20" s="3"/>
      <c r="AGC20" s="3"/>
      <c r="AGD20" s="3"/>
      <c r="AGE20" s="3"/>
      <c r="AGF20" s="3"/>
      <c r="AGG20" s="3"/>
      <c r="AGH20" s="3"/>
      <c r="AGI20" s="3"/>
      <c r="AGJ20" s="3"/>
      <c r="AGK20" s="3"/>
      <c r="AGL20" s="3"/>
      <c r="AGM20" s="3"/>
      <c r="AGN20" s="3"/>
      <c r="AGO20" s="3"/>
      <c r="AGP20" s="3"/>
      <c r="AGQ20" s="3"/>
      <c r="AGR20" s="3"/>
      <c r="AGS20" s="3"/>
      <c r="AGT20" s="3"/>
      <c r="AGU20" s="3"/>
      <c r="AGV20" s="3"/>
      <c r="AGW20" s="3"/>
      <c r="AGX20" s="3"/>
      <c r="AGY20" s="3"/>
      <c r="AGZ20" s="3"/>
      <c r="AHA20" s="3"/>
      <c r="AHB20" s="3"/>
      <c r="AHC20" s="3"/>
      <c r="AHD20" s="3"/>
      <c r="AHE20" s="3"/>
      <c r="AHF20" s="3"/>
      <c r="AHG20" s="3"/>
      <c r="AHH20" s="3"/>
      <c r="AHI20" s="3"/>
      <c r="AHJ20" s="3"/>
      <c r="AHK20" s="3"/>
      <c r="AHL20" s="3"/>
      <c r="AHM20" s="3"/>
      <c r="AHN20" s="3"/>
      <c r="AHO20" s="3"/>
      <c r="AHP20" s="3"/>
      <c r="AHQ20" s="3"/>
      <c r="AHR20" s="3"/>
      <c r="AHS20" s="3"/>
      <c r="AHT20" s="3"/>
      <c r="AHU20" s="3"/>
      <c r="AHV20" s="3"/>
      <c r="AHW20" s="3"/>
      <c r="AHX20" s="3"/>
      <c r="AHY20" s="3"/>
      <c r="AHZ20" s="3"/>
      <c r="AIA20" s="3"/>
      <c r="AIB20" s="3"/>
      <c r="AIC20" s="3"/>
      <c r="AID20" s="3"/>
      <c r="AIE20" s="3"/>
      <c r="AIF20" s="3"/>
      <c r="AIG20" s="3"/>
      <c r="AIH20" s="3"/>
      <c r="AII20" s="3"/>
      <c r="AIJ20" s="3"/>
      <c r="AIK20" s="3"/>
      <c r="AIL20" s="3"/>
      <c r="AIM20" s="3"/>
      <c r="AIN20" s="3"/>
      <c r="AIO20" s="3"/>
      <c r="AIP20" s="3"/>
      <c r="AIQ20" s="3"/>
      <c r="AIR20" s="3"/>
      <c r="AIS20" s="3"/>
      <c r="AIT20" s="3"/>
      <c r="AIU20" s="3"/>
      <c r="AIV20" s="3"/>
      <c r="AIW20" s="3"/>
      <c r="AIX20" s="3"/>
      <c r="AIY20" s="3"/>
      <c r="AIZ20" s="3"/>
      <c r="AJA20" s="3"/>
      <c r="AJB20" s="3"/>
      <c r="AJC20" s="3"/>
      <c r="AJD20" s="3"/>
      <c r="AJE20" s="3"/>
      <c r="AJF20" s="3"/>
      <c r="AJG20" s="3"/>
      <c r="AJH20" s="3"/>
      <c r="AJI20" s="3"/>
      <c r="AJJ20" s="3"/>
      <c r="AJK20" s="3"/>
      <c r="AJL20" s="3"/>
      <c r="AJM20" s="3"/>
      <c r="AJN20" s="3"/>
      <c r="AJO20" s="3"/>
      <c r="AJP20" s="3"/>
      <c r="AJQ20" s="3"/>
      <c r="AJR20" s="3"/>
      <c r="AJS20" s="3"/>
      <c r="AJT20" s="3"/>
      <c r="AJU20" s="3"/>
      <c r="AJV20" s="3"/>
      <c r="AJW20" s="3"/>
      <c r="AJX20" s="3"/>
      <c r="AJY20" s="3"/>
      <c r="AJZ20" s="3"/>
      <c r="AKA20" s="3"/>
      <c r="AKB20" s="3"/>
      <c r="AKC20" s="3"/>
      <c r="AKD20" s="3"/>
      <c r="AKE20" s="3"/>
      <c r="AKF20" s="3"/>
      <c r="AKG20" s="3"/>
      <c r="AKH20" s="3"/>
      <c r="AKI20" s="3"/>
      <c r="AKJ20" s="3"/>
      <c r="AKK20" s="3"/>
      <c r="AKL20" s="3"/>
      <c r="AKM20" s="3"/>
      <c r="AKN20" s="3"/>
      <c r="AKO20" s="3"/>
      <c r="AKP20" s="3"/>
      <c r="AKQ20" s="3"/>
      <c r="AKR20" s="3"/>
      <c r="AKS20" s="3"/>
      <c r="AKT20" s="3"/>
      <c r="AKU20" s="3"/>
      <c r="AKV20" s="3"/>
      <c r="AKW20" s="3"/>
      <c r="AKX20" s="3"/>
      <c r="AKY20" s="3"/>
      <c r="AKZ20" s="3"/>
      <c r="ALA20" s="3"/>
    </row>
    <row r="21" spans="1:989" s="4" customFormat="1" ht="81.75" customHeight="1" x14ac:dyDescent="0.2">
      <c r="A21" s="62" t="s">
        <v>94</v>
      </c>
      <c r="B21" s="65">
        <f>40200+3000</f>
        <v>43200</v>
      </c>
      <c r="C21" s="65">
        <f>40200+3000</f>
        <v>43200</v>
      </c>
      <c r="D21" s="77">
        <v>43530.6</v>
      </c>
      <c r="E21" s="60">
        <f t="shared" si="0"/>
        <v>100.76527777777777</v>
      </c>
      <c r="F21" s="60">
        <f t="shared" si="1"/>
        <v>100.76527777777777</v>
      </c>
      <c r="G21" s="51">
        <v>57394.5</v>
      </c>
      <c r="H21" s="60">
        <f t="shared" si="2"/>
        <v>14194.5</v>
      </c>
      <c r="I21" s="60">
        <f t="shared" si="3"/>
        <v>32.857638888888893</v>
      </c>
      <c r="J21" s="60">
        <f t="shared" si="4"/>
        <v>14194.5</v>
      </c>
      <c r="K21" s="60">
        <f t="shared" si="5"/>
        <v>32.857638888888893</v>
      </c>
      <c r="L21" s="61">
        <f t="shared" si="6"/>
        <v>13863.900000000001</v>
      </c>
      <c r="M21" s="61">
        <f t="shared" si="7"/>
        <v>31.848630618461499</v>
      </c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  <c r="IW21" s="3"/>
      <c r="IX21" s="3"/>
      <c r="IY21" s="3"/>
      <c r="IZ21" s="3"/>
      <c r="JA21" s="3"/>
      <c r="JB21" s="3"/>
      <c r="JC21" s="3"/>
      <c r="JD21" s="3"/>
      <c r="JE21" s="3"/>
      <c r="JF21" s="3"/>
      <c r="JG21" s="3"/>
      <c r="JH21" s="3"/>
      <c r="JI21" s="3"/>
      <c r="JJ21" s="3"/>
      <c r="JK21" s="3"/>
      <c r="JL21" s="3"/>
      <c r="JM21" s="3"/>
      <c r="JN21" s="3"/>
      <c r="JO21" s="3"/>
      <c r="JP21" s="3"/>
      <c r="JQ21" s="3"/>
      <c r="JR21" s="3"/>
      <c r="JS21" s="3"/>
      <c r="JT21" s="3"/>
      <c r="JU21" s="3"/>
      <c r="JV21" s="3"/>
      <c r="JW21" s="3"/>
      <c r="JX21" s="3"/>
      <c r="JY21" s="3"/>
      <c r="JZ21" s="3"/>
      <c r="KA21" s="3"/>
      <c r="KB21" s="3"/>
      <c r="KC21" s="3"/>
      <c r="KD21" s="3"/>
      <c r="KE21" s="3"/>
      <c r="KF21" s="3"/>
      <c r="KG21" s="3"/>
      <c r="KH21" s="3"/>
      <c r="KI21" s="3"/>
      <c r="KJ21" s="3"/>
      <c r="KK21" s="3"/>
      <c r="KL21" s="3"/>
      <c r="KM21" s="3"/>
      <c r="KN21" s="3"/>
      <c r="KO21" s="3"/>
      <c r="KP21" s="3"/>
      <c r="KQ21" s="3"/>
      <c r="KR21" s="3"/>
      <c r="KS21" s="3"/>
      <c r="KT21" s="3"/>
      <c r="KU21" s="3"/>
      <c r="KV21" s="3"/>
      <c r="KW21" s="3"/>
      <c r="KX21" s="3"/>
      <c r="KY21" s="3"/>
      <c r="KZ21" s="3"/>
      <c r="LA21" s="3"/>
      <c r="LB21" s="3"/>
      <c r="LC21" s="3"/>
      <c r="LD21" s="3"/>
      <c r="LE21" s="3"/>
      <c r="LF21" s="3"/>
      <c r="LG21" s="3"/>
      <c r="LH21" s="3"/>
      <c r="LI21" s="3"/>
      <c r="LJ21" s="3"/>
      <c r="LK21" s="3"/>
      <c r="LL21" s="3"/>
      <c r="LM21" s="3"/>
      <c r="LN21" s="3"/>
      <c r="LO21" s="3"/>
      <c r="LP21" s="3"/>
      <c r="LQ21" s="3"/>
      <c r="LR21" s="3"/>
      <c r="LS21" s="3"/>
      <c r="LT21" s="3"/>
      <c r="LU21" s="3"/>
      <c r="LV21" s="3"/>
      <c r="LW21" s="3"/>
      <c r="LX21" s="3"/>
      <c r="LY21" s="3"/>
      <c r="LZ21" s="3"/>
      <c r="MA21" s="3"/>
      <c r="MB21" s="3"/>
      <c r="MC21" s="3"/>
      <c r="MD21" s="3"/>
      <c r="ME21" s="3"/>
      <c r="MF21" s="3"/>
      <c r="MG21" s="3"/>
      <c r="MH21" s="3"/>
      <c r="MI21" s="3"/>
      <c r="MJ21" s="3"/>
      <c r="MK21" s="3"/>
      <c r="ML21" s="3"/>
      <c r="MM21" s="3"/>
      <c r="MN21" s="3"/>
      <c r="MO21" s="3"/>
      <c r="MP21" s="3"/>
      <c r="MQ21" s="3"/>
      <c r="MR21" s="3"/>
      <c r="MS21" s="3"/>
      <c r="MT21" s="3"/>
      <c r="MU21" s="3"/>
      <c r="MV21" s="3"/>
      <c r="MW21" s="3"/>
      <c r="MX21" s="3"/>
      <c r="MY21" s="3"/>
      <c r="MZ21" s="3"/>
      <c r="NA21" s="3"/>
      <c r="NB21" s="3"/>
      <c r="NC21" s="3"/>
      <c r="ND21" s="3"/>
      <c r="NE21" s="3"/>
      <c r="NF21" s="3"/>
      <c r="NG21" s="3"/>
      <c r="NH21" s="3"/>
      <c r="NI21" s="3"/>
      <c r="NJ21" s="3"/>
      <c r="NK21" s="3"/>
      <c r="NL21" s="3"/>
      <c r="NM21" s="3"/>
      <c r="NN21" s="3"/>
      <c r="NO21" s="3"/>
      <c r="NP21" s="3"/>
      <c r="NQ21" s="3"/>
      <c r="NR21" s="3"/>
      <c r="NS21" s="3"/>
      <c r="NT21" s="3"/>
      <c r="NU21" s="3"/>
      <c r="NV21" s="3"/>
      <c r="NW21" s="3"/>
      <c r="NX21" s="3"/>
      <c r="NY21" s="3"/>
      <c r="NZ21" s="3"/>
      <c r="OA21" s="3"/>
      <c r="OB21" s="3"/>
      <c r="OC21" s="3"/>
      <c r="OD21" s="3"/>
      <c r="OE21" s="3"/>
      <c r="OF21" s="3"/>
      <c r="OG21" s="3"/>
      <c r="OH21" s="3"/>
      <c r="OI21" s="3"/>
      <c r="OJ21" s="3"/>
      <c r="OK21" s="3"/>
      <c r="OL21" s="3"/>
      <c r="OM21" s="3"/>
      <c r="ON21" s="3"/>
      <c r="OO21" s="3"/>
      <c r="OP21" s="3"/>
      <c r="OQ21" s="3"/>
      <c r="OR21" s="3"/>
      <c r="OS21" s="3"/>
      <c r="OT21" s="3"/>
      <c r="OU21" s="3"/>
      <c r="OV21" s="3"/>
      <c r="OW21" s="3"/>
      <c r="OX21" s="3"/>
      <c r="OY21" s="3"/>
      <c r="OZ21" s="3"/>
      <c r="PA21" s="3"/>
      <c r="PB21" s="3"/>
      <c r="PC21" s="3"/>
      <c r="PD21" s="3"/>
      <c r="PE21" s="3"/>
      <c r="PF21" s="3"/>
      <c r="PG21" s="3"/>
      <c r="PH21" s="3"/>
      <c r="PI21" s="3"/>
      <c r="PJ21" s="3"/>
      <c r="PK21" s="3"/>
      <c r="PL21" s="3"/>
      <c r="PM21" s="3"/>
      <c r="PN21" s="3"/>
      <c r="PO21" s="3"/>
      <c r="PP21" s="3"/>
      <c r="PQ21" s="3"/>
      <c r="PR21" s="3"/>
      <c r="PS21" s="3"/>
      <c r="PT21" s="3"/>
      <c r="PU21" s="3"/>
      <c r="PV21" s="3"/>
      <c r="PW21" s="3"/>
      <c r="PX21" s="3"/>
      <c r="PY21" s="3"/>
      <c r="PZ21" s="3"/>
      <c r="QA21" s="3"/>
      <c r="QB21" s="3"/>
      <c r="QC21" s="3"/>
      <c r="QD21" s="3"/>
      <c r="QE21" s="3"/>
      <c r="QF21" s="3"/>
      <c r="QG21" s="3"/>
      <c r="QH21" s="3"/>
      <c r="QI21" s="3"/>
      <c r="QJ21" s="3"/>
      <c r="QK21" s="3"/>
      <c r="QL21" s="3"/>
      <c r="QM21" s="3"/>
      <c r="QN21" s="3"/>
      <c r="QO21" s="3"/>
      <c r="QP21" s="3"/>
      <c r="QQ21" s="3"/>
      <c r="QR21" s="3"/>
      <c r="QS21" s="3"/>
      <c r="QT21" s="3"/>
      <c r="QU21" s="3"/>
      <c r="QV21" s="3"/>
      <c r="QW21" s="3"/>
      <c r="QX21" s="3"/>
      <c r="QY21" s="3"/>
      <c r="QZ21" s="3"/>
      <c r="RA21" s="3"/>
      <c r="RB21" s="3"/>
      <c r="RC21" s="3"/>
      <c r="RD21" s="3"/>
      <c r="RE21" s="3"/>
      <c r="RF21" s="3"/>
      <c r="RG21" s="3"/>
      <c r="RH21" s="3"/>
      <c r="RI21" s="3"/>
      <c r="RJ21" s="3"/>
      <c r="RK21" s="3"/>
      <c r="RL21" s="3"/>
      <c r="RM21" s="3"/>
      <c r="RN21" s="3"/>
      <c r="RO21" s="3"/>
      <c r="RP21" s="3"/>
      <c r="RQ21" s="3"/>
      <c r="RR21" s="3"/>
      <c r="RS21" s="3"/>
      <c r="RT21" s="3"/>
      <c r="RU21" s="3"/>
      <c r="RV21" s="3"/>
      <c r="RW21" s="3"/>
      <c r="RX21" s="3"/>
      <c r="RY21" s="3"/>
      <c r="RZ21" s="3"/>
      <c r="SA21" s="3"/>
      <c r="SB21" s="3"/>
      <c r="SC21" s="3"/>
      <c r="SD21" s="3"/>
      <c r="SE21" s="3"/>
      <c r="SF21" s="3"/>
      <c r="SG21" s="3"/>
      <c r="SH21" s="3"/>
      <c r="SI21" s="3"/>
      <c r="SJ21" s="3"/>
      <c r="SK21" s="3"/>
      <c r="SL21" s="3"/>
      <c r="SM21" s="3"/>
      <c r="SN21" s="3"/>
      <c r="SO21" s="3"/>
      <c r="SP21" s="3"/>
      <c r="SQ21" s="3"/>
      <c r="SR21" s="3"/>
      <c r="SS21" s="3"/>
      <c r="ST21" s="3"/>
      <c r="SU21" s="3"/>
      <c r="SV21" s="3"/>
      <c r="SW21" s="3"/>
      <c r="SX21" s="3"/>
      <c r="SY21" s="3"/>
      <c r="SZ21" s="3"/>
      <c r="TA21" s="3"/>
      <c r="TB21" s="3"/>
      <c r="TC21" s="3"/>
      <c r="TD21" s="3"/>
      <c r="TE21" s="3"/>
      <c r="TF21" s="3"/>
      <c r="TG21" s="3"/>
      <c r="TH21" s="3"/>
      <c r="TI21" s="3"/>
      <c r="TJ21" s="3"/>
      <c r="TK21" s="3"/>
      <c r="TL21" s="3"/>
      <c r="TM21" s="3"/>
      <c r="TN21" s="3"/>
      <c r="TO21" s="3"/>
      <c r="TP21" s="3"/>
      <c r="TQ21" s="3"/>
      <c r="TR21" s="3"/>
      <c r="TS21" s="3"/>
      <c r="TT21" s="3"/>
      <c r="TU21" s="3"/>
      <c r="TV21" s="3"/>
      <c r="TW21" s="3"/>
      <c r="TX21" s="3"/>
      <c r="TY21" s="3"/>
      <c r="TZ21" s="3"/>
      <c r="UA21" s="3"/>
      <c r="UB21" s="3"/>
      <c r="UC21" s="3"/>
      <c r="UD21" s="3"/>
      <c r="UE21" s="3"/>
      <c r="UF21" s="3"/>
      <c r="UG21" s="3"/>
      <c r="UH21" s="3"/>
      <c r="UI21" s="3"/>
      <c r="UJ21" s="3"/>
      <c r="UK21" s="3"/>
      <c r="UL21" s="3"/>
      <c r="UM21" s="3"/>
      <c r="UN21" s="3"/>
      <c r="UO21" s="3"/>
      <c r="UP21" s="3"/>
      <c r="UQ21" s="3"/>
      <c r="UR21" s="3"/>
      <c r="US21" s="3"/>
      <c r="UT21" s="3"/>
      <c r="UU21" s="3"/>
      <c r="UV21" s="3"/>
      <c r="UW21" s="3"/>
      <c r="UX21" s="3"/>
      <c r="UY21" s="3"/>
      <c r="UZ21" s="3"/>
      <c r="VA21" s="3"/>
      <c r="VB21" s="3"/>
      <c r="VC21" s="3"/>
      <c r="VD21" s="3"/>
      <c r="VE21" s="3"/>
      <c r="VF21" s="3"/>
      <c r="VG21" s="3"/>
      <c r="VH21" s="3"/>
      <c r="VI21" s="3"/>
      <c r="VJ21" s="3"/>
      <c r="VK21" s="3"/>
      <c r="VL21" s="3"/>
      <c r="VM21" s="3"/>
      <c r="VN21" s="3"/>
      <c r="VO21" s="3"/>
      <c r="VP21" s="3"/>
      <c r="VQ21" s="3"/>
      <c r="VR21" s="3"/>
      <c r="VS21" s="3"/>
      <c r="VT21" s="3"/>
      <c r="VU21" s="3"/>
      <c r="VV21" s="3"/>
      <c r="VW21" s="3"/>
      <c r="VX21" s="3"/>
      <c r="VY21" s="3"/>
      <c r="VZ21" s="3"/>
      <c r="WA21" s="3"/>
      <c r="WB21" s="3"/>
      <c r="WC21" s="3"/>
      <c r="WD21" s="3"/>
      <c r="WE21" s="3"/>
      <c r="WF21" s="3"/>
      <c r="WG21" s="3"/>
      <c r="WH21" s="3"/>
      <c r="WI21" s="3"/>
      <c r="WJ21" s="3"/>
      <c r="WK21" s="3"/>
      <c r="WL21" s="3"/>
      <c r="WM21" s="3"/>
      <c r="WN21" s="3"/>
      <c r="WO21" s="3"/>
      <c r="WP21" s="3"/>
      <c r="WQ21" s="3"/>
      <c r="WR21" s="3"/>
      <c r="WS21" s="3"/>
      <c r="WT21" s="3"/>
      <c r="WU21" s="3"/>
      <c r="WV21" s="3"/>
      <c r="WW21" s="3"/>
      <c r="WX21" s="3"/>
      <c r="WY21" s="3"/>
      <c r="WZ21" s="3"/>
      <c r="XA21" s="3"/>
      <c r="XB21" s="3"/>
      <c r="XC21" s="3"/>
      <c r="XD21" s="3"/>
      <c r="XE21" s="3"/>
      <c r="XF21" s="3"/>
      <c r="XG21" s="3"/>
      <c r="XH21" s="3"/>
      <c r="XI21" s="3"/>
      <c r="XJ21" s="3"/>
      <c r="XK21" s="3"/>
      <c r="XL21" s="3"/>
      <c r="XM21" s="3"/>
      <c r="XN21" s="3"/>
      <c r="XO21" s="3"/>
      <c r="XP21" s="3"/>
      <c r="XQ21" s="3"/>
      <c r="XR21" s="3"/>
      <c r="XS21" s="3"/>
      <c r="XT21" s="3"/>
      <c r="XU21" s="3"/>
      <c r="XV21" s="3"/>
      <c r="XW21" s="3"/>
      <c r="XX21" s="3"/>
      <c r="XY21" s="3"/>
      <c r="XZ21" s="3"/>
      <c r="YA21" s="3"/>
      <c r="YB21" s="3"/>
      <c r="YC21" s="3"/>
      <c r="YD21" s="3"/>
      <c r="YE21" s="3"/>
      <c r="YF21" s="3"/>
      <c r="YG21" s="3"/>
      <c r="YH21" s="3"/>
      <c r="YI21" s="3"/>
      <c r="YJ21" s="3"/>
      <c r="YK21" s="3"/>
      <c r="YL21" s="3"/>
      <c r="YM21" s="3"/>
      <c r="YN21" s="3"/>
      <c r="YO21" s="3"/>
      <c r="YP21" s="3"/>
      <c r="YQ21" s="3"/>
      <c r="YR21" s="3"/>
      <c r="YS21" s="3"/>
      <c r="YT21" s="3"/>
      <c r="YU21" s="3"/>
      <c r="YV21" s="3"/>
      <c r="YW21" s="3"/>
      <c r="YX21" s="3"/>
      <c r="YY21" s="3"/>
      <c r="YZ21" s="3"/>
      <c r="ZA21" s="3"/>
      <c r="ZB21" s="3"/>
      <c r="ZC21" s="3"/>
      <c r="ZD21" s="3"/>
      <c r="ZE21" s="3"/>
      <c r="ZF21" s="3"/>
      <c r="ZG21" s="3"/>
      <c r="ZH21" s="3"/>
      <c r="ZI21" s="3"/>
      <c r="ZJ21" s="3"/>
      <c r="ZK21" s="3"/>
      <c r="ZL21" s="3"/>
      <c r="ZM21" s="3"/>
      <c r="ZN21" s="3"/>
      <c r="ZO21" s="3"/>
      <c r="ZP21" s="3"/>
      <c r="ZQ21" s="3"/>
      <c r="ZR21" s="3"/>
      <c r="ZS21" s="3"/>
      <c r="ZT21" s="3"/>
      <c r="ZU21" s="3"/>
      <c r="ZV21" s="3"/>
      <c r="ZW21" s="3"/>
      <c r="ZX21" s="3"/>
      <c r="ZY21" s="3"/>
      <c r="ZZ21" s="3"/>
      <c r="AAA21" s="3"/>
      <c r="AAB21" s="3"/>
      <c r="AAC21" s="3"/>
      <c r="AAD21" s="3"/>
      <c r="AAE21" s="3"/>
      <c r="AAF21" s="3"/>
      <c r="AAG21" s="3"/>
      <c r="AAH21" s="3"/>
      <c r="AAI21" s="3"/>
      <c r="AAJ21" s="3"/>
      <c r="AAK21" s="3"/>
      <c r="AAL21" s="3"/>
      <c r="AAM21" s="3"/>
      <c r="AAN21" s="3"/>
      <c r="AAO21" s="3"/>
      <c r="AAP21" s="3"/>
      <c r="AAQ21" s="3"/>
      <c r="AAR21" s="3"/>
      <c r="AAS21" s="3"/>
      <c r="AAT21" s="3"/>
      <c r="AAU21" s="3"/>
      <c r="AAV21" s="3"/>
      <c r="AAW21" s="3"/>
      <c r="AAX21" s="3"/>
      <c r="AAY21" s="3"/>
      <c r="AAZ21" s="3"/>
      <c r="ABA21" s="3"/>
      <c r="ABB21" s="3"/>
      <c r="ABC21" s="3"/>
      <c r="ABD21" s="3"/>
      <c r="ABE21" s="3"/>
      <c r="ABF21" s="3"/>
      <c r="ABG21" s="3"/>
      <c r="ABH21" s="3"/>
      <c r="ABI21" s="3"/>
      <c r="ABJ21" s="3"/>
      <c r="ABK21" s="3"/>
      <c r="ABL21" s="3"/>
      <c r="ABM21" s="3"/>
      <c r="ABN21" s="3"/>
      <c r="ABO21" s="3"/>
      <c r="ABP21" s="3"/>
      <c r="ABQ21" s="3"/>
      <c r="ABR21" s="3"/>
      <c r="ABS21" s="3"/>
      <c r="ABT21" s="3"/>
      <c r="ABU21" s="3"/>
      <c r="ABV21" s="3"/>
      <c r="ABW21" s="3"/>
      <c r="ABX21" s="3"/>
      <c r="ABY21" s="3"/>
      <c r="ABZ21" s="3"/>
      <c r="ACA21" s="3"/>
      <c r="ACB21" s="3"/>
      <c r="ACC21" s="3"/>
      <c r="ACD21" s="3"/>
      <c r="ACE21" s="3"/>
      <c r="ACF21" s="3"/>
      <c r="ACG21" s="3"/>
      <c r="ACH21" s="3"/>
      <c r="ACI21" s="3"/>
      <c r="ACJ21" s="3"/>
      <c r="ACK21" s="3"/>
      <c r="ACL21" s="3"/>
      <c r="ACM21" s="3"/>
      <c r="ACN21" s="3"/>
      <c r="ACO21" s="3"/>
      <c r="ACP21" s="3"/>
      <c r="ACQ21" s="3"/>
      <c r="ACR21" s="3"/>
      <c r="ACS21" s="3"/>
      <c r="ACT21" s="3"/>
      <c r="ACU21" s="3"/>
      <c r="ACV21" s="3"/>
      <c r="ACW21" s="3"/>
      <c r="ACX21" s="3"/>
      <c r="ACY21" s="3"/>
      <c r="ACZ21" s="3"/>
      <c r="ADA21" s="3"/>
      <c r="ADB21" s="3"/>
      <c r="ADC21" s="3"/>
      <c r="ADD21" s="3"/>
      <c r="ADE21" s="3"/>
      <c r="ADF21" s="3"/>
      <c r="ADG21" s="3"/>
      <c r="ADH21" s="3"/>
      <c r="ADI21" s="3"/>
      <c r="ADJ21" s="3"/>
      <c r="ADK21" s="3"/>
      <c r="ADL21" s="3"/>
      <c r="ADM21" s="3"/>
      <c r="ADN21" s="3"/>
      <c r="ADO21" s="3"/>
      <c r="ADP21" s="3"/>
      <c r="ADQ21" s="3"/>
      <c r="ADR21" s="3"/>
      <c r="ADS21" s="3"/>
      <c r="ADT21" s="3"/>
      <c r="ADU21" s="3"/>
      <c r="ADV21" s="3"/>
      <c r="ADW21" s="3"/>
      <c r="ADX21" s="3"/>
      <c r="ADY21" s="3"/>
      <c r="ADZ21" s="3"/>
      <c r="AEA21" s="3"/>
      <c r="AEB21" s="3"/>
      <c r="AEC21" s="3"/>
      <c r="AED21" s="3"/>
      <c r="AEE21" s="3"/>
      <c r="AEF21" s="3"/>
      <c r="AEG21" s="3"/>
      <c r="AEH21" s="3"/>
      <c r="AEI21" s="3"/>
      <c r="AEJ21" s="3"/>
      <c r="AEK21" s="3"/>
      <c r="AEL21" s="3"/>
      <c r="AEM21" s="3"/>
      <c r="AEN21" s="3"/>
      <c r="AEO21" s="3"/>
      <c r="AEP21" s="3"/>
      <c r="AEQ21" s="3"/>
      <c r="AER21" s="3"/>
      <c r="AES21" s="3"/>
      <c r="AET21" s="3"/>
      <c r="AEU21" s="3"/>
      <c r="AEV21" s="3"/>
      <c r="AEW21" s="3"/>
      <c r="AEX21" s="3"/>
      <c r="AEY21" s="3"/>
      <c r="AEZ21" s="3"/>
      <c r="AFA21" s="3"/>
      <c r="AFB21" s="3"/>
      <c r="AFC21" s="3"/>
      <c r="AFD21" s="3"/>
      <c r="AFE21" s="3"/>
      <c r="AFF21" s="3"/>
      <c r="AFG21" s="3"/>
      <c r="AFH21" s="3"/>
      <c r="AFI21" s="3"/>
      <c r="AFJ21" s="3"/>
      <c r="AFK21" s="3"/>
      <c r="AFL21" s="3"/>
      <c r="AFM21" s="3"/>
      <c r="AFN21" s="3"/>
      <c r="AFO21" s="3"/>
      <c r="AFP21" s="3"/>
      <c r="AFQ21" s="3"/>
      <c r="AFR21" s="3"/>
      <c r="AFS21" s="3"/>
      <c r="AFT21" s="3"/>
      <c r="AFU21" s="3"/>
      <c r="AFV21" s="3"/>
      <c r="AFW21" s="3"/>
      <c r="AFX21" s="3"/>
      <c r="AFY21" s="3"/>
      <c r="AFZ21" s="3"/>
      <c r="AGA21" s="3"/>
      <c r="AGB21" s="3"/>
      <c r="AGC21" s="3"/>
      <c r="AGD21" s="3"/>
      <c r="AGE21" s="3"/>
      <c r="AGF21" s="3"/>
      <c r="AGG21" s="3"/>
      <c r="AGH21" s="3"/>
      <c r="AGI21" s="3"/>
      <c r="AGJ21" s="3"/>
      <c r="AGK21" s="3"/>
      <c r="AGL21" s="3"/>
      <c r="AGM21" s="3"/>
      <c r="AGN21" s="3"/>
      <c r="AGO21" s="3"/>
      <c r="AGP21" s="3"/>
      <c r="AGQ21" s="3"/>
      <c r="AGR21" s="3"/>
      <c r="AGS21" s="3"/>
      <c r="AGT21" s="3"/>
      <c r="AGU21" s="3"/>
      <c r="AGV21" s="3"/>
      <c r="AGW21" s="3"/>
      <c r="AGX21" s="3"/>
      <c r="AGY21" s="3"/>
      <c r="AGZ21" s="3"/>
      <c r="AHA21" s="3"/>
      <c r="AHB21" s="3"/>
      <c r="AHC21" s="3"/>
      <c r="AHD21" s="3"/>
      <c r="AHE21" s="3"/>
      <c r="AHF21" s="3"/>
      <c r="AHG21" s="3"/>
      <c r="AHH21" s="3"/>
      <c r="AHI21" s="3"/>
      <c r="AHJ21" s="3"/>
      <c r="AHK21" s="3"/>
      <c r="AHL21" s="3"/>
      <c r="AHM21" s="3"/>
      <c r="AHN21" s="3"/>
      <c r="AHO21" s="3"/>
      <c r="AHP21" s="3"/>
      <c r="AHQ21" s="3"/>
      <c r="AHR21" s="3"/>
      <c r="AHS21" s="3"/>
      <c r="AHT21" s="3"/>
      <c r="AHU21" s="3"/>
      <c r="AHV21" s="3"/>
      <c r="AHW21" s="3"/>
      <c r="AHX21" s="3"/>
      <c r="AHY21" s="3"/>
      <c r="AHZ21" s="3"/>
      <c r="AIA21" s="3"/>
      <c r="AIB21" s="3"/>
      <c r="AIC21" s="3"/>
      <c r="AID21" s="3"/>
      <c r="AIE21" s="3"/>
      <c r="AIF21" s="3"/>
      <c r="AIG21" s="3"/>
      <c r="AIH21" s="3"/>
      <c r="AII21" s="3"/>
      <c r="AIJ21" s="3"/>
      <c r="AIK21" s="3"/>
      <c r="AIL21" s="3"/>
      <c r="AIM21" s="3"/>
      <c r="AIN21" s="3"/>
      <c r="AIO21" s="3"/>
      <c r="AIP21" s="3"/>
      <c r="AIQ21" s="3"/>
      <c r="AIR21" s="3"/>
      <c r="AIS21" s="3"/>
      <c r="AIT21" s="3"/>
      <c r="AIU21" s="3"/>
      <c r="AIV21" s="3"/>
      <c r="AIW21" s="3"/>
      <c r="AIX21" s="3"/>
      <c r="AIY21" s="3"/>
      <c r="AIZ21" s="3"/>
      <c r="AJA21" s="3"/>
      <c r="AJB21" s="3"/>
      <c r="AJC21" s="3"/>
      <c r="AJD21" s="3"/>
      <c r="AJE21" s="3"/>
      <c r="AJF21" s="3"/>
      <c r="AJG21" s="3"/>
      <c r="AJH21" s="3"/>
      <c r="AJI21" s="3"/>
      <c r="AJJ21" s="3"/>
      <c r="AJK21" s="3"/>
      <c r="AJL21" s="3"/>
      <c r="AJM21" s="3"/>
      <c r="AJN21" s="3"/>
      <c r="AJO21" s="3"/>
      <c r="AJP21" s="3"/>
      <c r="AJQ21" s="3"/>
      <c r="AJR21" s="3"/>
      <c r="AJS21" s="3"/>
      <c r="AJT21" s="3"/>
      <c r="AJU21" s="3"/>
      <c r="AJV21" s="3"/>
      <c r="AJW21" s="3"/>
      <c r="AJX21" s="3"/>
      <c r="AJY21" s="3"/>
      <c r="AJZ21" s="3"/>
      <c r="AKA21" s="3"/>
      <c r="AKB21" s="3"/>
      <c r="AKC21" s="3"/>
      <c r="AKD21" s="3"/>
      <c r="AKE21" s="3"/>
      <c r="AKF21" s="3"/>
      <c r="AKG21" s="3"/>
      <c r="AKH21" s="3"/>
      <c r="AKI21" s="3"/>
      <c r="AKJ21" s="3"/>
      <c r="AKK21" s="3"/>
      <c r="AKL21" s="3"/>
      <c r="AKM21" s="3"/>
      <c r="AKN21" s="3"/>
      <c r="AKO21" s="3"/>
      <c r="AKP21" s="3"/>
      <c r="AKQ21" s="3"/>
      <c r="AKR21" s="3"/>
      <c r="AKS21" s="3"/>
      <c r="AKT21" s="3"/>
      <c r="AKU21" s="3"/>
      <c r="AKV21" s="3"/>
      <c r="AKW21" s="3"/>
      <c r="AKX21" s="3"/>
      <c r="AKY21" s="3"/>
      <c r="AKZ21" s="3"/>
      <c r="ALA21" s="3"/>
    </row>
    <row r="22" spans="1:989" s="4" customFormat="1" ht="32.25" hidden="1" customHeight="1" x14ac:dyDescent="0.2">
      <c r="A22" s="62" t="s">
        <v>95</v>
      </c>
      <c r="B22" s="65">
        <v>0</v>
      </c>
      <c r="C22" s="65">
        <v>0</v>
      </c>
      <c r="D22" s="65">
        <v>0</v>
      </c>
      <c r="E22" s="60" t="e">
        <f t="shared" si="0"/>
        <v>#DIV/0!</v>
      </c>
      <c r="F22" s="60" t="e">
        <f t="shared" si="1"/>
        <v>#DIV/0!</v>
      </c>
      <c r="G22" s="51">
        <v>0</v>
      </c>
      <c r="H22" s="60">
        <f t="shared" si="2"/>
        <v>0</v>
      </c>
      <c r="I22" s="60" t="e">
        <f t="shared" si="3"/>
        <v>#DIV/0!</v>
      </c>
      <c r="J22" s="60">
        <f t="shared" si="4"/>
        <v>0</v>
      </c>
      <c r="K22" s="60" t="e">
        <f t="shared" si="5"/>
        <v>#DIV/0!</v>
      </c>
      <c r="L22" s="61">
        <f t="shared" si="6"/>
        <v>0</v>
      </c>
      <c r="M22" s="61" t="e">
        <f t="shared" si="7"/>
        <v>#DIV/0!</v>
      </c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  <c r="IW22" s="3"/>
      <c r="IX22" s="3"/>
      <c r="IY22" s="3"/>
      <c r="IZ22" s="3"/>
      <c r="JA22" s="3"/>
      <c r="JB22" s="3"/>
      <c r="JC22" s="3"/>
      <c r="JD22" s="3"/>
      <c r="JE22" s="3"/>
      <c r="JF22" s="3"/>
      <c r="JG22" s="3"/>
      <c r="JH22" s="3"/>
      <c r="JI22" s="3"/>
      <c r="JJ22" s="3"/>
      <c r="JK22" s="3"/>
      <c r="JL22" s="3"/>
      <c r="JM22" s="3"/>
      <c r="JN22" s="3"/>
      <c r="JO22" s="3"/>
      <c r="JP22" s="3"/>
      <c r="JQ22" s="3"/>
      <c r="JR22" s="3"/>
      <c r="JS22" s="3"/>
      <c r="JT22" s="3"/>
      <c r="JU22" s="3"/>
      <c r="JV22" s="3"/>
      <c r="JW22" s="3"/>
      <c r="JX22" s="3"/>
      <c r="JY22" s="3"/>
      <c r="JZ22" s="3"/>
      <c r="KA22" s="3"/>
      <c r="KB22" s="3"/>
      <c r="KC22" s="3"/>
      <c r="KD22" s="3"/>
      <c r="KE22" s="3"/>
      <c r="KF22" s="3"/>
      <c r="KG22" s="3"/>
      <c r="KH22" s="3"/>
      <c r="KI22" s="3"/>
      <c r="KJ22" s="3"/>
      <c r="KK22" s="3"/>
      <c r="KL22" s="3"/>
      <c r="KM22" s="3"/>
      <c r="KN22" s="3"/>
      <c r="KO22" s="3"/>
      <c r="KP22" s="3"/>
      <c r="KQ22" s="3"/>
      <c r="KR22" s="3"/>
      <c r="KS22" s="3"/>
      <c r="KT22" s="3"/>
      <c r="KU22" s="3"/>
      <c r="KV22" s="3"/>
      <c r="KW22" s="3"/>
      <c r="KX22" s="3"/>
      <c r="KY22" s="3"/>
      <c r="KZ22" s="3"/>
      <c r="LA22" s="3"/>
      <c r="LB22" s="3"/>
      <c r="LC22" s="3"/>
      <c r="LD22" s="3"/>
      <c r="LE22" s="3"/>
      <c r="LF22" s="3"/>
      <c r="LG22" s="3"/>
      <c r="LH22" s="3"/>
      <c r="LI22" s="3"/>
      <c r="LJ22" s="3"/>
      <c r="LK22" s="3"/>
      <c r="LL22" s="3"/>
      <c r="LM22" s="3"/>
      <c r="LN22" s="3"/>
      <c r="LO22" s="3"/>
      <c r="LP22" s="3"/>
      <c r="LQ22" s="3"/>
      <c r="LR22" s="3"/>
      <c r="LS22" s="3"/>
      <c r="LT22" s="3"/>
      <c r="LU22" s="3"/>
      <c r="LV22" s="3"/>
      <c r="LW22" s="3"/>
      <c r="LX22" s="3"/>
      <c r="LY22" s="3"/>
      <c r="LZ22" s="3"/>
      <c r="MA22" s="3"/>
      <c r="MB22" s="3"/>
      <c r="MC22" s="3"/>
      <c r="MD22" s="3"/>
      <c r="ME22" s="3"/>
      <c r="MF22" s="3"/>
      <c r="MG22" s="3"/>
      <c r="MH22" s="3"/>
      <c r="MI22" s="3"/>
      <c r="MJ22" s="3"/>
      <c r="MK22" s="3"/>
      <c r="ML22" s="3"/>
      <c r="MM22" s="3"/>
      <c r="MN22" s="3"/>
      <c r="MO22" s="3"/>
      <c r="MP22" s="3"/>
      <c r="MQ22" s="3"/>
      <c r="MR22" s="3"/>
      <c r="MS22" s="3"/>
      <c r="MT22" s="3"/>
      <c r="MU22" s="3"/>
      <c r="MV22" s="3"/>
      <c r="MW22" s="3"/>
      <c r="MX22" s="3"/>
      <c r="MY22" s="3"/>
      <c r="MZ22" s="3"/>
      <c r="NA22" s="3"/>
      <c r="NB22" s="3"/>
      <c r="NC22" s="3"/>
      <c r="ND22" s="3"/>
      <c r="NE22" s="3"/>
      <c r="NF22" s="3"/>
      <c r="NG22" s="3"/>
      <c r="NH22" s="3"/>
      <c r="NI22" s="3"/>
      <c r="NJ22" s="3"/>
      <c r="NK22" s="3"/>
      <c r="NL22" s="3"/>
      <c r="NM22" s="3"/>
      <c r="NN22" s="3"/>
      <c r="NO22" s="3"/>
      <c r="NP22" s="3"/>
      <c r="NQ22" s="3"/>
      <c r="NR22" s="3"/>
      <c r="NS22" s="3"/>
      <c r="NT22" s="3"/>
      <c r="NU22" s="3"/>
      <c r="NV22" s="3"/>
      <c r="NW22" s="3"/>
      <c r="NX22" s="3"/>
      <c r="NY22" s="3"/>
      <c r="NZ22" s="3"/>
      <c r="OA22" s="3"/>
      <c r="OB22" s="3"/>
      <c r="OC22" s="3"/>
      <c r="OD22" s="3"/>
      <c r="OE22" s="3"/>
      <c r="OF22" s="3"/>
      <c r="OG22" s="3"/>
      <c r="OH22" s="3"/>
      <c r="OI22" s="3"/>
      <c r="OJ22" s="3"/>
      <c r="OK22" s="3"/>
      <c r="OL22" s="3"/>
      <c r="OM22" s="3"/>
      <c r="ON22" s="3"/>
      <c r="OO22" s="3"/>
      <c r="OP22" s="3"/>
      <c r="OQ22" s="3"/>
      <c r="OR22" s="3"/>
      <c r="OS22" s="3"/>
      <c r="OT22" s="3"/>
      <c r="OU22" s="3"/>
      <c r="OV22" s="3"/>
      <c r="OW22" s="3"/>
      <c r="OX22" s="3"/>
      <c r="OY22" s="3"/>
      <c r="OZ22" s="3"/>
      <c r="PA22" s="3"/>
      <c r="PB22" s="3"/>
      <c r="PC22" s="3"/>
      <c r="PD22" s="3"/>
      <c r="PE22" s="3"/>
      <c r="PF22" s="3"/>
      <c r="PG22" s="3"/>
      <c r="PH22" s="3"/>
      <c r="PI22" s="3"/>
      <c r="PJ22" s="3"/>
      <c r="PK22" s="3"/>
      <c r="PL22" s="3"/>
      <c r="PM22" s="3"/>
      <c r="PN22" s="3"/>
      <c r="PO22" s="3"/>
      <c r="PP22" s="3"/>
      <c r="PQ22" s="3"/>
      <c r="PR22" s="3"/>
      <c r="PS22" s="3"/>
      <c r="PT22" s="3"/>
      <c r="PU22" s="3"/>
      <c r="PV22" s="3"/>
      <c r="PW22" s="3"/>
      <c r="PX22" s="3"/>
      <c r="PY22" s="3"/>
      <c r="PZ22" s="3"/>
      <c r="QA22" s="3"/>
      <c r="QB22" s="3"/>
      <c r="QC22" s="3"/>
      <c r="QD22" s="3"/>
      <c r="QE22" s="3"/>
      <c r="QF22" s="3"/>
      <c r="QG22" s="3"/>
      <c r="QH22" s="3"/>
      <c r="QI22" s="3"/>
      <c r="QJ22" s="3"/>
      <c r="QK22" s="3"/>
      <c r="QL22" s="3"/>
      <c r="QM22" s="3"/>
      <c r="QN22" s="3"/>
      <c r="QO22" s="3"/>
      <c r="QP22" s="3"/>
      <c r="QQ22" s="3"/>
      <c r="QR22" s="3"/>
      <c r="QS22" s="3"/>
      <c r="QT22" s="3"/>
      <c r="QU22" s="3"/>
      <c r="QV22" s="3"/>
      <c r="QW22" s="3"/>
      <c r="QX22" s="3"/>
      <c r="QY22" s="3"/>
      <c r="QZ22" s="3"/>
      <c r="RA22" s="3"/>
      <c r="RB22" s="3"/>
      <c r="RC22" s="3"/>
      <c r="RD22" s="3"/>
      <c r="RE22" s="3"/>
      <c r="RF22" s="3"/>
      <c r="RG22" s="3"/>
      <c r="RH22" s="3"/>
      <c r="RI22" s="3"/>
      <c r="RJ22" s="3"/>
      <c r="RK22" s="3"/>
      <c r="RL22" s="3"/>
      <c r="RM22" s="3"/>
      <c r="RN22" s="3"/>
      <c r="RO22" s="3"/>
      <c r="RP22" s="3"/>
      <c r="RQ22" s="3"/>
      <c r="RR22" s="3"/>
      <c r="RS22" s="3"/>
      <c r="RT22" s="3"/>
      <c r="RU22" s="3"/>
      <c r="RV22" s="3"/>
      <c r="RW22" s="3"/>
      <c r="RX22" s="3"/>
      <c r="RY22" s="3"/>
      <c r="RZ22" s="3"/>
      <c r="SA22" s="3"/>
      <c r="SB22" s="3"/>
      <c r="SC22" s="3"/>
      <c r="SD22" s="3"/>
      <c r="SE22" s="3"/>
      <c r="SF22" s="3"/>
      <c r="SG22" s="3"/>
      <c r="SH22" s="3"/>
      <c r="SI22" s="3"/>
      <c r="SJ22" s="3"/>
      <c r="SK22" s="3"/>
      <c r="SL22" s="3"/>
      <c r="SM22" s="3"/>
      <c r="SN22" s="3"/>
      <c r="SO22" s="3"/>
      <c r="SP22" s="3"/>
      <c r="SQ22" s="3"/>
      <c r="SR22" s="3"/>
      <c r="SS22" s="3"/>
      <c r="ST22" s="3"/>
      <c r="SU22" s="3"/>
      <c r="SV22" s="3"/>
      <c r="SW22" s="3"/>
      <c r="SX22" s="3"/>
      <c r="SY22" s="3"/>
      <c r="SZ22" s="3"/>
      <c r="TA22" s="3"/>
      <c r="TB22" s="3"/>
      <c r="TC22" s="3"/>
      <c r="TD22" s="3"/>
      <c r="TE22" s="3"/>
      <c r="TF22" s="3"/>
      <c r="TG22" s="3"/>
      <c r="TH22" s="3"/>
      <c r="TI22" s="3"/>
      <c r="TJ22" s="3"/>
      <c r="TK22" s="3"/>
      <c r="TL22" s="3"/>
      <c r="TM22" s="3"/>
      <c r="TN22" s="3"/>
      <c r="TO22" s="3"/>
      <c r="TP22" s="3"/>
      <c r="TQ22" s="3"/>
      <c r="TR22" s="3"/>
      <c r="TS22" s="3"/>
      <c r="TT22" s="3"/>
      <c r="TU22" s="3"/>
      <c r="TV22" s="3"/>
      <c r="TW22" s="3"/>
      <c r="TX22" s="3"/>
      <c r="TY22" s="3"/>
      <c r="TZ22" s="3"/>
      <c r="UA22" s="3"/>
      <c r="UB22" s="3"/>
      <c r="UC22" s="3"/>
      <c r="UD22" s="3"/>
      <c r="UE22" s="3"/>
      <c r="UF22" s="3"/>
      <c r="UG22" s="3"/>
      <c r="UH22" s="3"/>
      <c r="UI22" s="3"/>
      <c r="UJ22" s="3"/>
      <c r="UK22" s="3"/>
      <c r="UL22" s="3"/>
      <c r="UM22" s="3"/>
      <c r="UN22" s="3"/>
      <c r="UO22" s="3"/>
      <c r="UP22" s="3"/>
      <c r="UQ22" s="3"/>
      <c r="UR22" s="3"/>
      <c r="US22" s="3"/>
      <c r="UT22" s="3"/>
      <c r="UU22" s="3"/>
      <c r="UV22" s="3"/>
      <c r="UW22" s="3"/>
      <c r="UX22" s="3"/>
      <c r="UY22" s="3"/>
      <c r="UZ22" s="3"/>
      <c r="VA22" s="3"/>
      <c r="VB22" s="3"/>
      <c r="VC22" s="3"/>
      <c r="VD22" s="3"/>
      <c r="VE22" s="3"/>
      <c r="VF22" s="3"/>
      <c r="VG22" s="3"/>
      <c r="VH22" s="3"/>
      <c r="VI22" s="3"/>
      <c r="VJ22" s="3"/>
      <c r="VK22" s="3"/>
      <c r="VL22" s="3"/>
      <c r="VM22" s="3"/>
      <c r="VN22" s="3"/>
      <c r="VO22" s="3"/>
      <c r="VP22" s="3"/>
      <c r="VQ22" s="3"/>
      <c r="VR22" s="3"/>
      <c r="VS22" s="3"/>
      <c r="VT22" s="3"/>
      <c r="VU22" s="3"/>
      <c r="VV22" s="3"/>
      <c r="VW22" s="3"/>
      <c r="VX22" s="3"/>
      <c r="VY22" s="3"/>
      <c r="VZ22" s="3"/>
      <c r="WA22" s="3"/>
      <c r="WB22" s="3"/>
      <c r="WC22" s="3"/>
      <c r="WD22" s="3"/>
      <c r="WE22" s="3"/>
      <c r="WF22" s="3"/>
      <c r="WG22" s="3"/>
      <c r="WH22" s="3"/>
      <c r="WI22" s="3"/>
      <c r="WJ22" s="3"/>
      <c r="WK22" s="3"/>
      <c r="WL22" s="3"/>
      <c r="WM22" s="3"/>
      <c r="WN22" s="3"/>
      <c r="WO22" s="3"/>
      <c r="WP22" s="3"/>
      <c r="WQ22" s="3"/>
      <c r="WR22" s="3"/>
      <c r="WS22" s="3"/>
      <c r="WT22" s="3"/>
      <c r="WU22" s="3"/>
      <c r="WV22" s="3"/>
      <c r="WW22" s="3"/>
      <c r="WX22" s="3"/>
      <c r="WY22" s="3"/>
      <c r="WZ22" s="3"/>
      <c r="XA22" s="3"/>
      <c r="XB22" s="3"/>
      <c r="XC22" s="3"/>
      <c r="XD22" s="3"/>
      <c r="XE22" s="3"/>
      <c r="XF22" s="3"/>
      <c r="XG22" s="3"/>
      <c r="XH22" s="3"/>
      <c r="XI22" s="3"/>
      <c r="XJ22" s="3"/>
      <c r="XK22" s="3"/>
      <c r="XL22" s="3"/>
      <c r="XM22" s="3"/>
      <c r="XN22" s="3"/>
      <c r="XO22" s="3"/>
      <c r="XP22" s="3"/>
      <c r="XQ22" s="3"/>
      <c r="XR22" s="3"/>
      <c r="XS22" s="3"/>
      <c r="XT22" s="3"/>
      <c r="XU22" s="3"/>
      <c r="XV22" s="3"/>
      <c r="XW22" s="3"/>
      <c r="XX22" s="3"/>
      <c r="XY22" s="3"/>
      <c r="XZ22" s="3"/>
      <c r="YA22" s="3"/>
      <c r="YB22" s="3"/>
      <c r="YC22" s="3"/>
      <c r="YD22" s="3"/>
      <c r="YE22" s="3"/>
      <c r="YF22" s="3"/>
      <c r="YG22" s="3"/>
      <c r="YH22" s="3"/>
      <c r="YI22" s="3"/>
      <c r="YJ22" s="3"/>
      <c r="YK22" s="3"/>
      <c r="YL22" s="3"/>
      <c r="YM22" s="3"/>
      <c r="YN22" s="3"/>
      <c r="YO22" s="3"/>
      <c r="YP22" s="3"/>
      <c r="YQ22" s="3"/>
      <c r="YR22" s="3"/>
      <c r="YS22" s="3"/>
      <c r="YT22" s="3"/>
      <c r="YU22" s="3"/>
      <c r="YV22" s="3"/>
      <c r="YW22" s="3"/>
      <c r="YX22" s="3"/>
      <c r="YY22" s="3"/>
      <c r="YZ22" s="3"/>
      <c r="ZA22" s="3"/>
      <c r="ZB22" s="3"/>
      <c r="ZC22" s="3"/>
      <c r="ZD22" s="3"/>
      <c r="ZE22" s="3"/>
      <c r="ZF22" s="3"/>
      <c r="ZG22" s="3"/>
      <c r="ZH22" s="3"/>
      <c r="ZI22" s="3"/>
      <c r="ZJ22" s="3"/>
      <c r="ZK22" s="3"/>
      <c r="ZL22" s="3"/>
      <c r="ZM22" s="3"/>
      <c r="ZN22" s="3"/>
      <c r="ZO22" s="3"/>
      <c r="ZP22" s="3"/>
      <c r="ZQ22" s="3"/>
      <c r="ZR22" s="3"/>
      <c r="ZS22" s="3"/>
      <c r="ZT22" s="3"/>
      <c r="ZU22" s="3"/>
      <c r="ZV22" s="3"/>
      <c r="ZW22" s="3"/>
      <c r="ZX22" s="3"/>
      <c r="ZY22" s="3"/>
      <c r="ZZ22" s="3"/>
      <c r="AAA22" s="3"/>
      <c r="AAB22" s="3"/>
      <c r="AAC22" s="3"/>
      <c r="AAD22" s="3"/>
      <c r="AAE22" s="3"/>
      <c r="AAF22" s="3"/>
      <c r="AAG22" s="3"/>
      <c r="AAH22" s="3"/>
      <c r="AAI22" s="3"/>
      <c r="AAJ22" s="3"/>
      <c r="AAK22" s="3"/>
      <c r="AAL22" s="3"/>
      <c r="AAM22" s="3"/>
      <c r="AAN22" s="3"/>
      <c r="AAO22" s="3"/>
      <c r="AAP22" s="3"/>
      <c r="AAQ22" s="3"/>
      <c r="AAR22" s="3"/>
      <c r="AAS22" s="3"/>
      <c r="AAT22" s="3"/>
      <c r="AAU22" s="3"/>
      <c r="AAV22" s="3"/>
      <c r="AAW22" s="3"/>
      <c r="AAX22" s="3"/>
      <c r="AAY22" s="3"/>
      <c r="AAZ22" s="3"/>
      <c r="ABA22" s="3"/>
      <c r="ABB22" s="3"/>
      <c r="ABC22" s="3"/>
      <c r="ABD22" s="3"/>
      <c r="ABE22" s="3"/>
      <c r="ABF22" s="3"/>
      <c r="ABG22" s="3"/>
      <c r="ABH22" s="3"/>
      <c r="ABI22" s="3"/>
      <c r="ABJ22" s="3"/>
      <c r="ABK22" s="3"/>
      <c r="ABL22" s="3"/>
      <c r="ABM22" s="3"/>
      <c r="ABN22" s="3"/>
      <c r="ABO22" s="3"/>
      <c r="ABP22" s="3"/>
      <c r="ABQ22" s="3"/>
      <c r="ABR22" s="3"/>
      <c r="ABS22" s="3"/>
      <c r="ABT22" s="3"/>
      <c r="ABU22" s="3"/>
      <c r="ABV22" s="3"/>
      <c r="ABW22" s="3"/>
      <c r="ABX22" s="3"/>
      <c r="ABY22" s="3"/>
      <c r="ABZ22" s="3"/>
      <c r="ACA22" s="3"/>
      <c r="ACB22" s="3"/>
      <c r="ACC22" s="3"/>
      <c r="ACD22" s="3"/>
      <c r="ACE22" s="3"/>
      <c r="ACF22" s="3"/>
      <c r="ACG22" s="3"/>
      <c r="ACH22" s="3"/>
      <c r="ACI22" s="3"/>
      <c r="ACJ22" s="3"/>
      <c r="ACK22" s="3"/>
      <c r="ACL22" s="3"/>
      <c r="ACM22" s="3"/>
      <c r="ACN22" s="3"/>
      <c r="ACO22" s="3"/>
      <c r="ACP22" s="3"/>
      <c r="ACQ22" s="3"/>
      <c r="ACR22" s="3"/>
      <c r="ACS22" s="3"/>
      <c r="ACT22" s="3"/>
      <c r="ACU22" s="3"/>
      <c r="ACV22" s="3"/>
      <c r="ACW22" s="3"/>
      <c r="ACX22" s="3"/>
      <c r="ACY22" s="3"/>
      <c r="ACZ22" s="3"/>
      <c r="ADA22" s="3"/>
      <c r="ADB22" s="3"/>
      <c r="ADC22" s="3"/>
      <c r="ADD22" s="3"/>
      <c r="ADE22" s="3"/>
      <c r="ADF22" s="3"/>
      <c r="ADG22" s="3"/>
      <c r="ADH22" s="3"/>
      <c r="ADI22" s="3"/>
      <c r="ADJ22" s="3"/>
      <c r="ADK22" s="3"/>
      <c r="ADL22" s="3"/>
      <c r="ADM22" s="3"/>
      <c r="ADN22" s="3"/>
      <c r="ADO22" s="3"/>
      <c r="ADP22" s="3"/>
      <c r="ADQ22" s="3"/>
      <c r="ADR22" s="3"/>
      <c r="ADS22" s="3"/>
      <c r="ADT22" s="3"/>
      <c r="ADU22" s="3"/>
      <c r="ADV22" s="3"/>
      <c r="ADW22" s="3"/>
      <c r="ADX22" s="3"/>
      <c r="ADY22" s="3"/>
      <c r="ADZ22" s="3"/>
      <c r="AEA22" s="3"/>
      <c r="AEB22" s="3"/>
      <c r="AEC22" s="3"/>
      <c r="AED22" s="3"/>
      <c r="AEE22" s="3"/>
      <c r="AEF22" s="3"/>
      <c r="AEG22" s="3"/>
      <c r="AEH22" s="3"/>
      <c r="AEI22" s="3"/>
      <c r="AEJ22" s="3"/>
      <c r="AEK22" s="3"/>
      <c r="AEL22" s="3"/>
      <c r="AEM22" s="3"/>
      <c r="AEN22" s="3"/>
      <c r="AEO22" s="3"/>
      <c r="AEP22" s="3"/>
      <c r="AEQ22" s="3"/>
      <c r="AER22" s="3"/>
      <c r="AES22" s="3"/>
      <c r="AET22" s="3"/>
      <c r="AEU22" s="3"/>
      <c r="AEV22" s="3"/>
      <c r="AEW22" s="3"/>
      <c r="AEX22" s="3"/>
      <c r="AEY22" s="3"/>
      <c r="AEZ22" s="3"/>
      <c r="AFA22" s="3"/>
      <c r="AFB22" s="3"/>
      <c r="AFC22" s="3"/>
      <c r="AFD22" s="3"/>
      <c r="AFE22" s="3"/>
      <c r="AFF22" s="3"/>
      <c r="AFG22" s="3"/>
      <c r="AFH22" s="3"/>
      <c r="AFI22" s="3"/>
      <c r="AFJ22" s="3"/>
      <c r="AFK22" s="3"/>
      <c r="AFL22" s="3"/>
      <c r="AFM22" s="3"/>
      <c r="AFN22" s="3"/>
      <c r="AFO22" s="3"/>
      <c r="AFP22" s="3"/>
      <c r="AFQ22" s="3"/>
      <c r="AFR22" s="3"/>
      <c r="AFS22" s="3"/>
      <c r="AFT22" s="3"/>
      <c r="AFU22" s="3"/>
      <c r="AFV22" s="3"/>
      <c r="AFW22" s="3"/>
      <c r="AFX22" s="3"/>
      <c r="AFY22" s="3"/>
      <c r="AFZ22" s="3"/>
      <c r="AGA22" s="3"/>
      <c r="AGB22" s="3"/>
      <c r="AGC22" s="3"/>
      <c r="AGD22" s="3"/>
      <c r="AGE22" s="3"/>
      <c r="AGF22" s="3"/>
      <c r="AGG22" s="3"/>
      <c r="AGH22" s="3"/>
      <c r="AGI22" s="3"/>
      <c r="AGJ22" s="3"/>
      <c r="AGK22" s="3"/>
      <c r="AGL22" s="3"/>
      <c r="AGM22" s="3"/>
      <c r="AGN22" s="3"/>
      <c r="AGO22" s="3"/>
      <c r="AGP22" s="3"/>
      <c r="AGQ22" s="3"/>
      <c r="AGR22" s="3"/>
      <c r="AGS22" s="3"/>
      <c r="AGT22" s="3"/>
      <c r="AGU22" s="3"/>
      <c r="AGV22" s="3"/>
      <c r="AGW22" s="3"/>
      <c r="AGX22" s="3"/>
      <c r="AGY22" s="3"/>
      <c r="AGZ22" s="3"/>
      <c r="AHA22" s="3"/>
      <c r="AHB22" s="3"/>
      <c r="AHC22" s="3"/>
      <c r="AHD22" s="3"/>
      <c r="AHE22" s="3"/>
      <c r="AHF22" s="3"/>
      <c r="AHG22" s="3"/>
      <c r="AHH22" s="3"/>
      <c r="AHI22" s="3"/>
      <c r="AHJ22" s="3"/>
      <c r="AHK22" s="3"/>
      <c r="AHL22" s="3"/>
      <c r="AHM22" s="3"/>
      <c r="AHN22" s="3"/>
      <c r="AHO22" s="3"/>
      <c r="AHP22" s="3"/>
      <c r="AHQ22" s="3"/>
      <c r="AHR22" s="3"/>
      <c r="AHS22" s="3"/>
      <c r="AHT22" s="3"/>
      <c r="AHU22" s="3"/>
      <c r="AHV22" s="3"/>
      <c r="AHW22" s="3"/>
      <c r="AHX22" s="3"/>
      <c r="AHY22" s="3"/>
      <c r="AHZ22" s="3"/>
      <c r="AIA22" s="3"/>
      <c r="AIB22" s="3"/>
      <c r="AIC22" s="3"/>
      <c r="AID22" s="3"/>
      <c r="AIE22" s="3"/>
      <c r="AIF22" s="3"/>
      <c r="AIG22" s="3"/>
      <c r="AIH22" s="3"/>
      <c r="AII22" s="3"/>
      <c r="AIJ22" s="3"/>
      <c r="AIK22" s="3"/>
      <c r="AIL22" s="3"/>
      <c r="AIM22" s="3"/>
      <c r="AIN22" s="3"/>
      <c r="AIO22" s="3"/>
      <c r="AIP22" s="3"/>
      <c r="AIQ22" s="3"/>
      <c r="AIR22" s="3"/>
      <c r="AIS22" s="3"/>
      <c r="AIT22" s="3"/>
      <c r="AIU22" s="3"/>
      <c r="AIV22" s="3"/>
      <c r="AIW22" s="3"/>
      <c r="AIX22" s="3"/>
      <c r="AIY22" s="3"/>
      <c r="AIZ22" s="3"/>
      <c r="AJA22" s="3"/>
      <c r="AJB22" s="3"/>
      <c r="AJC22" s="3"/>
      <c r="AJD22" s="3"/>
      <c r="AJE22" s="3"/>
      <c r="AJF22" s="3"/>
      <c r="AJG22" s="3"/>
      <c r="AJH22" s="3"/>
      <c r="AJI22" s="3"/>
      <c r="AJJ22" s="3"/>
      <c r="AJK22" s="3"/>
      <c r="AJL22" s="3"/>
      <c r="AJM22" s="3"/>
      <c r="AJN22" s="3"/>
      <c r="AJO22" s="3"/>
      <c r="AJP22" s="3"/>
      <c r="AJQ22" s="3"/>
      <c r="AJR22" s="3"/>
      <c r="AJS22" s="3"/>
      <c r="AJT22" s="3"/>
      <c r="AJU22" s="3"/>
      <c r="AJV22" s="3"/>
      <c r="AJW22" s="3"/>
      <c r="AJX22" s="3"/>
      <c r="AJY22" s="3"/>
      <c r="AJZ22" s="3"/>
      <c r="AKA22" s="3"/>
      <c r="AKB22" s="3"/>
      <c r="AKC22" s="3"/>
      <c r="AKD22" s="3"/>
      <c r="AKE22" s="3"/>
      <c r="AKF22" s="3"/>
      <c r="AKG22" s="3"/>
      <c r="AKH22" s="3"/>
      <c r="AKI22" s="3"/>
      <c r="AKJ22" s="3"/>
      <c r="AKK22" s="3"/>
      <c r="AKL22" s="3"/>
      <c r="AKM22" s="3"/>
      <c r="AKN22" s="3"/>
      <c r="AKO22" s="3"/>
      <c r="AKP22" s="3"/>
      <c r="AKQ22" s="3"/>
      <c r="AKR22" s="3"/>
      <c r="AKS22" s="3"/>
      <c r="AKT22" s="3"/>
      <c r="AKU22" s="3"/>
      <c r="AKV22" s="3"/>
      <c r="AKW22" s="3"/>
      <c r="AKX22" s="3"/>
      <c r="AKY22" s="3"/>
      <c r="AKZ22" s="3"/>
      <c r="ALA22" s="3"/>
    </row>
    <row r="23" spans="1:989" s="4" customFormat="1" ht="57" customHeight="1" x14ac:dyDescent="0.2">
      <c r="A23" s="62" t="s">
        <v>96</v>
      </c>
      <c r="B23" s="65">
        <v>17525</v>
      </c>
      <c r="C23" s="65">
        <v>17525</v>
      </c>
      <c r="D23" s="65">
        <v>17525</v>
      </c>
      <c r="E23" s="60">
        <f t="shared" si="0"/>
        <v>100</v>
      </c>
      <c r="F23" s="60">
        <f t="shared" si="1"/>
        <v>100</v>
      </c>
      <c r="G23" s="51">
        <v>30106</v>
      </c>
      <c r="H23" s="60">
        <f t="shared" si="2"/>
        <v>12581</v>
      </c>
      <c r="I23" s="60">
        <f t="shared" si="3"/>
        <v>71.788873038516414</v>
      </c>
      <c r="J23" s="60">
        <f t="shared" si="4"/>
        <v>12581</v>
      </c>
      <c r="K23" s="60">
        <f t="shared" si="5"/>
        <v>71.788873038516414</v>
      </c>
      <c r="L23" s="61">
        <f t="shared" si="6"/>
        <v>12581</v>
      </c>
      <c r="M23" s="61">
        <f t="shared" si="7"/>
        <v>71.788873038516414</v>
      </c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  <c r="IW23" s="3"/>
      <c r="IX23" s="3"/>
      <c r="IY23" s="3"/>
      <c r="IZ23" s="3"/>
      <c r="JA23" s="3"/>
      <c r="JB23" s="3"/>
      <c r="JC23" s="3"/>
      <c r="JD23" s="3"/>
      <c r="JE23" s="3"/>
      <c r="JF23" s="3"/>
      <c r="JG23" s="3"/>
      <c r="JH23" s="3"/>
      <c r="JI23" s="3"/>
      <c r="JJ23" s="3"/>
      <c r="JK23" s="3"/>
      <c r="JL23" s="3"/>
      <c r="JM23" s="3"/>
      <c r="JN23" s="3"/>
      <c r="JO23" s="3"/>
      <c r="JP23" s="3"/>
      <c r="JQ23" s="3"/>
      <c r="JR23" s="3"/>
      <c r="JS23" s="3"/>
      <c r="JT23" s="3"/>
      <c r="JU23" s="3"/>
      <c r="JV23" s="3"/>
      <c r="JW23" s="3"/>
      <c r="JX23" s="3"/>
      <c r="JY23" s="3"/>
      <c r="JZ23" s="3"/>
      <c r="KA23" s="3"/>
      <c r="KB23" s="3"/>
      <c r="KC23" s="3"/>
      <c r="KD23" s="3"/>
      <c r="KE23" s="3"/>
      <c r="KF23" s="3"/>
      <c r="KG23" s="3"/>
      <c r="KH23" s="3"/>
      <c r="KI23" s="3"/>
      <c r="KJ23" s="3"/>
      <c r="KK23" s="3"/>
      <c r="KL23" s="3"/>
      <c r="KM23" s="3"/>
      <c r="KN23" s="3"/>
      <c r="KO23" s="3"/>
      <c r="KP23" s="3"/>
      <c r="KQ23" s="3"/>
      <c r="KR23" s="3"/>
      <c r="KS23" s="3"/>
      <c r="KT23" s="3"/>
      <c r="KU23" s="3"/>
      <c r="KV23" s="3"/>
      <c r="KW23" s="3"/>
      <c r="KX23" s="3"/>
      <c r="KY23" s="3"/>
      <c r="KZ23" s="3"/>
      <c r="LA23" s="3"/>
      <c r="LB23" s="3"/>
      <c r="LC23" s="3"/>
      <c r="LD23" s="3"/>
      <c r="LE23" s="3"/>
      <c r="LF23" s="3"/>
      <c r="LG23" s="3"/>
      <c r="LH23" s="3"/>
      <c r="LI23" s="3"/>
      <c r="LJ23" s="3"/>
      <c r="LK23" s="3"/>
      <c r="LL23" s="3"/>
      <c r="LM23" s="3"/>
      <c r="LN23" s="3"/>
      <c r="LO23" s="3"/>
      <c r="LP23" s="3"/>
      <c r="LQ23" s="3"/>
      <c r="LR23" s="3"/>
      <c r="LS23" s="3"/>
      <c r="LT23" s="3"/>
      <c r="LU23" s="3"/>
      <c r="LV23" s="3"/>
      <c r="LW23" s="3"/>
      <c r="LX23" s="3"/>
      <c r="LY23" s="3"/>
      <c r="LZ23" s="3"/>
      <c r="MA23" s="3"/>
      <c r="MB23" s="3"/>
      <c r="MC23" s="3"/>
      <c r="MD23" s="3"/>
      <c r="ME23" s="3"/>
      <c r="MF23" s="3"/>
      <c r="MG23" s="3"/>
      <c r="MH23" s="3"/>
      <c r="MI23" s="3"/>
      <c r="MJ23" s="3"/>
      <c r="MK23" s="3"/>
      <c r="ML23" s="3"/>
      <c r="MM23" s="3"/>
      <c r="MN23" s="3"/>
      <c r="MO23" s="3"/>
      <c r="MP23" s="3"/>
      <c r="MQ23" s="3"/>
      <c r="MR23" s="3"/>
      <c r="MS23" s="3"/>
      <c r="MT23" s="3"/>
      <c r="MU23" s="3"/>
      <c r="MV23" s="3"/>
      <c r="MW23" s="3"/>
      <c r="MX23" s="3"/>
      <c r="MY23" s="3"/>
      <c r="MZ23" s="3"/>
      <c r="NA23" s="3"/>
      <c r="NB23" s="3"/>
      <c r="NC23" s="3"/>
      <c r="ND23" s="3"/>
      <c r="NE23" s="3"/>
      <c r="NF23" s="3"/>
      <c r="NG23" s="3"/>
      <c r="NH23" s="3"/>
      <c r="NI23" s="3"/>
      <c r="NJ23" s="3"/>
      <c r="NK23" s="3"/>
      <c r="NL23" s="3"/>
      <c r="NM23" s="3"/>
      <c r="NN23" s="3"/>
      <c r="NO23" s="3"/>
      <c r="NP23" s="3"/>
      <c r="NQ23" s="3"/>
      <c r="NR23" s="3"/>
      <c r="NS23" s="3"/>
      <c r="NT23" s="3"/>
      <c r="NU23" s="3"/>
      <c r="NV23" s="3"/>
      <c r="NW23" s="3"/>
      <c r="NX23" s="3"/>
      <c r="NY23" s="3"/>
      <c r="NZ23" s="3"/>
      <c r="OA23" s="3"/>
      <c r="OB23" s="3"/>
      <c r="OC23" s="3"/>
      <c r="OD23" s="3"/>
      <c r="OE23" s="3"/>
      <c r="OF23" s="3"/>
      <c r="OG23" s="3"/>
      <c r="OH23" s="3"/>
      <c r="OI23" s="3"/>
      <c r="OJ23" s="3"/>
      <c r="OK23" s="3"/>
      <c r="OL23" s="3"/>
      <c r="OM23" s="3"/>
      <c r="ON23" s="3"/>
      <c r="OO23" s="3"/>
      <c r="OP23" s="3"/>
      <c r="OQ23" s="3"/>
      <c r="OR23" s="3"/>
      <c r="OS23" s="3"/>
      <c r="OT23" s="3"/>
      <c r="OU23" s="3"/>
      <c r="OV23" s="3"/>
      <c r="OW23" s="3"/>
      <c r="OX23" s="3"/>
      <c r="OY23" s="3"/>
      <c r="OZ23" s="3"/>
      <c r="PA23" s="3"/>
      <c r="PB23" s="3"/>
      <c r="PC23" s="3"/>
      <c r="PD23" s="3"/>
      <c r="PE23" s="3"/>
      <c r="PF23" s="3"/>
      <c r="PG23" s="3"/>
      <c r="PH23" s="3"/>
      <c r="PI23" s="3"/>
      <c r="PJ23" s="3"/>
      <c r="PK23" s="3"/>
      <c r="PL23" s="3"/>
      <c r="PM23" s="3"/>
      <c r="PN23" s="3"/>
      <c r="PO23" s="3"/>
      <c r="PP23" s="3"/>
      <c r="PQ23" s="3"/>
      <c r="PR23" s="3"/>
      <c r="PS23" s="3"/>
      <c r="PT23" s="3"/>
      <c r="PU23" s="3"/>
      <c r="PV23" s="3"/>
      <c r="PW23" s="3"/>
      <c r="PX23" s="3"/>
      <c r="PY23" s="3"/>
      <c r="PZ23" s="3"/>
      <c r="QA23" s="3"/>
      <c r="QB23" s="3"/>
      <c r="QC23" s="3"/>
      <c r="QD23" s="3"/>
      <c r="QE23" s="3"/>
      <c r="QF23" s="3"/>
      <c r="QG23" s="3"/>
      <c r="QH23" s="3"/>
      <c r="QI23" s="3"/>
      <c r="QJ23" s="3"/>
      <c r="QK23" s="3"/>
      <c r="QL23" s="3"/>
      <c r="QM23" s="3"/>
      <c r="QN23" s="3"/>
      <c r="QO23" s="3"/>
      <c r="QP23" s="3"/>
      <c r="QQ23" s="3"/>
      <c r="QR23" s="3"/>
      <c r="QS23" s="3"/>
      <c r="QT23" s="3"/>
      <c r="QU23" s="3"/>
      <c r="QV23" s="3"/>
      <c r="QW23" s="3"/>
      <c r="QX23" s="3"/>
      <c r="QY23" s="3"/>
      <c r="QZ23" s="3"/>
      <c r="RA23" s="3"/>
      <c r="RB23" s="3"/>
      <c r="RC23" s="3"/>
      <c r="RD23" s="3"/>
      <c r="RE23" s="3"/>
      <c r="RF23" s="3"/>
      <c r="RG23" s="3"/>
      <c r="RH23" s="3"/>
      <c r="RI23" s="3"/>
      <c r="RJ23" s="3"/>
      <c r="RK23" s="3"/>
      <c r="RL23" s="3"/>
      <c r="RM23" s="3"/>
      <c r="RN23" s="3"/>
      <c r="RO23" s="3"/>
      <c r="RP23" s="3"/>
      <c r="RQ23" s="3"/>
      <c r="RR23" s="3"/>
      <c r="RS23" s="3"/>
      <c r="RT23" s="3"/>
      <c r="RU23" s="3"/>
      <c r="RV23" s="3"/>
      <c r="RW23" s="3"/>
      <c r="RX23" s="3"/>
      <c r="RY23" s="3"/>
      <c r="RZ23" s="3"/>
      <c r="SA23" s="3"/>
      <c r="SB23" s="3"/>
      <c r="SC23" s="3"/>
      <c r="SD23" s="3"/>
      <c r="SE23" s="3"/>
      <c r="SF23" s="3"/>
      <c r="SG23" s="3"/>
      <c r="SH23" s="3"/>
      <c r="SI23" s="3"/>
      <c r="SJ23" s="3"/>
      <c r="SK23" s="3"/>
      <c r="SL23" s="3"/>
      <c r="SM23" s="3"/>
      <c r="SN23" s="3"/>
      <c r="SO23" s="3"/>
      <c r="SP23" s="3"/>
      <c r="SQ23" s="3"/>
      <c r="SR23" s="3"/>
      <c r="SS23" s="3"/>
      <c r="ST23" s="3"/>
      <c r="SU23" s="3"/>
      <c r="SV23" s="3"/>
      <c r="SW23" s="3"/>
      <c r="SX23" s="3"/>
      <c r="SY23" s="3"/>
      <c r="SZ23" s="3"/>
      <c r="TA23" s="3"/>
      <c r="TB23" s="3"/>
      <c r="TC23" s="3"/>
      <c r="TD23" s="3"/>
      <c r="TE23" s="3"/>
      <c r="TF23" s="3"/>
      <c r="TG23" s="3"/>
      <c r="TH23" s="3"/>
      <c r="TI23" s="3"/>
      <c r="TJ23" s="3"/>
      <c r="TK23" s="3"/>
      <c r="TL23" s="3"/>
      <c r="TM23" s="3"/>
      <c r="TN23" s="3"/>
      <c r="TO23" s="3"/>
      <c r="TP23" s="3"/>
      <c r="TQ23" s="3"/>
      <c r="TR23" s="3"/>
      <c r="TS23" s="3"/>
      <c r="TT23" s="3"/>
      <c r="TU23" s="3"/>
      <c r="TV23" s="3"/>
      <c r="TW23" s="3"/>
      <c r="TX23" s="3"/>
      <c r="TY23" s="3"/>
      <c r="TZ23" s="3"/>
      <c r="UA23" s="3"/>
      <c r="UB23" s="3"/>
      <c r="UC23" s="3"/>
      <c r="UD23" s="3"/>
      <c r="UE23" s="3"/>
      <c r="UF23" s="3"/>
      <c r="UG23" s="3"/>
      <c r="UH23" s="3"/>
      <c r="UI23" s="3"/>
      <c r="UJ23" s="3"/>
      <c r="UK23" s="3"/>
      <c r="UL23" s="3"/>
      <c r="UM23" s="3"/>
      <c r="UN23" s="3"/>
      <c r="UO23" s="3"/>
      <c r="UP23" s="3"/>
      <c r="UQ23" s="3"/>
      <c r="UR23" s="3"/>
      <c r="US23" s="3"/>
      <c r="UT23" s="3"/>
      <c r="UU23" s="3"/>
      <c r="UV23" s="3"/>
      <c r="UW23" s="3"/>
      <c r="UX23" s="3"/>
      <c r="UY23" s="3"/>
      <c r="UZ23" s="3"/>
      <c r="VA23" s="3"/>
      <c r="VB23" s="3"/>
      <c r="VC23" s="3"/>
      <c r="VD23" s="3"/>
      <c r="VE23" s="3"/>
      <c r="VF23" s="3"/>
      <c r="VG23" s="3"/>
      <c r="VH23" s="3"/>
      <c r="VI23" s="3"/>
      <c r="VJ23" s="3"/>
      <c r="VK23" s="3"/>
      <c r="VL23" s="3"/>
      <c r="VM23" s="3"/>
      <c r="VN23" s="3"/>
      <c r="VO23" s="3"/>
      <c r="VP23" s="3"/>
      <c r="VQ23" s="3"/>
      <c r="VR23" s="3"/>
      <c r="VS23" s="3"/>
      <c r="VT23" s="3"/>
      <c r="VU23" s="3"/>
      <c r="VV23" s="3"/>
      <c r="VW23" s="3"/>
      <c r="VX23" s="3"/>
      <c r="VY23" s="3"/>
      <c r="VZ23" s="3"/>
      <c r="WA23" s="3"/>
      <c r="WB23" s="3"/>
      <c r="WC23" s="3"/>
      <c r="WD23" s="3"/>
      <c r="WE23" s="3"/>
      <c r="WF23" s="3"/>
      <c r="WG23" s="3"/>
      <c r="WH23" s="3"/>
      <c r="WI23" s="3"/>
      <c r="WJ23" s="3"/>
      <c r="WK23" s="3"/>
      <c r="WL23" s="3"/>
      <c r="WM23" s="3"/>
      <c r="WN23" s="3"/>
      <c r="WO23" s="3"/>
      <c r="WP23" s="3"/>
      <c r="WQ23" s="3"/>
      <c r="WR23" s="3"/>
      <c r="WS23" s="3"/>
      <c r="WT23" s="3"/>
      <c r="WU23" s="3"/>
      <c r="WV23" s="3"/>
      <c r="WW23" s="3"/>
      <c r="WX23" s="3"/>
      <c r="WY23" s="3"/>
      <c r="WZ23" s="3"/>
      <c r="XA23" s="3"/>
      <c r="XB23" s="3"/>
      <c r="XC23" s="3"/>
      <c r="XD23" s="3"/>
      <c r="XE23" s="3"/>
      <c r="XF23" s="3"/>
      <c r="XG23" s="3"/>
      <c r="XH23" s="3"/>
      <c r="XI23" s="3"/>
      <c r="XJ23" s="3"/>
      <c r="XK23" s="3"/>
      <c r="XL23" s="3"/>
      <c r="XM23" s="3"/>
      <c r="XN23" s="3"/>
      <c r="XO23" s="3"/>
      <c r="XP23" s="3"/>
      <c r="XQ23" s="3"/>
      <c r="XR23" s="3"/>
      <c r="XS23" s="3"/>
      <c r="XT23" s="3"/>
      <c r="XU23" s="3"/>
      <c r="XV23" s="3"/>
      <c r="XW23" s="3"/>
      <c r="XX23" s="3"/>
      <c r="XY23" s="3"/>
      <c r="XZ23" s="3"/>
      <c r="YA23" s="3"/>
      <c r="YB23" s="3"/>
      <c r="YC23" s="3"/>
      <c r="YD23" s="3"/>
      <c r="YE23" s="3"/>
      <c r="YF23" s="3"/>
      <c r="YG23" s="3"/>
      <c r="YH23" s="3"/>
      <c r="YI23" s="3"/>
      <c r="YJ23" s="3"/>
      <c r="YK23" s="3"/>
      <c r="YL23" s="3"/>
      <c r="YM23" s="3"/>
      <c r="YN23" s="3"/>
      <c r="YO23" s="3"/>
      <c r="YP23" s="3"/>
      <c r="YQ23" s="3"/>
      <c r="YR23" s="3"/>
      <c r="YS23" s="3"/>
      <c r="YT23" s="3"/>
      <c r="YU23" s="3"/>
      <c r="YV23" s="3"/>
      <c r="YW23" s="3"/>
      <c r="YX23" s="3"/>
      <c r="YY23" s="3"/>
      <c r="YZ23" s="3"/>
      <c r="ZA23" s="3"/>
      <c r="ZB23" s="3"/>
      <c r="ZC23" s="3"/>
      <c r="ZD23" s="3"/>
      <c r="ZE23" s="3"/>
      <c r="ZF23" s="3"/>
      <c r="ZG23" s="3"/>
      <c r="ZH23" s="3"/>
      <c r="ZI23" s="3"/>
      <c r="ZJ23" s="3"/>
      <c r="ZK23" s="3"/>
      <c r="ZL23" s="3"/>
      <c r="ZM23" s="3"/>
      <c r="ZN23" s="3"/>
      <c r="ZO23" s="3"/>
      <c r="ZP23" s="3"/>
      <c r="ZQ23" s="3"/>
      <c r="ZR23" s="3"/>
      <c r="ZS23" s="3"/>
      <c r="ZT23" s="3"/>
      <c r="ZU23" s="3"/>
      <c r="ZV23" s="3"/>
      <c r="ZW23" s="3"/>
      <c r="ZX23" s="3"/>
      <c r="ZY23" s="3"/>
      <c r="ZZ23" s="3"/>
      <c r="AAA23" s="3"/>
      <c r="AAB23" s="3"/>
      <c r="AAC23" s="3"/>
      <c r="AAD23" s="3"/>
      <c r="AAE23" s="3"/>
      <c r="AAF23" s="3"/>
      <c r="AAG23" s="3"/>
      <c r="AAH23" s="3"/>
      <c r="AAI23" s="3"/>
      <c r="AAJ23" s="3"/>
      <c r="AAK23" s="3"/>
      <c r="AAL23" s="3"/>
      <c r="AAM23" s="3"/>
      <c r="AAN23" s="3"/>
      <c r="AAO23" s="3"/>
      <c r="AAP23" s="3"/>
      <c r="AAQ23" s="3"/>
      <c r="AAR23" s="3"/>
      <c r="AAS23" s="3"/>
      <c r="AAT23" s="3"/>
      <c r="AAU23" s="3"/>
      <c r="AAV23" s="3"/>
      <c r="AAW23" s="3"/>
      <c r="AAX23" s="3"/>
      <c r="AAY23" s="3"/>
      <c r="AAZ23" s="3"/>
      <c r="ABA23" s="3"/>
      <c r="ABB23" s="3"/>
      <c r="ABC23" s="3"/>
      <c r="ABD23" s="3"/>
      <c r="ABE23" s="3"/>
      <c r="ABF23" s="3"/>
      <c r="ABG23" s="3"/>
      <c r="ABH23" s="3"/>
      <c r="ABI23" s="3"/>
      <c r="ABJ23" s="3"/>
      <c r="ABK23" s="3"/>
      <c r="ABL23" s="3"/>
      <c r="ABM23" s="3"/>
      <c r="ABN23" s="3"/>
      <c r="ABO23" s="3"/>
      <c r="ABP23" s="3"/>
      <c r="ABQ23" s="3"/>
      <c r="ABR23" s="3"/>
      <c r="ABS23" s="3"/>
      <c r="ABT23" s="3"/>
      <c r="ABU23" s="3"/>
      <c r="ABV23" s="3"/>
      <c r="ABW23" s="3"/>
      <c r="ABX23" s="3"/>
      <c r="ABY23" s="3"/>
      <c r="ABZ23" s="3"/>
      <c r="ACA23" s="3"/>
      <c r="ACB23" s="3"/>
      <c r="ACC23" s="3"/>
      <c r="ACD23" s="3"/>
      <c r="ACE23" s="3"/>
      <c r="ACF23" s="3"/>
      <c r="ACG23" s="3"/>
      <c r="ACH23" s="3"/>
      <c r="ACI23" s="3"/>
      <c r="ACJ23" s="3"/>
      <c r="ACK23" s="3"/>
      <c r="ACL23" s="3"/>
      <c r="ACM23" s="3"/>
      <c r="ACN23" s="3"/>
      <c r="ACO23" s="3"/>
      <c r="ACP23" s="3"/>
      <c r="ACQ23" s="3"/>
      <c r="ACR23" s="3"/>
      <c r="ACS23" s="3"/>
      <c r="ACT23" s="3"/>
      <c r="ACU23" s="3"/>
      <c r="ACV23" s="3"/>
      <c r="ACW23" s="3"/>
      <c r="ACX23" s="3"/>
      <c r="ACY23" s="3"/>
      <c r="ACZ23" s="3"/>
      <c r="ADA23" s="3"/>
      <c r="ADB23" s="3"/>
      <c r="ADC23" s="3"/>
      <c r="ADD23" s="3"/>
      <c r="ADE23" s="3"/>
      <c r="ADF23" s="3"/>
      <c r="ADG23" s="3"/>
      <c r="ADH23" s="3"/>
      <c r="ADI23" s="3"/>
      <c r="ADJ23" s="3"/>
      <c r="ADK23" s="3"/>
      <c r="ADL23" s="3"/>
      <c r="ADM23" s="3"/>
      <c r="ADN23" s="3"/>
      <c r="ADO23" s="3"/>
      <c r="ADP23" s="3"/>
      <c r="ADQ23" s="3"/>
      <c r="ADR23" s="3"/>
      <c r="ADS23" s="3"/>
      <c r="ADT23" s="3"/>
      <c r="ADU23" s="3"/>
      <c r="ADV23" s="3"/>
      <c r="ADW23" s="3"/>
      <c r="ADX23" s="3"/>
      <c r="ADY23" s="3"/>
      <c r="ADZ23" s="3"/>
      <c r="AEA23" s="3"/>
      <c r="AEB23" s="3"/>
      <c r="AEC23" s="3"/>
      <c r="AED23" s="3"/>
      <c r="AEE23" s="3"/>
      <c r="AEF23" s="3"/>
      <c r="AEG23" s="3"/>
      <c r="AEH23" s="3"/>
      <c r="AEI23" s="3"/>
      <c r="AEJ23" s="3"/>
      <c r="AEK23" s="3"/>
      <c r="AEL23" s="3"/>
      <c r="AEM23" s="3"/>
      <c r="AEN23" s="3"/>
      <c r="AEO23" s="3"/>
      <c r="AEP23" s="3"/>
      <c r="AEQ23" s="3"/>
      <c r="AER23" s="3"/>
      <c r="AES23" s="3"/>
      <c r="AET23" s="3"/>
      <c r="AEU23" s="3"/>
      <c r="AEV23" s="3"/>
      <c r="AEW23" s="3"/>
      <c r="AEX23" s="3"/>
      <c r="AEY23" s="3"/>
      <c r="AEZ23" s="3"/>
      <c r="AFA23" s="3"/>
      <c r="AFB23" s="3"/>
      <c r="AFC23" s="3"/>
      <c r="AFD23" s="3"/>
      <c r="AFE23" s="3"/>
      <c r="AFF23" s="3"/>
      <c r="AFG23" s="3"/>
      <c r="AFH23" s="3"/>
      <c r="AFI23" s="3"/>
      <c r="AFJ23" s="3"/>
      <c r="AFK23" s="3"/>
      <c r="AFL23" s="3"/>
      <c r="AFM23" s="3"/>
      <c r="AFN23" s="3"/>
      <c r="AFO23" s="3"/>
      <c r="AFP23" s="3"/>
      <c r="AFQ23" s="3"/>
      <c r="AFR23" s="3"/>
      <c r="AFS23" s="3"/>
      <c r="AFT23" s="3"/>
      <c r="AFU23" s="3"/>
      <c r="AFV23" s="3"/>
      <c r="AFW23" s="3"/>
      <c r="AFX23" s="3"/>
      <c r="AFY23" s="3"/>
      <c r="AFZ23" s="3"/>
      <c r="AGA23" s="3"/>
      <c r="AGB23" s="3"/>
      <c r="AGC23" s="3"/>
      <c r="AGD23" s="3"/>
      <c r="AGE23" s="3"/>
      <c r="AGF23" s="3"/>
      <c r="AGG23" s="3"/>
      <c r="AGH23" s="3"/>
      <c r="AGI23" s="3"/>
      <c r="AGJ23" s="3"/>
      <c r="AGK23" s="3"/>
      <c r="AGL23" s="3"/>
      <c r="AGM23" s="3"/>
      <c r="AGN23" s="3"/>
      <c r="AGO23" s="3"/>
      <c r="AGP23" s="3"/>
      <c r="AGQ23" s="3"/>
      <c r="AGR23" s="3"/>
      <c r="AGS23" s="3"/>
      <c r="AGT23" s="3"/>
      <c r="AGU23" s="3"/>
      <c r="AGV23" s="3"/>
      <c r="AGW23" s="3"/>
      <c r="AGX23" s="3"/>
      <c r="AGY23" s="3"/>
      <c r="AGZ23" s="3"/>
      <c r="AHA23" s="3"/>
      <c r="AHB23" s="3"/>
      <c r="AHC23" s="3"/>
      <c r="AHD23" s="3"/>
      <c r="AHE23" s="3"/>
      <c r="AHF23" s="3"/>
      <c r="AHG23" s="3"/>
      <c r="AHH23" s="3"/>
      <c r="AHI23" s="3"/>
      <c r="AHJ23" s="3"/>
      <c r="AHK23" s="3"/>
      <c r="AHL23" s="3"/>
      <c r="AHM23" s="3"/>
      <c r="AHN23" s="3"/>
      <c r="AHO23" s="3"/>
      <c r="AHP23" s="3"/>
      <c r="AHQ23" s="3"/>
      <c r="AHR23" s="3"/>
      <c r="AHS23" s="3"/>
      <c r="AHT23" s="3"/>
      <c r="AHU23" s="3"/>
      <c r="AHV23" s="3"/>
      <c r="AHW23" s="3"/>
      <c r="AHX23" s="3"/>
      <c r="AHY23" s="3"/>
      <c r="AHZ23" s="3"/>
      <c r="AIA23" s="3"/>
      <c r="AIB23" s="3"/>
      <c r="AIC23" s="3"/>
      <c r="AID23" s="3"/>
      <c r="AIE23" s="3"/>
      <c r="AIF23" s="3"/>
      <c r="AIG23" s="3"/>
      <c r="AIH23" s="3"/>
      <c r="AII23" s="3"/>
      <c r="AIJ23" s="3"/>
      <c r="AIK23" s="3"/>
      <c r="AIL23" s="3"/>
      <c r="AIM23" s="3"/>
      <c r="AIN23" s="3"/>
      <c r="AIO23" s="3"/>
      <c r="AIP23" s="3"/>
      <c r="AIQ23" s="3"/>
      <c r="AIR23" s="3"/>
      <c r="AIS23" s="3"/>
      <c r="AIT23" s="3"/>
      <c r="AIU23" s="3"/>
      <c r="AIV23" s="3"/>
      <c r="AIW23" s="3"/>
      <c r="AIX23" s="3"/>
      <c r="AIY23" s="3"/>
      <c r="AIZ23" s="3"/>
      <c r="AJA23" s="3"/>
      <c r="AJB23" s="3"/>
      <c r="AJC23" s="3"/>
      <c r="AJD23" s="3"/>
      <c r="AJE23" s="3"/>
      <c r="AJF23" s="3"/>
      <c r="AJG23" s="3"/>
      <c r="AJH23" s="3"/>
      <c r="AJI23" s="3"/>
      <c r="AJJ23" s="3"/>
      <c r="AJK23" s="3"/>
      <c r="AJL23" s="3"/>
      <c r="AJM23" s="3"/>
      <c r="AJN23" s="3"/>
      <c r="AJO23" s="3"/>
      <c r="AJP23" s="3"/>
      <c r="AJQ23" s="3"/>
      <c r="AJR23" s="3"/>
      <c r="AJS23" s="3"/>
      <c r="AJT23" s="3"/>
      <c r="AJU23" s="3"/>
      <c r="AJV23" s="3"/>
      <c r="AJW23" s="3"/>
      <c r="AJX23" s="3"/>
      <c r="AJY23" s="3"/>
      <c r="AJZ23" s="3"/>
      <c r="AKA23" s="3"/>
      <c r="AKB23" s="3"/>
      <c r="AKC23" s="3"/>
      <c r="AKD23" s="3"/>
      <c r="AKE23" s="3"/>
      <c r="AKF23" s="3"/>
      <c r="AKG23" s="3"/>
      <c r="AKH23" s="3"/>
      <c r="AKI23" s="3"/>
      <c r="AKJ23" s="3"/>
      <c r="AKK23" s="3"/>
      <c r="AKL23" s="3"/>
      <c r="AKM23" s="3"/>
      <c r="AKN23" s="3"/>
      <c r="AKO23" s="3"/>
      <c r="AKP23" s="3"/>
      <c r="AKQ23" s="3"/>
      <c r="AKR23" s="3"/>
      <c r="AKS23" s="3"/>
      <c r="AKT23" s="3"/>
      <c r="AKU23" s="3"/>
      <c r="AKV23" s="3"/>
      <c r="AKW23" s="3"/>
      <c r="AKX23" s="3"/>
      <c r="AKY23" s="3"/>
      <c r="AKZ23" s="3"/>
      <c r="ALA23" s="3"/>
    </row>
    <row r="24" spans="1:989" s="4" customFormat="1" ht="70.5" customHeight="1" x14ac:dyDescent="0.2">
      <c r="A24" s="62" t="s">
        <v>97</v>
      </c>
      <c r="B24" s="65">
        <f>349+180.8+100</f>
        <v>629.79999999999995</v>
      </c>
      <c r="C24" s="65">
        <f>349+180.8+100</f>
        <v>629.79999999999995</v>
      </c>
      <c r="D24" s="77">
        <v>660.5</v>
      </c>
      <c r="E24" s="60">
        <f t="shared" si="0"/>
        <v>104.87456335344554</v>
      </c>
      <c r="F24" s="60">
        <f t="shared" si="1"/>
        <v>104.87456335344554</v>
      </c>
      <c r="G24" s="51">
        <v>1128</v>
      </c>
      <c r="H24" s="60">
        <f t="shared" si="2"/>
        <v>498.20000000000005</v>
      </c>
      <c r="I24" s="60">
        <f t="shared" si="3"/>
        <v>79.104477611940311</v>
      </c>
      <c r="J24" s="60">
        <f t="shared" si="4"/>
        <v>498.20000000000005</v>
      </c>
      <c r="K24" s="60">
        <f t="shared" si="5"/>
        <v>79.104477611940311</v>
      </c>
      <c r="L24" s="61">
        <f t="shared" si="6"/>
        <v>467.5</v>
      </c>
      <c r="M24" s="61">
        <f t="shared" si="7"/>
        <v>70.779712339137006</v>
      </c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  <c r="IV24" s="3"/>
      <c r="IW24" s="3"/>
      <c r="IX24" s="3"/>
      <c r="IY24" s="3"/>
      <c r="IZ24" s="3"/>
      <c r="JA24" s="3"/>
      <c r="JB24" s="3"/>
      <c r="JC24" s="3"/>
      <c r="JD24" s="3"/>
      <c r="JE24" s="3"/>
      <c r="JF24" s="3"/>
      <c r="JG24" s="3"/>
      <c r="JH24" s="3"/>
      <c r="JI24" s="3"/>
      <c r="JJ24" s="3"/>
      <c r="JK24" s="3"/>
      <c r="JL24" s="3"/>
      <c r="JM24" s="3"/>
      <c r="JN24" s="3"/>
      <c r="JO24" s="3"/>
      <c r="JP24" s="3"/>
      <c r="JQ24" s="3"/>
      <c r="JR24" s="3"/>
      <c r="JS24" s="3"/>
      <c r="JT24" s="3"/>
      <c r="JU24" s="3"/>
      <c r="JV24" s="3"/>
      <c r="JW24" s="3"/>
      <c r="JX24" s="3"/>
      <c r="JY24" s="3"/>
      <c r="JZ24" s="3"/>
      <c r="KA24" s="3"/>
      <c r="KB24" s="3"/>
      <c r="KC24" s="3"/>
      <c r="KD24" s="3"/>
      <c r="KE24" s="3"/>
      <c r="KF24" s="3"/>
      <c r="KG24" s="3"/>
      <c r="KH24" s="3"/>
      <c r="KI24" s="3"/>
      <c r="KJ24" s="3"/>
      <c r="KK24" s="3"/>
      <c r="KL24" s="3"/>
      <c r="KM24" s="3"/>
      <c r="KN24" s="3"/>
      <c r="KO24" s="3"/>
      <c r="KP24" s="3"/>
      <c r="KQ24" s="3"/>
      <c r="KR24" s="3"/>
      <c r="KS24" s="3"/>
      <c r="KT24" s="3"/>
      <c r="KU24" s="3"/>
      <c r="KV24" s="3"/>
      <c r="KW24" s="3"/>
      <c r="KX24" s="3"/>
      <c r="KY24" s="3"/>
      <c r="KZ24" s="3"/>
      <c r="LA24" s="3"/>
      <c r="LB24" s="3"/>
      <c r="LC24" s="3"/>
      <c r="LD24" s="3"/>
      <c r="LE24" s="3"/>
      <c r="LF24" s="3"/>
      <c r="LG24" s="3"/>
      <c r="LH24" s="3"/>
      <c r="LI24" s="3"/>
      <c r="LJ24" s="3"/>
      <c r="LK24" s="3"/>
      <c r="LL24" s="3"/>
      <c r="LM24" s="3"/>
      <c r="LN24" s="3"/>
      <c r="LO24" s="3"/>
      <c r="LP24" s="3"/>
      <c r="LQ24" s="3"/>
      <c r="LR24" s="3"/>
      <c r="LS24" s="3"/>
      <c r="LT24" s="3"/>
      <c r="LU24" s="3"/>
      <c r="LV24" s="3"/>
      <c r="LW24" s="3"/>
      <c r="LX24" s="3"/>
      <c r="LY24" s="3"/>
      <c r="LZ24" s="3"/>
      <c r="MA24" s="3"/>
      <c r="MB24" s="3"/>
      <c r="MC24" s="3"/>
      <c r="MD24" s="3"/>
      <c r="ME24" s="3"/>
      <c r="MF24" s="3"/>
      <c r="MG24" s="3"/>
      <c r="MH24" s="3"/>
      <c r="MI24" s="3"/>
      <c r="MJ24" s="3"/>
      <c r="MK24" s="3"/>
      <c r="ML24" s="3"/>
      <c r="MM24" s="3"/>
      <c r="MN24" s="3"/>
      <c r="MO24" s="3"/>
      <c r="MP24" s="3"/>
      <c r="MQ24" s="3"/>
      <c r="MR24" s="3"/>
      <c r="MS24" s="3"/>
      <c r="MT24" s="3"/>
      <c r="MU24" s="3"/>
      <c r="MV24" s="3"/>
      <c r="MW24" s="3"/>
      <c r="MX24" s="3"/>
      <c r="MY24" s="3"/>
      <c r="MZ24" s="3"/>
      <c r="NA24" s="3"/>
      <c r="NB24" s="3"/>
      <c r="NC24" s="3"/>
      <c r="ND24" s="3"/>
      <c r="NE24" s="3"/>
      <c r="NF24" s="3"/>
      <c r="NG24" s="3"/>
      <c r="NH24" s="3"/>
      <c r="NI24" s="3"/>
      <c r="NJ24" s="3"/>
      <c r="NK24" s="3"/>
      <c r="NL24" s="3"/>
      <c r="NM24" s="3"/>
      <c r="NN24" s="3"/>
      <c r="NO24" s="3"/>
      <c r="NP24" s="3"/>
      <c r="NQ24" s="3"/>
      <c r="NR24" s="3"/>
      <c r="NS24" s="3"/>
      <c r="NT24" s="3"/>
      <c r="NU24" s="3"/>
      <c r="NV24" s="3"/>
      <c r="NW24" s="3"/>
      <c r="NX24" s="3"/>
      <c r="NY24" s="3"/>
      <c r="NZ24" s="3"/>
      <c r="OA24" s="3"/>
      <c r="OB24" s="3"/>
      <c r="OC24" s="3"/>
      <c r="OD24" s="3"/>
      <c r="OE24" s="3"/>
      <c r="OF24" s="3"/>
      <c r="OG24" s="3"/>
      <c r="OH24" s="3"/>
      <c r="OI24" s="3"/>
      <c r="OJ24" s="3"/>
      <c r="OK24" s="3"/>
      <c r="OL24" s="3"/>
      <c r="OM24" s="3"/>
      <c r="ON24" s="3"/>
      <c r="OO24" s="3"/>
      <c r="OP24" s="3"/>
      <c r="OQ24" s="3"/>
      <c r="OR24" s="3"/>
      <c r="OS24" s="3"/>
      <c r="OT24" s="3"/>
      <c r="OU24" s="3"/>
      <c r="OV24" s="3"/>
      <c r="OW24" s="3"/>
      <c r="OX24" s="3"/>
      <c r="OY24" s="3"/>
      <c r="OZ24" s="3"/>
      <c r="PA24" s="3"/>
      <c r="PB24" s="3"/>
      <c r="PC24" s="3"/>
      <c r="PD24" s="3"/>
      <c r="PE24" s="3"/>
      <c r="PF24" s="3"/>
      <c r="PG24" s="3"/>
      <c r="PH24" s="3"/>
      <c r="PI24" s="3"/>
      <c r="PJ24" s="3"/>
      <c r="PK24" s="3"/>
      <c r="PL24" s="3"/>
      <c r="PM24" s="3"/>
      <c r="PN24" s="3"/>
      <c r="PO24" s="3"/>
      <c r="PP24" s="3"/>
      <c r="PQ24" s="3"/>
      <c r="PR24" s="3"/>
      <c r="PS24" s="3"/>
      <c r="PT24" s="3"/>
      <c r="PU24" s="3"/>
      <c r="PV24" s="3"/>
      <c r="PW24" s="3"/>
      <c r="PX24" s="3"/>
      <c r="PY24" s="3"/>
      <c r="PZ24" s="3"/>
      <c r="QA24" s="3"/>
      <c r="QB24" s="3"/>
      <c r="QC24" s="3"/>
      <c r="QD24" s="3"/>
      <c r="QE24" s="3"/>
      <c r="QF24" s="3"/>
      <c r="QG24" s="3"/>
      <c r="QH24" s="3"/>
      <c r="QI24" s="3"/>
      <c r="QJ24" s="3"/>
      <c r="QK24" s="3"/>
      <c r="QL24" s="3"/>
      <c r="QM24" s="3"/>
      <c r="QN24" s="3"/>
      <c r="QO24" s="3"/>
      <c r="QP24" s="3"/>
      <c r="QQ24" s="3"/>
      <c r="QR24" s="3"/>
      <c r="QS24" s="3"/>
      <c r="QT24" s="3"/>
      <c r="QU24" s="3"/>
      <c r="QV24" s="3"/>
      <c r="QW24" s="3"/>
      <c r="QX24" s="3"/>
      <c r="QY24" s="3"/>
      <c r="QZ24" s="3"/>
      <c r="RA24" s="3"/>
      <c r="RB24" s="3"/>
      <c r="RC24" s="3"/>
      <c r="RD24" s="3"/>
      <c r="RE24" s="3"/>
      <c r="RF24" s="3"/>
      <c r="RG24" s="3"/>
      <c r="RH24" s="3"/>
      <c r="RI24" s="3"/>
      <c r="RJ24" s="3"/>
      <c r="RK24" s="3"/>
      <c r="RL24" s="3"/>
      <c r="RM24" s="3"/>
      <c r="RN24" s="3"/>
      <c r="RO24" s="3"/>
      <c r="RP24" s="3"/>
      <c r="RQ24" s="3"/>
      <c r="RR24" s="3"/>
      <c r="RS24" s="3"/>
      <c r="RT24" s="3"/>
      <c r="RU24" s="3"/>
      <c r="RV24" s="3"/>
      <c r="RW24" s="3"/>
      <c r="RX24" s="3"/>
      <c r="RY24" s="3"/>
      <c r="RZ24" s="3"/>
      <c r="SA24" s="3"/>
      <c r="SB24" s="3"/>
      <c r="SC24" s="3"/>
      <c r="SD24" s="3"/>
      <c r="SE24" s="3"/>
      <c r="SF24" s="3"/>
      <c r="SG24" s="3"/>
      <c r="SH24" s="3"/>
      <c r="SI24" s="3"/>
      <c r="SJ24" s="3"/>
      <c r="SK24" s="3"/>
      <c r="SL24" s="3"/>
      <c r="SM24" s="3"/>
      <c r="SN24" s="3"/>
      <c r="SO24" s="3"/>
      <c r="SP24" s="3"/>
      <c r="SQ24" s="3"/>
      <c r="SR24" s="3"/>
      <c r="SS24" s="3"/>
      <c r="ST24" s="3"/>
      <c r="SU24" s="3"/>
      <c r="SV24" s="3"/>
      <c r="SW24" s="3"/>
      <c r="SX24" s="3"/>
      <c r="SY24" s="3"/>
      <c r="SZ24" s="3"/>
      <c r="TA24" s="3"/>
      <c r="TB24" s="3"/>
      <c r="TC24" s="3"/>
      <c r="TD24" s="3"/>
      <c r="TE24" s="3"/>
      <c r="TF24" s="3"/>
      <c r="TG24" s="3"/>
      <c r="TH24" s="3"/>
      <c r="TI24" s="3"/>
      <c r="TJ24" s="3"/>
      <c r="TK24" s="3"/>
      <c r="TL24" s="3"/>
      <c r="TM24" s="3"/>
      <c r="TN24" s="3"/>
      <c r="TO24" s="3"/>
      <c r="TP24" s="3"/>
      <c r="TQ24" s="3"/>
      <c r="TR24" s="3"/>
      <c r="TS24" s="3"/>
      <c r="TT24" s="3"/>
      <c r="TU24" s="3"/>
      <c r="TV24" s="3"/>
      <c r="TW24" s="3"/>
      <c r="TX24" s="3"/>
      <c r="TY24" s="3"/>
      <c r="TZ24" s="3"/>
      <c r="UA24" s="3"/>
      <c r="UB24" s="3"/>
      <c r="UC24" s="3"/>
      <c r="UD24" s="3"/>
      <c r="UE24" s="3"/>
      <c r="UF24" s="3"/>
      <c r="UG24" s="3"/>
      <c r="UH24" s="3"/>
      <c r="UI24" s="3"/>
      <c r="UJ24" s="3"/>
      <c r="UK24" s="3"/>
      <c r="UL24" s="3"/>
      <c r="UM24" s="3"/>
      <c r="UN24" s="3"/>
      <c r="UO24" s="3"/>
      <c r="UP24" s="3"/>
      <c r="UQ24" s="3"/>
      <c r="UR24" s="3"/>
      <c r="US24" s="3"/>
      <c r="UT24" s="3"/>
      <c r="UU24" s="3"/>
      <c r="UV24" s="3"/>
      <c r="UW24" s="3"/>
      <c r="UX24" s="3"/>
      <c r="UY24" s="3"/>
      <c r="UZ24" s="3"/>
      <c r="VA24" s="3"/>
      <c r="VB24" s="3"/>
      <c r="VC24" s="3"/>
      <c r="VD24" s="3"/>
      <c r="VE24" s="3"/>
      <c r="VF24" s="3"/>
      <c r="VG24" s="3"/>
      <c r="VH24" s="3"/>
      <c r="VI24" s="3"/>
      <c r="VJ24" s="3"/>
      <c r="VK24" s="3"/>
      <c r="VL24" s="3"/>
      <c r="VM24" s="3"/>
      <c r="VN24" s="3"/>
      <c r="VO24" s="3"/>
      <c r="VP24" s="3"/>
      <c r="VQ24" s="3"/>
      <c r="VR24" s="3"/>
      <c r="VS24" s="3"/>
      <c r="VT24" s="3"/>
      <c r="VU24" s="3"/>
      <c r="VV24" s="3"/>
      <c r="VW24" s="3"/>
      <c r="VX24" s="3"/>
      <c r="VY24" s="3"/>
      <c r="VZ24" s="3"/>
      <c r="WA24" s="3"/>
      <c r="WB24" s="3"/>
      <c r="WC24" s="3"/>
      <c r="WD24" s="3"/>
      <c r="WE24" s="3"/>
      <c r="WF24" s="3"/>
      <c r="WG24" s="3"/>
      <c r="WH24" s="3"/>
      <c r="WI24" s="3"/>
      <c r="WJ24" s="3"/>
      <c r="WK24" s="3"/>
      <c r="WL24" s="3"/>
      <c r="WM24" s="3"/>
      <c r="WN24" s="3"/>
      <c r="WO24" s="3"/>
      <c r="WP24" s="3"/>
      <c r="WQ24" s="3"/>
      <c r="WR24" s="3"/>
      <c r="WS24" s="3"/>
      <c r="WT24" s="3"/>
      <c r="WU24" s="3"/>
      <c r="WV24" s="3"/>
      <c r="WW24" s="3"/>
      <c r="WX24" s="3"/>
      <c r="WY24" s="3"/>
      <c r="WZ24" s="3"/>
      <c r="XA24" s="3"/>
      <c r="XB24" s="3"/>
      <c r="XC24" s="3"/>
      <c r="XD24" s="3"/>
      <c r="XE24" s="3"/>
      <c r="XF24" s="3"/>
      <c r="XG24" s="3"/>
      <c r="XH24" s="3"/>
      <c r="XI24" s="3"/>
      <c r="XJ24" s="3"/>
      <c r="XK24" s="3"/>
      <c r="XL24" s="3"/>
      <c r="XM24" s="3"/>
      <c r="XN24" s="3"/>
      <c r="XO24" s="3"/>
      <c r="XP24" s="3"/>
      <c r="XQ24" s="3"/>
      <c r="XR24" s="3"/>
      <c r="XS24" s="3"/>
      <c r="XT24" s="3"/>
      <c r="XU24" s="3"/>
      <c r="XV24" s="3"/>
      <c r="XW24" s="3"/>
      <c r="XX24" s="3"/>
      <c r="XY24" s="3"/>
      <c r="XZ24" s="3"/>
      <c r="YA24" s="3"/>
      <c r="YB24" s="3"/>
      <c r="YC24" s="3"/>
      <c r="YD24" s="3"/>
      <c r="YE24" s="3"/>
      <c r="YF24" s="3"/>
      <c r="YG24" s="3"/>
      <c r="YH24" s="3"/>
      <c r="YI24" s="3"/>
      <c r="YJ24" s="3"/>
      <c r="YK24" s="3"/>
      <c r="YL24" s="3"/>
      <c r="YM24" s="3"/>
      <c r="YN24" s="3"/>
      <c r="YO24" s="3"/>
      <c r="YP24" s="3"/>
      <c r="YQ24" s="3"/>
      <c r="YR24" s="3"/>
      <c r="YS24" s="3"/>
      <c r="YT24" s="3"/>
      <c r="YU24" s="3"/>
      <c r="YV24" s="3"/>
      <c r="YW24" s="3"/>
      <c r="YX24" s="3"/>
      <c r="YY24" s="3"/>
      <c r="YZ24" s="3"/>
      <c r="ZA24" s="3"/>
      <c r="ZB24" s="3"/>
      <c r="ZC24" s="3"/>
      <c r="ZD24" s="3"/>
      <c r="ZE24" s="3"/>
      <c r="ZF24" s="3"/>
      <c r="ZG24" s="3"/>
      <c r="ZH24" s="3"/>
      <c r="ZI24" s="3"/>
      <c r="ZJ24" s="3"/>
      <c r="ZK24" s="3"/>
      <c r="ZL24" s="3"/>
      <c r="ZM24" s="3"/>
      <c r="ZN24" s="3"/>
      <c r="ZO24" s="3"/>
      <c r="ZP24" s="3"/>
      <c r="ZQ24" s="3"/>
      <c r="ZR24" s="3"/>
      <c r="ZS24" s="3"/>
      <c r="ZT24" s="3"/>
      <c r="ZU24" s="3"/>
      <c r="ZV24" s="3"/>
      <c r="ZW24" s="3"/>
      <c r="ZX24" s="3"/>
      <c r="ZY24" s="3"/>
      <c r="ZZ24" s="3"/>
      <c r="AAA24" s="3"/>
      <c r="AAB24" s="3"/>
      <c r="AAC24" s="3"/>
      <c r="AAD24" s="3"/>
      <c r="AAE24" s="3"/>
      <c r="AAF24" s="3"/>
      <c r="AAG24" s="3"/>
      <c r="AAH24" s="3"/>
      <c r="AAI24" s="3"/>
      <c r="AAJ24" s="3"/>
      <c r="AAK24" s="3"/>
      <c r="AAL24" s="3"/>
      <c r="AAM24" s="3"/>
      <c r="AAN24" s="3"/>
      <c r="AAO24" s="3"/>
      <c r="AAP24" s="3"/>
      <c r="AAQ24" s="3"/>
      <c r="AAR24" s="3"/>
      <c r="AAS24" s="3"/>
      <c r="AAT24" s="3"/>
      <c r="AAU24" s="3"/>
      <c r="AAV24" s="3"/>
      <c r="AAW24" s="3"/>
      <c r="AAX24" s="3"/>
      <c r="AAY24" s="3"/>
      <c r="AAZ24" s="3"/>
      <c r="ABA24" s="3"/>
      <c r="ABB24" s="3"/>
      <c r="ABC24" s="3"/>
      <c r="ABD24" s="3"/>
      <c r="ABE24" s="3"/>
      <c r="ABF24" s="3"/>
      <c r="ABG24" s="3"/>
      <c r="ABH24" s="3"/>
      <c r="ABI24" s="3"/>
      <c r="ABJ24" s="3"/>
      <c r="ABK24" s="3"/>
      <c r="ABL24" s="3"/>
      <c r="ABM24" s="3"/>
      <c r="ABN24" s="3"/>
      <c r="ABO24" s="3"/>
      <c r="ABP24" s="3"/>
      <c r="ABQ24" s="3"/>
      <c r="ABR24" s="3"/>
      <c r="ABS24" s="3"/>
      <c r="ABT24" s="3"/>
      <c r="ABU24" s="3"/>
      <c r="ABV24" s="3"/>
      <c r="ABW24" s="3"/>
      <c r="ABX24" s="3"/>
      <c r="ABY24" s="3"/>
      <c r="ABZ24" s="3"/>
      <c r="ACA24" s="3"/>
      <c r="ACB24" s="3"/>
      <c r="ACC24" s="3"/>
      <c r="ACD24" s="3"/>
      <c r="ACE24" s="3"/>
      <c r="ACF24" s="3"/>
      <c r="ACG24" s="3"/>
      <c r="ACH24" s="3"/>
      <c r="ACI24" s="3"/>
      <c r="ACJ24" s="3"/>
      <c r="ACK24" s="3"/>
      <c r="ACL24" s="3"/>
      <c r="ACM24" s="3"/>
      <c r="ACN24" s="3"/>
      <c r="ACO24" s="3"/>
      <c r="ACP24" s="3"/>
      <c r="ACQ24" s="3"/>
      <c r="ACR24" s="3"/>
      <c r="ACS24" s="3"/>
      <c r="ACT24" s="3"/>
      <c r="ACU24" s="3"/>
      <c r="ACV24" s="3"/>
      <c r="ACW24" s="3"/>
      <c r="ACX24" s="3"/>
      <c r="ACY24" s="3"/>
      <c r="ACZ24" s="3"/>
      <c r="ADA24" s="3"/>
      <c r="ADB24" s="3"/>
      <c r="ADC24" s="3"/>
      <c r="ADD24" s="3"/>
      <c r="ADE24" s="3"/>
      <c r="ADF24" s="3"/>
      <c r="ADG24" s="3"/>
      <c r="ADH24" s="3"/>
      <c r="ADI24" s="3"/>
      <c r="ADJ24" s="3"/>
      <c r="ADK24" s="3"/>
      <c r="ADL24" s="3"/>
      <c r="ADM24" s="3"/>
      <c r="ADN24" s="3"/>
      <c r="ADO24" s="3"/>
      <c r="ADP24" s="3"/>
      <c r="ADQ24" s="3"/>
      <c r="ADR24" s="3"/>
      <c r="ADS24" s="3"/>
      <c r="ADT24" s="3"/>
      <c r="ADU24" s="3"/>
      <c r="ADV24" s="3"/>
      <c r="ADW24" s="3"/>
      <c r="ADX24" s="3"/>
      <c r="ADY24" s="3"/>
      <c r="ADZ24" s="3"/>
      <c r="AEA24" s="3"/>
      <c r="AEB24" s="3"/>
      <c r="AEC24" s="3"/>
      <c r="AED24" s="3"/>
      <c r="AEE24" s="3"/>
      <c r="AEF24" s="3"/>
      <c r="AEG24" s="3"/>
      <c r="AEH24" s="3"/>
      <c r="AEI24" s="3"/>
      <c r="AEJ24" s="3"/>
      <c r="AEK24" s="3"/>
      <c r="AEL24" s="3"/>
      <c r="AEM24" s="3"/>
      <c r="AEN24" s="3"/>
      <c r="AEO24" s="3"/>
      <c r="AEP24" s="3"/>
      <c r="AEQ24" s="3"/>
      <c r="AER24" s="3"/>
      <c r="AES24" s="3"/>
      <c r="AET24" s="3"/>
      <c r="AEU24" s="3"/>
      <c r="AEV24" s="3"/>
      <c r="AEW24" s="3"/>
      <c r="AEX24" s="3"/>
      <c r="AEY24" s="3"/>
      <c r="AEZ24" s="3"/>
      <c r="AFA24" s="3"/>
      <c r="AFB24" s="3"/>
      <c r="AFC24" s="3"/>
      <c r="AFD24" s="3"/>
      <c r="AFE24" s="3"/>
      <c r="AFF24" s="3"/>
      <c r="AFG24" s="3"/>
      <c r="AFH24" s="3"/>
      <c r="AFI24" s="3"/>
      <c r="AFJ24" s="3"/>
      <c r="AFK24" s="3"/>
      <c r="AFL24" s="3"/>
      <c r="AFM24" s="3"/>
      <c r="AFN24" s="3"/>
      <c r="AFO24" s="3"/>
      <c r="AFP24" s="3"/>
      <c r="AFQ24" s="3"/>
      <c r="AFR24" s="3"/>
      <c r="AFS24" s="3"/>
      <c r="AFT24" s="3"/>
      <c r="AFU24" s="3"/>
      <c r="AFV24" s="3"/>
      <c r="AFW24" s="3"/>
      <c r="AFX24" s="3"/>
      <c r="AFY24" s="3"/>
      <c r="AFZ24" s="3"/>
      <c r="AGA24" s="3"/>
      <c r="AGB24" s="3"/>
      <c r="AGC24" s="3"/>
      <c r="AGD24" s="3"/>
      <c r="AGE24" s="3"/>
      <c r="AGF24" s="3"/>
      <c r="AGG24" s="3"/>
      <c r="AGH24" s="3"/>
      <c r="AGI24" s="3"/>
      <c r="AGJ24" s="3"/>
      <c r="AGK24" s="3"/>
      <c r="AGL24" s="3"/>
      <c r="AGM24" s="3"/>
      <c r="AGN24" s="3"/>
      <c r="AGO24" s="3"/>
      <c r="AGP24" s="3"/>
      <c r="AGQ24" s="3"/>
      <c r="AGR24" s="3"/>
      <c r="AGS24" s="3"/>
      <c r="AGT24" s="3"/>
      <c r="AGU24" s="3"/>
      <c r="AGV24" s="3"/>
      <c r="AGW24" s="3"/>
      <c r="AGX24" s="3"/>
      <c r="AGY24" s="3"/>
      <c r="AGZ24" s="3"/>
      <c r="AHA24" s="3"/>
      <c r="AHB24" s="3"/>
      <c r="AHC24" s="3"/>
      <c r="AHD24" s="3"/>
      <c r="AHE24" s="3"/>
      <c r="AHF24" s="3"/>
      <c r="AHG24" s="3"/>
      <c r="AHH24" s="3"/>
      <c r="AHI24" s="3"/>
      <c r="AHJ24" s="3"/>
      <c r="AHK24" s="3"/>
      <c r="AHL24" s="3"/>
      <c r="AHM24" s="3"/>
      <c r="AHN24" s="3"/>
      <c r="AHO24" s="3"/>
      <c r="AHP24" s="3"/>
      <c r="AHQ24" s="3"/>
      <c r="AHR24" s="3"/>
      <c r="AHS24" s="3"/>
      <c r="AHT24" s="3"/>
      <c r="AHU24" s="3"/>
      <c r="AHV24" s="3"/>
      <c r="AHW24" s="3"/>
      <c r="AHX24" s="3"/>
      <c r="AHY24" s="3"/>
      <c r="AHZ24" s="3"/>
      <c r="AIA24" s="3"/>
      <c r="AIB24" s="3"/>
      <c r="AIC24" s="3"/>
      <c r="AID24" s="3"/>
      <c r="AIE24" s="3"/>
      <c r="AIF24" s="3"/>
      <c r="AIG24" s="3"/>
      <c r="AIH24" s="3"/>
      <c r="AII24" s="3"/>
      <c r="AIJ24" s="3"/>
      <c r="AIK24" s="3"/>
      <c r="AIL24" s="3"/>
      <c r="AIM24" s="3"/>
      <c r="AIN24" s="3"/>
      <c r="AIO24" s="3"/>
      <c r="AIP24" s="3"/>
      <c r="AIQ24" s="3"/>
      <c r="AIR24" s="3"/>
      <c r="AIS24" s="3"/>
      <c r="AIT24" s="3"/>
      <c r="AIU24" s="3"/>
      <c r="AIV24" s="3"/>
      <c r="AIW24" s="3"/>
      <c r="AIX24" s="3"/>
      <c r="AIY24" s="3"/>
      <c r="AIZ24" s="3"/>
      <c r="AJA24" s="3"/>
      <c r="AJB24" s="3"/>
      <c r="AJC24" s="3"/>
      <c r="AJD24" s="3"/>
      <c r="AJE24" s="3"/>
      <c r="AJF24" s="3"/>
      <c r="AJG24" s="3"/>
      <c r="AJH24" s="3"/>
      <c r="AJI24" s="3"/>
      <c r="AJJ24" s="3"/>
      <c r="AJK24" s="3"/>
      <c r="AJL24" s="3"/>
      <c r="AJM24" s="3"/>
      <c r="AJN24" s="3"/>
      <c r="AJO24" s="3"/>
      <c r="AJP24" s="3"/>
      <c r="AJQ24" s="3"/>
      <c r="AJR24" s="3"/>
      <c r="AJS24" s="3"/>
      <c r="AJT24" s="3"/>
      <c r="AJU24" s="3"/>
      <c r="AJV24" s="3"/>
      <c r="AJW24" s="3"/>
      <c r="AJX24" s="3"/>
      <c r="AJY24" s="3"/>
      <c r="AJZ24" s="3"/>
      <c r="AKA24" s="3"/>
      <c r="AKB24" s="3"/>
      <c r="AKC24" s="3"/>
      <c r="AKD24" s="3"/>
      <c r="AKE24" s="3"/>
      <c r="AKF24" s="3"/>
      <c r="AKG24" s="3"/>
      <c r="AKH24" s="3"/>
      <c r="AKI24" s="3"/>
      <c r="AKJ24" s="3"/>
      <c r="AKK24" s="3"/>
      <c r="AKL24" s="3"/>
      <c r="AKM24" s="3"/>
      <c r="AKN24" s="3"/>
      <c r="AKO24" s="3"/>
      <c r="AKP24" s="3"/>
      <c r="AKQ24" s="3"/>
      <c r="AKR24" s="3"/>
      <c r="AKS24" s="3"/>
      <c r="AKT24" s="3"/>
      <c r="AKU24" s="3"/>
      <c r="AKV24" s="3"/>
      <c r="AKW24" s="3"/>
      <c r="AKX24" s="3"/>
      <c r="AKY24" s="3"/>
      <c r="AKZ24" s="3"/>
      <c r="ALA24" s="3"/>
    </row>
    <row r="25" spans="1:989" s="4" customFormat="1" ht="23.25" customHeight="1" x14ac:dyDescent="0.2">
      <c r="A25" s="58" t="s">
        <v>98</v>
      </c>
      <c r="B25" s="50">
        <f>B26+B27</f>
        <v>307458</v>
      </c>
      <c r="C25" s="50">
        <f>C26+C27</f>
        <v>307458</v>
      </c>
      <c r="D25" s="50">
        <f>D26+D27</f>
        <v>307990.2</v>
      </c>
      <c r="E25" s="56">
        <f t="shared" si="0"/>
        <v>100.17309681322328</v>
      </c>
      <c r="F25" s="56">
        <f t="shared" si="1"/>
        <v>100.17309681322328</v>
      </c>
      <c r="G25" s="50">
        <f>G26+G27</f>
        <v>317323</v>
      </c>
      <c r="H25" s="56">
        <f t="shared" si="2"/>
        <v>9865</v>
      </c>
      <c r="I25" s="56">
        <f t="shared" si="3"/>
        <v>3.2085683247793191</v>
      </c>
      <c r="J25" s="56">
        <f t="shared" si="4"/>
        <v>9865</v>
      </c>
      <c r="K25" s="56">
        <f t="shared" si="5"/>
        <v>3.2085683247793191</v>
      </c>
      <c r="L25" s="57">
        <f t="shared" si="6"/>
        <v>9332.7999999999884</v>
      </c>
      <c r="M25" s="57">
        <f t="shared" si="7"/>
        <v>3.0302262864207981</v>
      </c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  <c r="IV25" s="3"/>
      <c r="IW25" s="3"/>
      <c r="IX25" s="3"/>
      <c r="IY25" s="3"/>
      <c r="IZ25" s="3"/>
      <c r="JA25" s="3"/>
      <c r="JB25" s="3"/>
      <c r="JC25" s="3"/>
      <c r="JD25" s="3"/>
      <c r="JE25" s="3"/>
      <c r="JF25" s="3"/>
      <c r="JG25" s="3"/>
      <c r="JH25" s="3"/>
      <c r="JI25" s="3"/>
      <c r="JJ25" s="3"/>
      <c r="JK25" s="3"/>
      <c r="JL25" s="3"/>
      <c r="JM25" s="3"/>
      <c r="JN25" s="3"/>
      <c r="JO25" s="3"/>
      <c r="JP25" s="3"/>
      <c r="JQ25" s="3"/>
      <c r="JR25" s="3"/>
      <c r="JS25" s="3"/>
      <c r="JT25" s="3"/>
      <c r="JU25" s="3"/>
      <c r="JV25" s="3"/>
      <c r="JW25" s="3"/>
      <c r="JX25" s="3"/>
      <c r="JY25" s="3"/>
      <c r="JZ25" s="3"/>
      <c r="KA25" s="3"/>
      <c r="KB25" s="3"/>
      <c r="KC25" s="3"/>
      <c r="KD25" s="3"/>
      <c r="KE25" s="3"/>
      <c r="KF25" s="3"/>
      <c r="KG25" s="3"/>
      <c r="KH25" s="3"/>
      <c r="KI25" s="3"/>
      <c r="KJ25" s="3"/>
      <c r="KK25" s="3"/>
      <c r="KL25" s="3"/>
      <c r="KM25" s="3"/>
      <c r="KN25" s="3"/>
      <c r="KO25" s="3"/>
      <c r="KP25" s="3"/>
      <c r="KQ25" s="3"/>
      <c r="KR25" s="3"/>
      <c r="KS25" s="3"/>
      <c r="KT25" s="3"/>
      <c r="KU25" s="3"/>
      <c r="KV25" s="3"/>
      <c r="KW25" s="3"/>
      <c r="KX25" s="3"/>
      <c r="KY25" s="3"/>
      <c r="KZ25" s="3"/>
      <c r="LA25" s="3"/>
      <c r="LB25" s="3"/>
      <c r="LC25" s="3"/>
      <c r="LD25" s="3"/>
      <c r="LE25" s="3"/>
      <c r="LF25" s="3"/>
      <c r="LG25" s="3"/>
      <c r="LH25" s="3"/>
      <c r="LI25" s="3"/>
      <c r="LJ25" s="3"/>
      <c r="LK25" s="3"/>
      <c r="LL25" s="3"/>
      <c r="LM25" s="3"/>
      <c r="LN25" s="3"/>
      <c r="LO25" s="3"/>
      <c r="LP25" s="3"/>
      <c r="LQ25" s="3"/>
      <c r="LR25" s="3"/>
      <c r="LS25" s="3"/>
      <c r="LT25" s="3"/>
      <c r="LU25" s="3"/>
      <c r="LV25" s="3"/>
      <c r="LW25" s="3"/>
      <c r="LX25" s="3"/>
      <c r="LY25" s="3"/>
      <c r="LZ25" s="3"/>
      <c r="MA25" s="3"/>
      <c r="MB25" s="3"/>
      <c r="MC25" s="3"/>
      <c r="MD25" s="3"/>
      <c r="ME25" s="3"/>
      <c r="MF25" s="3"/>
      <c r="MG25" s="3"/>
      <c r="MH25" s="3"/>
      <c r="MI25" s="3"/>
      <c r="MJ25" s="3"/>
      <c r="MK25" s="3"/>
      <c r="ML25" s="3"/>
      <c r="MM25" s="3"/>
      <c r="MN25" s="3"/>
      <c r="MO25" s="3"/>
      <c r="MP25" s="3"/>
      <c r="MQ25" s="3"/>
      <c r="MR25" s="3"/>
      <c r="MS25" s="3"/>
      <c r="MT25" s="3"/>
      <c r="MU25" s="3"/>
      <c r="MV25" s="3"/>
      <c r="MW25" s="3"/>
      <c r="MX25" s="3"/>
      <c r="MY25" s="3"/>
      <c r="MZ25" s="3"/>
      <c r="NA25" s="3"/>
      <c r="NB25" s="3"/>
      <c r="NC25" s="3"/>
      <c r="ND25" s="3"/>
      <c r="NE25" s="3"/>
      <c r="NF25" s="3"/>
      <c r="NG25" s="3"/>
      <c r="NH25" s="3"/>
      <c r="NI25" s="3"/>
      <c r="NJ25" s="3"/>
      <c r="NK25" s="3"/>
      <c r="NL25" s="3"/>
      <c r="NM25" s="3"/>
      <c r="NN25" s="3"/>
      <c r="NO25" s="3"/>
      <c r="NP25" s="3"/>
      <c r="NQ25" s="3"/>
      <c r="NR25" s="3"/>
      <c r="NS25" s="3"/>
      <c r="NT25" s="3"/>
      <c r="NU25" s="3"/>
      <c r="NV25" s="3"/>
      <c r="NW25" s="3"/>
      <c r="NX25" s="3"/>
      <c r="NY25" s="3"/>
      <c r="NZ25" s="3"/>
      <c r="OA25" s="3"/>
      <c r="OB25" s="3"/>
      <c r="OC25" s="3"/>
      <c r="OD25" s="3"/>
      <c r="OE25" s="3"/>
      <c r="OF25" s="3"/>
      <c r="OG25" s="3"/>
      <c r="OH25" s="3"/>
      <c r="OI25" s="3"/>
      <c r="OJ25" s="3"/>
      <c r="OK25" s="3"/>
      <c r="OL25" s="3"/>
      <c r="OM25" s="3"/>
      <c r="ON25" s="3"/>
      <c r="OO25" s="3"/>
      <c r="OP25" s="3"/>
      <c r="OQ25" s="3"/>
      <c r="OR25" s="3"/>
      <c r="OS25" s="3"/>
      <c r="OT25" s="3"/>
      <c r="OU25" s="3"/>
      <c r="OV25" s="3"/>
      <c r="OW25" s="3"/>
      <c r="OX25" s="3"/>
      <c r="OY25" s="3"/>
      <c r="OZ25" s="3"/>
      <c r="PA25" s="3"/>
      <c r="PB25" s="3"/>
      <c r="PC25" s="3"/>
      <c r="PD25" s="3"/>
      <c r="PE25" s="3"/>
      <c r="PF25" s="3"/>
      <c r="PG25" s="3"/>
      <c r="PH25" s="3"/>
      <c r="PI25" s="3"/>
      <c r="PJ25" s="3"/>
      <c r="PK25" s="3"/>
      <c r="PL25" s="3"/>
      <c r="PM25" s="3"/>
      <c r="PN25" s="3"/>
      <c r="PO25" s="3"/>
      <c r="PP25" s="3"/>
      <c r="PQ25" s="3"/>
      <c r="PR25" s="3"/>
      <c r="PS25" s="3"/>
      <c r="PT25" s="3"/>
      <c r="PU25" s="3"/>
      <c r="PV25" s="3"/>
      <c r="PW25" s="3"/>
      <c r="PX25" s="3"/>
      <c r="PY25" s="3"/>
      <c r="PZ25" s="3"/>
      <c r="QA25" s="3"/>
      <c r="QB25" s="3"/>
      <c r="QC25" s="3"/>
      <c r="QD25" s="3"/>
      <c r="QE25" s="3"/>
      <c r="QF25" s="3"/>
      <c r="QG25" s="3"/>
      <c r="QH25" s="3"/>
      <c r="QI25" s="3"/>
      <c r="QJ25" s="3"/>
      <c r="QK25" s="3"/>
      <c r="QL25" s="3"/>
      <c r="QM25" s="3"/>
      <c r="QN25" s="3"/>
      <c r="QO25" s="3"/>
      <c r="QP25" s="3"/>
      <c r="QQ25" s="3"/>
      <c r="QR25" s="3"/>
      <c r="QS25" s="3"/>
      <c r="QT25" s="3"/>
      <c r="QU25" s="3"/>
      <c r="QV25" s="3"/>
      <c r="QW25" s="3"/>
      <c r="QX25" s="3"/>
      <c r="QY25" s="3"/>
      <c r="QZ25" s="3"/>
      <c r="RA25" s="3"/>
      <c r="RB25" s="3"/>
      <c r="RC25" s="3"/>
      <c r="RD25" s="3"/>
      <c r="RE25" s="3"/>
      <c r="RF25" s="3"/>
      <c r="RG25" s="3"/>
      <c r="RH25" s="3"/>
      <c r="RI25" s="3"/>
      <c r="RJ25" s="3"/>
      <c r="RK25" s="3"/>
      <c r="RL25" s="3"/>
      <c r="RM25" s="3"/>
      <c r="RN25" s="3"/>
      <c r="RO25" s="3"/>
      <c r="RP25" s="3"/>
      <c r="RQ25" s="3"/>
      <c r="RR25" s="3"/>
      <c r="RS25" s="3"/>
      <c r="RT25" s="3"/>
      <c r="RU25" s="3"/>
      <c r="RV25" s="3"/>
      <c r="RW25" s="3"/>
      <c r="RX25" s="3"/>
      <c r="RY25" s="3"/>
      <c r="RZ25" s="3"/>
      <c r="SA25" s="3"/>
      <c r="SB25" s="3"/>
      <c r="SC25" s="3"/>
      <c r="SD25" s="3"/>
      <c r="SE25" s="3"/>
      <c r="SF25" s="3"/>
      <c r="SG25" s="3"/>
      <c r="SH25" s="3"/>
      <c r="SI25" s="3"/>
      <c r="SJ25" s="3"/>
      <c r="SK25" s="3"/>
      <c r="SL25" s="3"/>
      <c r="SM25" s="3"/>
      <c r="SN25" s="3"/>
      <c r="SO25" s="3"/>
      <c r="SP25" s="3"/>
      <c r="SQ25" s="3"/>
      <c r="SR25" s="3"/>
      <c r="SS25" s="3"/>
      <c r="ST25" s="3"/>
      <c r="SU25" s="3"/>
      <c r="SV25" s="3"/>
      <c r="SW25" s="3"/>
      <c r="SX25" s="3"/>
      <c r="SY25" s="3"/>
      <c r="SZ25" s="3"/>
      <c r="TA25" s="3"/>
      <c r="TB25" s="3"/>
      <c r="TC25" s="3"/>
      <c r="TD25" s="3"/>
      <c r="TE25" s="3"/>
      <c r="TF25" s="3"/>
      <c r="TG25" s="3"/>
      <c r="TH25" s="3"/>
      <c r="TI25" s="3"/>
      <c r="TJ25" s="3"/>
      <c r="TK25" s="3"/>
      <c r="TL25" s="3"/>
      <c r="TM25" s="3"/>
      <c r="TN25" s="3"/>
      <c r="TO25" s="3"/>
      <c r="TP25" s="3"/>
      <c r="TQ25" s="3"/>
      <c r="TR25" s="3"/>
      <c r="TS25" s="3"/>
      <c r="TT25" s="3"/>
      <c r="TU25" s="3"/>
      <c r="TV25" s="3"/>
      <c r="TW25" s="3"/>
      <c r="TX25" s="3"/>
      <c r="TY25" s="3"/>
      <c r="TZ25" s="3"/>
      <c r="UA25" s="3"/>
      <c r="UB25" s="3"/>
      <c r="UC25" s="3"/>
      <c r="UD25" s="3"/>
      <c r="UE25" s="3"/>
      <c r="UF25" s="3"/>
      <c r="UG25" s="3"/>
      <c r="UH25" s="3"/>
      <c r="UI25" s="3"/>
      <c r="UJ25" s="3"/>
      <c r="UK25" s="3"/>
      <c r="UL25" s="3"/>
      <c r="UM25" s="3"/>
      <c r="UN25" s="3"/>
      <c r="UO25" s="3"/>
      <c r="UP25" s="3"/>
      <c r="UQ25" s="3"/>
      <c r="UR25" s="3"/>
      <c r="US25" s="3"/>
      <c r="UT25" s="3"/>
      <c r="UU25" s="3"/>
      <c r="UV25" s="3"/>
      <c r="UW25" s="3"/>
      <c r="UX25" s="3"/>
      <c r="UY25" s="3"/>
      <c r="UZ25" s="3"/>
      <c r="VA25" s="3"/>
      <c r="VB25" s="3"/>
      <c r="VC25" s="3"/>
      <c r="VD25" s="3"/>
      <c r="VE25" s="3"/>
      <c r="VF25" s="3"/>
      <c r="VG25" s="3"/>
      <c r="VH25" s="3"/>
      <c r="VI25" s="3"/>
      <c r="VJ25" s="3"/>
      <c r="VK25" s="3"/>
      <c r="VL25" s="3"/>
      <c r="VM25" s="3"/>
      <c r="VN25" s="3"/>
      <c r="VO25" s="3"/>
      <c r="VP25" s="3"/>
      <c r="VQ25" s="3"/>
      <c r="VR25" s="3"/>
      <c r="VS25" s="3"/>
      <c r="VT25" s="3"/>
      <c r="VU25" s="3"/>
      <c r="VV25" s="3"/>
      <c r="VW25" s="3"/>
      <c r="VX25" s="3"/>
      <c r="VY25" s="3"/>
      <c r="VZ25" s="3"/>
      <c r="WA25" s="3"/>
      <c r="WB25" s="3"/>
      <c r="WC25" s="3"/>
      <c r="WD25" s="3"/>
      <c r="WE25" s="3"/>
      <c r="WF25" s="3"/>
      <c r="WG25" s="3"/>
      <c r="WH25" s="3"/>
      <c r="WI25" s="3"/>
      <c r="WJ25" s="3"/>
      <c r="WK25" s="3"/>
      <c r="WL25" s="3"/>
      <c r="WM25" s="3"/>
      <c r="WN25" s="3"/>
      <c r="WO25" s="3"/>
      <c r="WP25" s="3"/>
      <c r="WQ25" s="3"/>
      <c r="WR25" s="3"/>
      <c r="WS25" s="3"/>
      <c r="WT25" s="3"/>
      <c r="WU25" s="3"/>
      <c r="WV25" s="3"/>
      <c r="WW25" s="3"/>
      <c r="WX25" s="3"/>
      <c r="WY25" s="3"/>
      <c r="WZ25" s="3"/>
      <c r="XA25" s="3"/>
      <c r="XB25" s="3"/>
      <c r="XC25" s="3"/>
      <c r="XD25" s="3"/>
      <c r="XE25" s="3"/>
      <c r="XF25" s="3"/>
      <c r="XG25" s="3"/>
      <c r="XH25" s="3"/>
      <c r="XI25" s="3"/>
      <c r="XJ25" s="3"/>
      <c r="XK25" s="3"/>
      <c r="XL25" s="3"/>
      <c r="XM25" s="3"/>
      <c r="XN25" s="3"/>
      <c r="XO25" s="3"/>
      <c r="XP25" s="3"/>
      <c r="XQ25" s="3"/>
      <c r="XR25" s="3"/>
      <c r="XS25" s="3"/>
      <c r="XT25" s="3"/>
      <c r="XU25" s="3"/>
      <c r="XV25" s="3"/>
      <c r="XW25" s="3"/>
      <c r="XX25" s="3"/>
      <c r="XY25" s="3"/>
      <c r="XZ25" s="3"/>
      <c r="YA25" s="3"/>
      <c r="YB25" s="3"/>
      <c r="YC25" s="3"/>
      <c r="YD25" s="3"/>
      <c r="YE25" s="3"/>
      <c r="YF25" s="3"/>
      <c r="YG25" s="3"/>
      <c r="YH25" s="3"/>
      <c r="YI25" s="3"/>
      <c r="YJ25" s="3"/>
      <c r="YK25" s="3"/>
      <c r="YL25" s="3"/>
      <c r="YM25" s="3"/>
      <c r="YN25" s="3"/>
      <c r="YO25" s="3"/>
      <c r="YP25" s="3"/>
      <c r="YQ25" s="3"/>
      <c r="YR25" s="3"/>
      <c r="YS25" s="3"/>
      <c r="YT25" s="3"/>
      <c r="YU25" s="3"/>
      <c r="YV25" s="3"/>
      <c r="YW25" s="3"/>
      <c r="YX25" s="3"/>
      <c r="YY25" s="3"/>
      <c r="YZ25" s="3"/>
      <c r="ZA25" s="3"/>
      <c r="ZB25" s="3"/>
      <c r="ZC25" s="3"/>
      <c r="ZD25" s="3"/>
      <c r="ZE25" s="3"/>
      <c r="ZF25" s="3"/>
      <c r="ZG25" s="3"/>
      <c r="ZH25" s="3"/>
      <c r="ZI25" s="3"/>
      <c r="ZJ25" s="3"/>
      <c r="ZK25" s="3"/>
      <c r="ZL25" s="3"/>
      <c r="ZM25" s="3"/>
      <c r="ZN25" s="3"/>
      <c r="ZO25" s="3"/>
      <c r="ZP25" s="3"/>
      <c r="ZQ25" s="3"/>
      <c r="ZR25" s="3"/>
      <c r="ZS25" s="3"/>
      <c r="ZT25" s="3"/>
      <c r="ZU25" s="3"/>
      <c r="ZV25" s="3"/>
      <c r="ZW25" s="3"/>
      <c r="ZX25" s="3"/>
      <c r="ZY25" s="3"/>
      <c r="ZZ25" s="3"/>
      <c r="AAA25" s="3"/>
      <c r="AAB25" s="3"/>
      <c r="AAC25" s="3"/>
      <c r="AAD25" s="3"/>
      <c r="AAE25" s="3"/>
      <c r="AAF25" s="3"/>
      <c r="AAG25" s="3"/>
      <c r="AAH25" s="3"/>
      <c r="AAI25" s="3"/>
      <c r="AAJ25" s="3"/>
      <c r="AAK25" s="3"/>
      <c r="AAL25" s="3"/>
      <c r="AAM25" s="3"/>
      <c r="AAN25" s="3"/>
      <c r="AAO25" s="3"/>
      <c r="AAP25" s="3"/>
      <c r="AAQ25" s="3"/>
      <c r="AAR25" s="3"/>
      <c r="AAS25" s="3"/>
      <c r="AAT25" s="3"/>
      <c r="AAU25" s="3"/>
      <c r="AAV25" s="3"/>
      <c r="AAW25" s="3"/>
      <c r="AAX25" s="3"/>
      <c r="AAY25" s="3"/>
      <c r="AAZ25" s="3"/>
      <c r="ABA25" s="3"/>
      <c r="ABB25" s="3"/>
      <c r="ABC25" s="3"/>
      <c r="ABD25" s="3"/>
      <c r="ABE25" s="3"/>
      <c r="ABF25" s="3"/>
      <c r="ABG25" s="3"/>
      <c r="ABH25" s="3"/>
      <c r="ABI25" s="3"/>
      <c r="ABJ25" s="3"/>
      <c r="ABK25" s="3"/>
      <c r="ABL25" s="3"/>
      <c r="ABM25" s="3"/>
      <c r="ABN25" s="3"/>
      <c r="ABO25" s="3"/>
      <c r="ABP25" s="3"/>
      <c r="ABQ25" s="3"/>
      <c r="ABR25" s="3"/>
      <c r="ABS25" s="3"/>
      <c r="ABT25" s="3"/>
      <c r="ABU25" s="3"/>
      <c r="ABV25" s="3"/>
      <c r="ABW25" s="3"/>
      <c r="ABX25" s="3"/>
      <c r="ABY25" s="3"/>
      <c r="ABZ25" s="3"/>
      <c r="ACA25" s="3"/>
      <c r="ACB25" s="3"/>
      <c r="ACC25" s="3"/>
      <c r="ACD25" s="3"/>
      <c r="ACE25" s="3"/>
      <c r="ACF25" s="3"/>
      <c r="ACG25" s="3"/>
      <c r="ACH25" s="3"/>
      <c r="ACI25" s="3"/>
      <c r="ACJ25" s="3"/>
      <c r="ACK25" s="3"/>
      <c r="ACL25" s="3"/>
      <c r="ACM25" s="3"/>
      <c r="ACN25" s="3"/>
      <c r="ACO25" s="3"/>
      <c r="ACP25" s="3"/>
      <c r="ACQ25" s="3"/>
      <c r="ACR25" s="3"/>
      <c r="ACS25" s="3"/>
      <c r="ACT25" s="3"/>
      <c r="ACU25" s="3"/>
      <c r="ACV25" s="3"/>
      <c r="ACW25" s="3"/>
      <c r="ACX25" s="3"/>
      <c r="ACY25" s="3"/>
      <c r="ACZ25" s="3"/>
      <c r="ADA25" s="3"/>
      <c r="ADB25" s="3"/>
      <c r="ADC25" s="3"/>
      <c r="ADD25" s="3"/>
      <c r="ADE25" s="3"/>
      <c r="ADF25" s="3"/>
      <c r="ADG25" s="3"/>
      <c r="ADH25" s="3"/>
      <c r="ADI25" s="3"/>
      <c r="ADJ25" s="3"/>
      <c r="ADK25" s="3"/>
      <c r="ADL25" s="3"/>
      <c r="ADM25" s="3"/>
      <c r="ADN25" s="3"/>
      <c r="ADO25" s="3"/>
      <c r="ADP25" s="3"/>
      <c r="ADQ25" s="3"/>
      <c r="ADR25" s="3"/>
      <c r="ADS25" s="3"/>
      <c r="ADT25" s="3"/>
      <c r="ADU25" s="3"/>
      <c r="ADV25" s="3"/>
      <c r="ADW25" s="3"/>
      <c r="ADX25" s="3"/>
      <c r="ADY25" s="3"/>
      <c r="ADZ25" s="3"/>
      <c r="AEA25" s="3"/>
      <c r="AEB25" s="3"/>
      <c r="AEC25" s="3"/>
      <c r="AED25" s="3"/>
      <c r="AEE25" s="3"/>
      <c r="AEF25" s="3"/>
      <c r="AEG25" s="3"/>
      <c r="AEH25" s="3"/>
      <c r="AEI25" s="3"/>
      <c r="AEJ25" s="3"/>
      <c r="AEK25" s="3"/>
      <c r="AEL25" s="3"/>
      <c r="AEM25" s="3"/>
      <c r="AEN25" s="3"/>
      <c r="AEO25" s="3"/>
      <c r="AEP25" s="3"/>
      <c r="AEQ25" s="3"/>
      <c r="AER25" s="3"/>
      <c r="AES25" s="3"/>
      <c r="AET25" s="3"/>
      <c r="AEU25" s="3"/>
      <c r="AEV25" s="3"/>
      <c r="AEW25" s="3"/>
      <c r="AEX25" s="3"/>
      <c r="AEY25" s="3"/>
      <c r="AEZ25" s="3"/>
      <c r="AFA25" s="3"/>
      <c r="AFB25" s="3"/>
      <c r="AFC25" s="3"/>
      <c r="AFD25" s="3"/>
      <c r="AFE25" s="3"/>
      <c r="AFF25" s="3"/>
      <c r="AFG25" s="3"/>
      <c r="AFH25" s="3"/>
      <c r="AFI25" s="3"/>
      <c r="AFJ25" s="3"/>
      <c r="AFK25" s="3"/>
      <c r="AFL25" s="3"/>
      <c r="AFM25" s="3"/>
      <c r="AFN25" s="3"/>
      <c r="AFO25" s="3"/>
      <c r="AFP25" s="3"/>
      <c r="AFQ25" s="3"/>
      <c r="AFR25" s="3"/>
      <c r="AFS25" s="3"/>
      <c r="AFT25" s="3"/>
      <c r="AFU25" s="3"/>
      <c r="AFV25" s="3"/>
      <c r="AFW25" s="3"/>
      <c r="AFX25" s="3"/>
      <c r="AFY25" s="3"/>
      <c r="AFZ25" s="3"/>
      <c r="AGA25" s="3"/>
      <c r="AGB25" s="3"/>
      <c r="AGC25" s="3"/>
      <c r="AGD25" s="3"/>
      <c r="AGE25" s="3"/>
      <c r="AGF25" s="3"/>
      <c r="AGG25" s="3"/>
      <c r="AGH25" s="3"/>
      <c r="AGI25" s="3"/>
      <c r="AGJ25" s="3"/>
      <c r="AGK25" s="3"/>
      <c r="AGL25" s="3"/>
      <c r="AGM25" s="3"/>
      <c r="AGN25" s="3"/>
      <c r="AGO25" s="3"/>
      <c r="AGP25" s="3"/>
      <c r="AGQ25" s="3"/>
      <c r="AGR25" s="3"/>
      <c r="AGS25" s="3"/>
      <c r="AGT25" s="3"/>
      <c r="AGU25" s="3"/>
      <c r="AGV25" s="3"/>
      <c r="AGW25" s="3"/>
      <c r="AGX25" s="3"/>
      <c r="AGY25" s="3"/>
      <c r="AGZ25" s="3"/>
      <c r="AHA25" s="3"/>
      <c r="AHB25" s="3"/>
      <c r="AHC25" s="3"/>
      <c r="AHD25" s="3"/>
      <c r="AHE25" s="3"/>
      <c r="AHF25" s="3"/>
      <c r="AHG25" s="3"/>
      <c r="AHH25" s="3"/>
      <c r="AHI25" s="3"/>
      <c r="AHJ25" s="3"/>
      <c r="AHK25" s="3"/>
      <c r="AHL25" s="3"/>
      <c r="AHM25" s="3"/>
      <c r="AHN25" s="3"/>
      <c r="AHO25" s="3"/>
      <c r="AHP25" s="3"/>
      <c r="AHQ25" s="3"/>
      <c r="AHR25" s="3"/>
      <c r="AHS25" s="3"/>
      <c r="AHT25" s="3"/>
      <c r="AHU25" s="3"/>
      <c r="AHV25" s="3"/>
      <c r="AHW25" s="3"/>
      <c r="AHX25" s="3"/>
      <c r="AHY25" s="3"/>
      <c r="AHZ25" s="3"/>
      <c r="AIA25" s="3"/>
      <c r="AIB25" s="3"/>
      <c r="AIC25" s="3"/>
      <c r="AID25" s="3"/>
      <c r="AIE25" s="3"/>
      <c r="AIF25" s="3"/>
      <c r="AIG25" s="3"/>
      <c r="AIH25" s="3"/>
      <c r="AII25" s="3"/>
      <c r="AIJ25" s="3"/>
      <c r="AIK25" s="3"/>
      <c r="AIL25" s="3"/>
      <c r="AIM25" s="3"/>
      <c r="AIN25" s="3"/>
      <c r="AIO25" s="3"/>
      <c r="AIP25" s="3"/>
      <c r="AIQ25" s="3"/>
      <c r="AIR25" s="3"/>
      <c r="AIS25" s="3"/>
      <c r="AIT25" s="3"/>
      <c r="AIU25" s="3"/>
      <c r="AIV25" s="3"/>
      <c r="AIW25" s="3"/>
      <c r="AIX25" s="3"/>
      <c r="AIY25" s="3"/>
      <c r="AIZ25" s="3"/>
      <c r="AJA25" s="3"/>
      <c r="AJB25" s="3"/>
      <c r="AJC25" s="3"/>
      <c r="AJD25" s="3"/>
      <c r="AJE25" s="3"/>
      <c r="AJF25" s="3"/>
      <c r="AJG25" s="3"/>
      <c r="AJH25" s="3"/>
      <c r="AJI25" s="3"/>
      <c r="AJJ25" s="3"/>
      <c r="AJK25" s="3"/>
      <c r="AJL25" s="3"/>
      <c r="AJM25" s="3"/>
      <c r="AJN25" s="3"/>
      <c r="AJO25" s="3"/>
      <c r="AJP25" s="3"/>
      <c r="AJQ25" s="3"/>
      <c r="AJR25" s="3"/>
      <c r="AJS25" s="3"/>
      <c r="AJT25" s="3"/>
      <c r="AJU25" s="3"/>
      <c r="AJV25" s="3"/>
      <c r="AJW25" s="3"/>
      <c r="AJX25" s="3"/>
      <c r="AJY25" s="3"/>
      <c r="AJZ25" s="3"/>
      <c r="AKA25" s="3"/>
      <c r="AKB25" s="3"/>
      <c r="AKC25" s="3"/>
      <c r="AKD25" s="3"/>
      <c r="AKE25" s="3"/>
      <c r="AKF25" s="3"/>
      <c r="AKG25" s="3"/>
      <c r="AKH25" s="3"/>
      <c r="AKI25" s="3"/>
      <c r="AKJ25" s="3"/>
      <c r="AKK25" s="3"/>
      <c r="AKL25" s="3"/>
      <c r="AKM25" s="3"/>
      <c r="AKN25" s="3"/>
      <c r="AKO25" s="3"/>
      <c r="AKP25" s="3"/>
      <c r="AKQ25" s="3"/>
      <c r="AKR25" s="3"/>
      <c r="AKS25" s="3"/>
      <c r="AKT25" s="3"/>
      <c r="AKU25" s="3"/>
      <c r="AKV25" s="3"/>
      <c r="AKW25" s="3"/>
      <c r="AKX25" s="3"/>
      <c r="AKY25" s="3"/>
      <c r="AKZ25" s="3"/>
      <c r="ALA25" s="3"/>
    </row>
    <row r="26" spans="1:989" s="4" customFormat="1" ht="67.5" customHeight="1" x14ac:dyDescent="0.2">
      <c r="A26" s="62" t="s">
        <v>99</v>
      </c>
      <c r="B26" s="65">
        <v>40140</v>
      </c>
      <c r="C26" s="65">
        <v>40140</v>
      </c>
      <c r="D26" s="65">
        <v>40140</v>
      </c>
      <c r="E26" s="60">
        <f t="shared" si="0"/>
        <v>100</v>
      </c>
      <c r="F26" s="60">
        <f t="shared" si="1"/>
        <v>100</v>
      </c>
      <c r="G26" s="65">
        <v>47252</v>
      </c>
      <c r="H26" s="60">
        <f t="shared" si="2"/>
        <v>7112</v>
      </c>
      <c r="I26" s="60">
        <f t="shared" si="3"/>
        <v>17.717987045341303</v>
      </c>
      <c r="J26" s="60">
        <f t="shared" si="4"/>
        <v>7112</v>
      </c>
      <c r="K26" s="60">
        <f t="shared" si="5"/>
        <v>17.717987045341303</v>
      </c>
      <c r="L26" s="61">
        <f t="shared" si="6"/>
        <v>7112</v>
      </c>
      <c r="M26" s="61">
        <f t="shared" si="7"/>
        <v>17.717987045341303</v>
      </c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  <c r="IV26" s="3"/>
      <c r="IW26" s="3"/>
      <c r="IX26" s="3"/>
      <c r="IY26" s="3"/>
      <c r="IZ26" s="3"/>
      <c r="JA26" s="3"/>
      <c r="JB26" s="3"/>
      <c r="JC26" s="3"/>
      <c r="JD26" s="3"/>
      <c r="JE26" s="3"/>
      <c r="JF26" s="3"/>
      <c r="JG26" s="3"/>
      <c r="JH26" s="3"/>
      <c r="JI26" s="3"/>
      <c r="JJ26" s="3"/>
      <c r="JK26" s="3"/>
      <c r="JL26" s="3"/>
      <c r="JM26" s="3"/>
      <c r="JN26" s="3"/>
      <c r="JO26" s="3"/>
      <c r="JP26" s="3"/>
      <c r="JQ26" s="3"/>
      <c r="JR26" s="3"/>
      <c r="JS26" s="3"/>
      <c r="JT26" s="3"/>
      <c r="JU26" s="3"/>
      <c r="JV26" s="3"/>
      <c r="JW26" s="3"/>
      <c r="JX26" s="3"/>
      <c r="JY26" s="3"/>
      <c r="JZ26" s="3"/>
      <c r="KA26" s="3"/>
      <c r="KB26" s="3"/>
      <c r="KC26" s="3"/>
      <c r="KD26" s="3"/>
      <c r="KE26" s="3"/>
      <c r="KF26" s="3"/>
      <c r="KG26" s="3"/>
      <c r="KH26" s="3"/>
      <c r="KI26" s="3"/>
      <c r="KJ26" s="3"/>
      <c r="KK26" s="3"/>
      <c r="KL26" s="3"/>
      <c r="KM26" s="3"/>
      <c r="KN26" s="3"/>
      <c r="KO26" s="3"/>
      <c r="KP26" s="3"/>
      <c r="KQ26" s="3"/>
      <c r="KR26" s="3"/>
      <c r="KS26" s="3"/>
      <c r="KT26" s="3"/>
      <c r="KU26" s="3"/>
      <c r="KV26" s="3"/>
      <c r="KW26" s="3"/>
      <c r="KX26" s="3"/>
      <c r="KY26" s="3"/>
      <c r="KZ26" s="3"/>
      <c r="LA26" s="3"/>
      <c r="LB26" s="3"/>
      <c r="LC26" s="3"/>
      <c r="LD26" s="3"/>
      <c r="LE26" s="3"/>
      <c r="LF26" s="3"/>
      <c r="LG26" s="3"/>
      <c r="LH26" s="3"/>
      <c r="LI26" s="3"/>
      <c r="LJ26" s="3"/>
      <c r="LK26" s="3"/>
      <c r="LL26" s="3"/>
      <c r="LM26" s="3"/>
      <c r="LN26" s="3"/>
      <c r="LO26" s="3"/>
      <c r="LP26" s="3"/>
      <c r="LQ26" s="3"/>
      <c r="LR26" s="3"/>
      <c r="LS26" s="3"/>
      <c r="LT26" s="3"/>
      <c r="LU26" s="3"/>
      <c r="LV26" s="3"/>
      <c r="LW26" s="3"/>
      <c r="LX26" s="3"/>
      <c r="LY26" s="3"/>
      <c r="LZ26" s="3"/>
      <c r="MA26" s="3"/>
      <c r="MB26" s="3"/>
      <c r="MC26" s="3"/>
      <c r="MD26" s="3"/>
      <c r="ME26" s="3"/>
      <c r="MF26" s="3"/>
      <c r="MG26" s="3"/>
      <c r="MH26" s="3"/>
      <c r="MI26" s="3"/>
      <c r="MJ26" s="3"/>
      <c r="MK26" s="3"/>
      <c r="ML26" s="3"/>
      <c r="MM26" s="3"/>
      <c r="MN26" s="3"/>
      <c r="MO26" s="3"/>
      <c r="MP26" s="3"/>
      <c r="MQ26" s="3"/>
      <c r="MR26" s="3"/>
      <c r="MS26" s="3"/>
      <c r="MT26" s="3"/>
      <c r="MU26" s="3"/>
      <c r="MV26" s="3"/>
      <c r="MW26" s="3"/>
      <c r="MX26" s="3"/>
      <c r="MY26" s="3"/>
      <c r="MZ26" s="3"/>
      <c r="NA26" s="3"/>
      <c r="NB26" s="3"/>
      <c r="NC26" s="3"/>
      <c r="ND26" s="3"/>
      <c r="NE26" s="3"/>
      <c r="NF26" s="3"/>
      <c r="NG26" s="3"/>
      <c r="NH26" s="3"/>
      <c r="NI26" s="3"/>
      <c r="NJ26" s="3"/>
      <c r="NK26" s="3"/>
      <c r="NL26" s="3"/>
      <c r="NM26" s="3"/>
      <c r="NN26" s="3"/>
      <c r="NO26" s="3"/>
      <c r="NP26" s="3"/>
      <c r="NQ26" s="3"/>
      <c r="NR26" s="3"/>
      <c r="NS26" s="3"/>
      <c r="NT26" s="3"/>
      <c r="NU26" s="3"/>
      <c r="NV26" s="3"/>
      <c r="NW26" s="3"/>
      <c r="NX26" s="3"/>
      <c r="NY26" s="3"/>
      <c r="NZ26" s="3"/>
      <c r="OA26" s="3"/>
      <c r="OB26" s="3"/>
      <c r="OC26" s="3"/>
      <c r="OD26" s="3"/>
      <c r="OE26" s="3"/>
      <c r="OF26" s="3"/>
      <c r="OG26" s="3"/>
      <c r="OH26" s="3"/>
      <c r="OI26" s="3"/>
      <c r="OJ26" s="3"/>
      <c r="OK26" s="3"/>
      <c r="OL26" s="3"/>
      <c r="OM26" s="3"/>
      <c r="ON26" s="3"/>
      <c r="OO26" s="3"/>
      <c r="OP26" s="3"/>
      <c r="OQ26" s="3"/>
      <c r="OR26" s="3"/>
      <c r="OS26" s="3"/>
      <c r="OT26" s="3"/>
      <c r="OU26" s="3"/>
      <c r="OV26" s="3"/>
      <c r="OW26" s="3"/>
      <c r="OX26" s="3"/>
      <c r="OY26" s="3"/>
      <c r="OZ26" s="3"/>
      <c r="PA26" s="3"/>
      <c r="PB26" s="3"/>
      <c r="PC26" s="3"/>
      <c r="PD26" s="3"/>
      <c r="PE26" s="3"/>
      <c r="PF26" s="3"/>
      <c r="PG26" s="3"/>
      <c r="PH26" s="3"/>
      <c r="PI26" s="3"/>
      <c r="PJ26" s="3"/>
      <c r="PK26" s="3"/>
      <c r="PL26" s="3"/>
      <c r="PM26" s="3"/>
      <c r="PN26" s="3"/>
      <c r="PO26" s="3"/>
      <c r="PP26" s="3"/>
      <c r="PQ26" s="3"/>
      <c r="PR26" s="3"/>
      <c r="PS26" s="3"/>
      <c r="PT26" s="3"/>
      <c r="PU26" s="3"/>
      <c r="PV26" s="3"/>
      <c r="PW26" s="3"/>
      <c r="PX26" s="3"/>
      <c r="PY26" s="3"/>
      <c r="PZ26" s="3"/>
      <c r="QA26" s="3"/>
      <c r="QB26" s="3"/>
      <c r="QC26" s="3"/>
      <c r="QD26" s="3"/>
      <c r="QE26" s="3"/>
      <c r="QF26" s="3"/>
      <c r="QG26" s="3"/>
      <c r="QH26" s="3"/>
      <c r="QI26" s="3"/>
      <c r="QJ26" s="3"/>
      <c r="QK26" s="3"/>
      <c r="QL26" s="3"/>
      <c r="QM26" s="3"/>
      <c r="QN26" s="3"/>
      <c r="QO26" s="3"/>
      <c r="QP26" s="3"/>
      <c r="QQ26" s="3"/>
      <c r="QR26" s="3"/>
      <c r="QS26" s="3"/>
      <c r="QT26" s="3"/>
      <c r="QU26" s="3"/>
      <c r="QV26" s="3"/>
      <c r="QW26" s="3"/>
      <c r="QX26" s="3"/>
      <c r="QY26" s="3"/>
      <c r="QZ26" s="3"/>
      <c r="RA26" s="3"/>
      <c r="RB26" s="3"/>
      <c r="RC26" s="3"/>
      <c r="RD26" s="3"/>
      <c r="RE26" s="3"/>
      <c r="RF26" s="3"/>
      <c r="RG26" s="3"/>
      <c r="RH26" s="3"/>
      <c r="RI26" s="3"/>
      <c r="RJ26" s="3"/>
      <c r="RK26" s="3"/>
      <c r="RL26" s="3"/>
      <c r="RM26" s="3"/>
      <c r="RN26" s="3"/>
      <c r="RO26" s="3"/>
      <c r="RP26" s="3"/>
      <c r="RQ26" s="3"/>
      <c r="RR26" s="3"/>
      <c r="RS26" s="3"/>
      <c r="RT26" s="3"/>
      <c r="RU26" s="3"/>
      <c r="RV26" s="3"/>
      <c r="RW26" s="3"/>
      <c r="RX26" s="3"/>
      <c r="RY26" s="3"/>
      <c r="RZ26" s="3"/>
      <c r="SA26" s="3"/>
      <c r="SB26" s="3"/>
      <c r="SC26" s="3"/>
      <c r="SD26" s="3"/>
      <c r="SE26" s="3"/>
      <c r="SF26" s="3"/>
      <c r="SG26" s="3"/>
      <c r="SH26" s="3"/>
      <c r="SI26" s="3"/>
      <c r="SJ26" s="3"/>
      <c r="SK26" s="3"/>
      <c r="SL26" s="3"/>
      <c r="SM26" s="3"/>
      <c r="SN26" s="3"/>
      <c r="SO26" s="3"/>
      <c r="SP26" s="3"/>
      <c r="SQ26" s="3"/>
      <c r="SR26" s="3"/>
      <c r="SS26" s="3"/>
      <c r="ST26" s="3"/>
      <c r="SU26" s="3"/>
      <c r="SV26" s="3"/>
      <c r="SW26" s="3"/>
      <c r="SX26" s="3"/>
      <c r="SY26" s="3"/>
      <c r="SZ26" s="3"/>
      <c r="TA26" s="3"/>
      <c r="TB26" s="3"/>
      <c r="TC26" s="3"/>
      <c r="TD26" s="3"/>
      <c r="TE26" s="3"/>
      <c r="TF26" s="3"/>
      <c r="TG26" s="3"/>
      <c r="TH26" s="3"/>
      <c r="TI26" s="3"/>
      <c r="TJ26" s="3"/>
      <c r="TK26" s="3"/>
      <c r="TL26" s="3"/>
      <c r="TM26" s="3"/>
      <c r="TN26" s="3"/>
      <c r="TO26" s="3"/>
      <c r="TP26" s="3"/>
      <c r="TQ26" s="3"/>
      <c r="TR26" s="3"/>
      <c r="TS26" s="3"/>
      <c r="TT26" s="3"/>
      <c r="TU26" s="3"/>
      <c r="TV26" s="3"/>
      <c r="TW26" s="3"/>
      <c r="TX26" s="3"/>
      <c r="TY26" s="3"/>
      <c r="TZ26" s="3"/>
      <c r="UA26" s="3"/>
      <c r="UB26" s="3"/>
      <c r="UC26" s="3"/>
      <c r="UD26" s="3"/>
      <c r="UE26" s="3"/>
      <c r="UF26" s="3"/>
      <c r="UG26" s="3"/>
      <c r="UH26" s="3"/>
      <c r="UI26" s="3"/>
      <c r="UJ26" s="3"/>
      <c r="UK26" s="3"/>
      <c r="UL26" s="3"/>
      <c r="UM26" s="3"/>
      <c r="UN26" s="3"/>
      <c r="UO26" s="3"/>
      <c r="UP26" s="3"/>
      <c r="UQ26" s="3"/>
      <c r="UR26" s="3"/>
      <c r="US26" s="3"/>
      <c r="UT26" s="3"/>
      <c r="UU26" s="3"/>
      <c r="UV26" s="3"/>
      <c r="UW26" s="3"/>
      <c r="UX26" s="3"/>
      <c r="UY26" s="3"/>
      <c r="UZ26" s="3"/>
      <c r="VA26" s="3"/>
      <c r="VB26" s="3"/>
      <c r="VC26" s="3"/>
      <c r="VD26" s="3"/>
      <c r="VE26" s="3"/>
      <c r="VF26" s="3"/>
      <c r="VG26" s="3"/>
      <c r="VH26" s="3"/>
      <c r="VI26" s="3"/>
      <c r="VJ26" s="3"/>
      <c r="VK26" s="3"/>
      <c r="VL26" s="3"/>
      <c r="VM26" s="3"/>
      <c r="VN26" s="3"/>
      <c r="VO26" s="3"/>
      <c r="VP26" s="3"/>
      <c r="VQ26" s="3"/>
      <c r="VR26" s="3"/>
      <c r="VS26" s="3"/>
      <c r="VT26" s="3"/>
      <c r="VU26" s="3"/>
      <c r="VV26" s="3"/>
      <c r="VW26" s="3"/>
      <c r="VX26" s="3"/>
      <c r="VY26" s="3"/>
      <c r="VZ26" s="3"/>
      <c r="WA26" s="3"/>
      <c r="WB26" s="3"/>
      <c r="WC26" s="3"/>
      <c r="WD26" s="3"/>
      <c r="WE26" s="3"/>
      <c r="WF26" s="3"/>
      <c r="WG26" s="3"/>
      <c r="WH26" s="3"/>
      <c r="WI26" s="3"/>
      <c r="WJ26" s="3"/>
      <c r="WK26" s="3"/>
      <c r="WL26" s="3"/>
      <c r="WM26" s="3"/>
      <c r="WN26" s="3"/>
      <c r="WO26" s="3"/>
      <c r="WP26" s="3"/>
      <c r="WQ26" s="3"/>
      <c r="WR26" s="3"/>
      <c r="WS26" s="3"/>
      <c r="WT26" s="3"/>
      <c r="WU26" s="3"/>
      <c r="WV26" s="3"/>
      <c r="WW26" s="3"/>
      <c r="WX26" s="3"/>
      <c r="WY26" s="3"/>
      <c r="WZ26" s="3"/>
      <c r="XA26" s="3"/>
      <c r="XB26" s="3"/>
      <c r="XC26" s="3"/>
      <c r="XD26" s="3"/>
      <c r="XE26" s="3"/>
      <c r="XF26" s="3"/>
      <c r="XG26" s="3"/>
      <c r="XH26" s="3"/>
      <c r="XI26" s="3"/>
      <c r="XJ26" s="3"/>
      <c r="XK26" s="3"/>
      <c r="XL26" s="3"/>
      <c r="XM26" s="3"/>
      <c r="XN26" s="3"/>
      <c r="XO26" s="3"/>
      <c r="XP26" s="3"/>
      <c r="XQ26" s="3"/>
      <c r="XR26" s="3"/>
      <c r="XS26" s="3"/>
      <c r="XT26" s="3"/>
      <c r="XU26" s="3"/>
      <c r="XV26" s="3"/>
      <c r="XW26" s="3"/>
      <c r="XX26" s="3"/>
      <c r="XY26" s="3"/>
      <c r="XZ26" s="3"/>
      <c r="YA26" s="3"/>
      <c r="YB26" s="3"/>
      <c r="YC26" s="3"/>
      <c r="YD26" s="3"/>
      <c r="YE26" s="3"/>
      <c r="YF26" s="3"/>
      <c r="YG26" s="3"/>
      <c r="YH26" s="3"/>
      <c r="YI26" s="3"/>
      <c r="YJ26" s="3"/>
      <c r="YK26" s="3"/>
      <c r="YL26" s="3"/>
      <c r="YM26" s="3"/>
      <c r="YN26" s="3"/>
      <c r="YO26" s="3"/>
      <c r="YP26" s="3"/>
      <c r="YQ26" s="3"/>
      <c r="YR26" s="3"/>
      <c r="YS26" s="3"/>
      <c r="YT26" s="3"/>
      <c r="YU26" s="3"/>
      <c r="YV26" s="3"/>
      <c r="YW26" s="3"/>
      <c r="YX26" s="3"/>
      <c r="YY26" s="3"/>
      <c r="YZ26" s="3"/>
      <c r="ZA26" s="3"/>
      <c r="ZB26" s="3"/>
      <c r="ZC26" s="3"/>
      <c r="ZD26" s="3"/>
      <c r="ZE26" s="3"/>
      <c r="ZF26" s="3"/>
      <c r="ZG26" s="3"/>
      <c r="ZH26" s="3"/>
      <c r="ZI26" s="3"/>
      <c r="ZJ26" s="3"/>
      <c r="ZK26" s="3"/>
      <c r="ZL26" s="3"/>
      <c r="ZM26" s="3"/>
      <c r="ZN26" s="3"/>
      <c r="ZO26" s="3"/>
      <c r="ZP26" s="3"/>
      <c r="ZQ26" s="3"/>
      <c r="ZR26" s="3"/>
      <c r="ZS26" s="3"/>
      <c r="ZT26" s="3"/>
      <c r="ZU26" s="3"/>
      <c r="ZV26" s="3"/>
      <c r="ZW26" s="3"/>
      <c r="ZX26" s="3"/>
      <c r="ZY26" s="3"/>
      <c r="ZZ26" s="3"/>
      <c r="AAA26" s="3"/>
      <c r="AAB26" s="3"/>
      <c r="AAC26" s="3"/>
      <c r="AAD26" s="3"/>
      <c r="AAE26" s="3"/>
      <c r="AAF26" s="3"/>
      <c r="AAG26" s="3"/>
      <c r="AAH26" s="3"/>
      <c r="AAI26" s="3"/>
      <c r="AAJ26" s="3"/>
      <c r="AAK26" s="3"/>
      <c r="AAL26" s="3"/>
      <c r="AAM26" s="3"/>
      <c r="AAN26" s="3"/>
      <c r="AAO26" s="3"/>
      <c r="AAP26" s="3"/>
      <c r="AAQ26" s="3"/>
      <c r="AAR26" s="3"/>
      <c r="AAS26" s="3"/>
      <c r="AAT26" s="3"/>
      <c r="AAU26" s="3"/>
      <c r="AAV26" s="3"/>
      <c r="AAW26" s="3"/>
      <c r="AAX26" s="3"/>
      <c r="AAY26" s="3"/>
      <c r="AAZ26" s="3"/>
      <c r="ABA26" s="3"/>
      <c r="ABB26" s="3"/>
      <c r="ABC26" s="3"/>
      <c r="ABD26" s="3"/>
      <c r="ABE26" s="3"/>
      <c r="ABF26" s="3"/>
      <c r="ABG26" s="3"/>
      <c r="ABH26" s="3"/>
      <c r="ABI26" s="3"/>
      <c r="ABJ26" s="3"/>
      <c r="ABK26" s="3"/>
      <c r="ABL26" s="3"/>
      <c r="ABM26" s="3"/>
      <c r="ABN26" s="3"/>
      <c r="ABO26" s="3"/>
      <c r="ABP26" s="3"/>
      <c r="ABQ26" s="3"/>
      <c r="ABR26" s="3"/>
      <c r="ABS26" s="3"/>
      <c r="ABT26" s="3"/>
      <c r="ABU26" s="3"/>
      <c r="ABV26" s="3"/>
      <c r="ABW26" s="3"/>
      <c r="ABX26" s="3"/>
      <c r="ABY26" s="3"/>
      <c r="ABZ26" s="3"/>
      <c r="ACA26" s="3"/>
      <c r="ACB26" s="3"/>
      <c r="ACC26" s="3"/>
      <c r="ACD26" s="3"/>
      <c r="ACE26" s="3"/>
      <c r="ACF26" s="3"/>
      <c r="ACG26" s="3"/>
      <c r="ACH26" s="3"/>
      <c r="ACI26" s="3"/>
      <c r="ACJ26" s="3"/>
      <c r="ACK26" s="3"/>
      <c r="ACL26" s="3"/>
      <c r="ACM26" s="3"/>
      <c r="ACN26" s="3"/>
      <c r="ACO26" s="3"/>
      <c r="ACP26" s="3"/>
      <c r="ACQ26" s="3"/>
      <c r="ACR26" s="3"/>
      <c r="ACS26" s="3"/>
      <c r="ACT26" s="3"/>
      <c r="ACU26" s="3"/>
      <c r="ACV26" s="3"/>
      <c r="ACW26" s="3"/>
      <c r="ACX26" s="3"/>
      <c r="ACY26" s="3"/>
      <c r="ACZ26" s="3"/>
      <c r="ADA26" s="3"/>
      <c r="ADB26" s="3"/>
      <c r="ADC26" s="3"/>
      <c r="ADD26" s="3"/>
      <c r="ADE26" s="3"/>
      <c r="ADF26" s="3"/>
      <c r="ADG26" s="3"/>
      <c r="ADH26" s="3"/>
      <c r="ADI26" s="3"/>
      <c r="ADJ26" s="3"/>
      <c r="ADK26" s="3"/>
      <c r="ADL26" s="3"/>
      <c r="ADM26" s="3"/>
      <c r="ADN26" s="3"/>
      <c r="ADO26" s="3"/>
      <c r="ADP26" s="3"/>
      <c r="ADQ26" s="3"/>
      <c r="ADR26" s="3"/>
      <c r="ADS26" s="3"/>
      <c r="ADT26" s="3"/>
      <c r="ADU26" s="3"/>
      <c r="ADV26" s="3"/>
      <c r="ADW26" s="3"/>
      <c r="ADX26" s="3"/>
      <c r="ADY26" s="3"/>
      <c r="ADZ26" s="3"/>
      <c r="AEA26" s="3"/>
      <c r="AEB26" s="3"/>
      <c r="AEC26" s="3"/>
      <c r="AED26" s="3"/>
      <c r="AEE26" s="3"/>
      <c r="AEF26" s="3"/>
      <c r="AEG26" s="3"/>
      <c r="AEH26" s="3"/>
      <c r="AEI26" s="3"/>
      <c r="AEJ26" s="3"/>
      <c r="AEK26" s="3"/>
      <c r="AEL26" s="3"/>
      <c r="AEM26" s="3"/>
      <c r="AEN26" s="3"/>
      <c r="AEO26" s="3"/>
      <c r="AEP26" s="3"/>
      <c r="AEQ26" s="3"/>
      <c r="AER26" s="3"/>
      <c r="AES26" s="3"/>
      <c r="AET26" s="3"/>
      <c r="AEU26" s="3"/>
      <c r="AEV26" s="3"/>
      <c r="AEW26" s="3"/>
      <c r="AEX26" s="3"/>
      <c r="AEY26" s="3"/>
      <c r="AEZ26" s="3"/>
      <c r="AFA26" s="3"/>
      <c r="AFB26" s="3"/>
      <c r="AFC26" s="3"/>
      <c r="AFD26" s="3"/>
      <c r="AFE26" s="3"/>
      <c r="AFF26" s="3"/>
      <c r="AFG26" s="3"/>
      <c r="AFH26" s="3"/>
      <c r="AFI26" s="3"/>
      <c r="AFJ26" s="3"/>
      <c r="AFK26" s="3"/>
      <c r="AFL26" s="3"/>
      <c r="AFM26" s="3"/>
      <c r="AFN26" s="3"/>
      <c r="AFO26" s="3"/>
      <c r="AFP26" s="3"/>
      <c r="AFQ26" s="3"/>
      <c r="AFR26" s="3"/>
      <c r="AFS26" s="3"/>
      <c r="AFT26" s="3"/>
      <c r="AFU26" s="3"/>
      <c r="AFV26" s="3"/>
      <c r="AFW26" s="3"/>
      <c r="AFX26" s="3"/>
      <c r="AFY26" s="3"/>
      <c r="AFZ26" s="3"/>
      <c r="AGA26" s="3"/>
      <c r="AGB26" s="3"/>
      <c r="AGC26" s="3"/>
      <c r="AGD26" s="3"/>
      <c r="AGE26" s="3"/>
      <c r="AGF26" s="3"/>
      <c r="AGG26" s="3"/>
      <c r="AGH26" s="3"/>
      <c r="AGI26" s="3"/>
      <c r="AGJ26" s="3"/>
      <c r="AGK26" s="3"/>
      <c r="AGL26" s="3"/>
      <c r="AGM26" s="3"/>
      <c r="AGN26" s="3"/>
      <c r="AGO26" s="3"/>
      <c r="AGP26" s="3"/>
      <c r="AGQ26" s="3"/>
      <c r="AGR26" s="3"/>
      <c r="AGS26" s="3"/>
      <c r="AGT26" s="3"/>
      <c r="AGU26" s="3"/>
      <c r="AGV26" s="3"/>
      <c r="AGW26" s="3"/>
      <c r="AGX26" s="3"/>
      <c r="AGY26" s="3"/>
      <c r="AGZ26" s="3"/>
      <c r="AHA26" s="3"/>
      <c r="AHB26" s="3"/>
      <c r="AHC26" s="3"/>
      <c r="AHD26" s="3"/>
      <c r="AHE26" s="3"/>
      <c r="AHF26" s="3"/>
      <c r="AHG26" s="3"/>
      <c r="AHH26" s="3"/>
      <c r="AHI26" s="3"/>
      <c r="AHJ26" s="3"/>
      <c r="AHK26" s="3"/>
      <c r="AHL26" s="3"/>
      <c r="AHM26" s="3"/>
      <c r="AHN26" s="3"/>
      <c r="AHO26" s="3"/>
      <c r="AHP26" s="3"/>
      <c r="AHQ26" s="3"/>
      <c r="AHR26" s="3"/>
      <c r="AHS26" s="3"/>
      <c r="AHT26" s="3"/>
      <c r="AHU26" s="3"/>
      <c r="AHV26" s="3"/>
      <c r="AHW26" s="3"/>
      <c r="AHX26" s="3"/>
      <c r="AHY26" s="3"/>
      <c r="AHZ26" s="3"/>
      <c r="AIA26" s="3"/>
      <c r="AIB26" s="3"/>
      <c r="AIC26" s="3"/>
      <c r="AID26" s="3"/>
      <c r="AIE26" s="3"/>
      <c r="AIF26" s="3"/>
      <c r="AIG26" s="3"/>
      <c r="AIH26" s="3"/>
      <c r="AII26" s="3"/>
      <c r="AIJ26" s="3"/>
      <c r="AIK26" s="3"/>
      <c r="AIL26" s="3"/>
      <c r="AIM26" s="3"/>
      <c r="AIN26" s="3"/>
      <c r="AIO26" s="3"/>
      <c r="AIP26" s="3"/>
      <c r="AIQ26" s="3"/>
      <c r="AIR26" s="3"/>
      <c r="AIS26" s="3"/>
      <c r="AIT26" s="3"/>
      <c r="AIU26" s="3"/>
      <c r="AIV26" s="3"/>
      <c r="AIW26" s="3"/>
      <c r="AIX26" s="3"/>
      <c r="AIY26" s="3"/>
      <c r="AIZ26" s="3"/>
      <c r="AJA26" s="3"/>
      <c r="AJB26" s="3"/>
      <c r="AJC26" s="3"/>
      <c r="AJD26" s="3"/>
      <c r="AJE26" s="3"/>
      <c r="AJF26" s="3"/>
      <c r="AJG26" s="3"/>
      <c r="AJH26" s="3"/>
      <c r="AJI26" s="3"/>
      <c r="AJJ26" s="3"/>
      <c r="AJK26" s="3"/>
      <c r="AJL26" s="3"/>
      <c r="AJM26" s="3"/>
      <c r="AJN26" s="3"/>
      <c r="AJO26" s="3"/>
      <c r="AJP26" s="3"/>
      <c r="AJQ26" s="3"/>
      <c r="AJR26" s="3"/>
      <c r="AJS26" s="3"/>
      <c r="AJT26" s="3"/>
      <c r="AJU26" s="3"/>
      <c r="AJV26" s="3"/>
      <c r="AJW26" s="3"/>
      <c r="AJX26" s="3"/>
      <c r="AJY26" s="3"/>
      <c r="AJZ26" s="3"/>
      <c r="AKA26" s="3"/>
      <c r="AKB26" s="3"/>
      <c r="AKC26" s="3"/>
      <c r="AKD26" s="3"/>
      <c r="AKE26" s="3"/>
      <c r="AKF26" s="3"/>
      <c r="AKG26" s="3"/>
      <c r="AKH26" s="3"/>
      <c r="AKI26" s="3"/>
      <c r="AKJ26" s="3"/>
      <c r="AKK26" s="3"/>
      <c r="AKL26" s="3"/>
      <c r="AKM26" s="3"/>
      <c r="AKN26" s="3"/>
      <c r="AKO26" s="3"/>
      <c r="AKP26" s="3"/>
      <c r="AKQ26" s="3"/>
      <c r="AKR26" s="3"/>
      <c r="AKS26" s="3"/>
      <c r="AKT26" s="3"/>
      <c r="AKU26" s="3"/>
      <c r="AKV26" s="3"/>
      <c r="AKW26" s="3"/>
      <c r="AKX26" s="3"/>
      <c r="AKY26" s="3"/>
      <c r="AKZ26" s="3"/>
      <c r="ALA26" s="3"/>
    </row>
    <row r="27" spans="1:989" s="4" customFormat="1" x14ac:dyDescent="0.2">
      <c r="A27" s="59" t="s">
        <v>100</v>
      </c>
      <c r="B27" s="66">
        <f>B28+B29</f>
        <v>267318</v>
      </c>
      <c r="C27" s="66">
        <f>C28+C29</f>
        <v>267318</v>
      </c>
      <c r="D27" s="66">
        <f>D28+D29</f>
        <v>267850.2</v>
      </c>
      <c r="E27" s="56">
        <f t="shared" si="0"/>
        <v>100.19908872578726</v>
      </c>
      <c r="F27" s="56">
        <f t="shared" si="1"/>
        <v>100.19908872578726</v>
      </c>
      <c r="G27" s="66">
        <f>G28+G29</f>
        <v>270071</v>
      </c>
      <c r="H27" s="56">
        <f t="shared" si="2"/>
        <v>2753</v>
      </c>
      <c r="I27" s="56">
        <f t="shared" si="3"/>
        <v>1.0298595680051474</v>
      </c>
      <c r="J27" s="56">
        <f t="shared" si="4"/>
        <v>2753</v>
      </c>
      <c r="K27" s="56">
        <f t="shared" si="5"/>
        <v>1.0298595680051474</v>
      </c>
      <c r="L27" s="57">
        <f t="shared" si="6"/>
        <v>2220.7999999999884</v>
      </c>
      <c r="M27" s="57">
        <f t="shared" si="7"/>
        <v>0.82912015746114365</v>
      </c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  <c r="IV27" s="3"/>
      <c r="IW27" s="3"/>
      <c r="IX27" s="3"/>
      <c r="IY27" s="3"/>
      <c r="IZ27" s="3"/>
      <c r="JA27" s="3"/>
      <c r="JB27" s="3"/>
      <c r="JC27" s="3"/>
      <c r="JD27" s="3"/>
      <c r="JE27" s="3"/>
      <c r="JF27" s="3"/>
      <c r="JG27" s="3"/>
      <c r="JH27" s="3"/>
      <c r="JI27" s="3"/>
      <c r="JJ27" s="3"/>
      <c r="JK27" s="3"/>
      <c r="JL27" s="3"/>
      <c r="JM27" s="3"/>
      <c r="JN27" s="3"/>
      <c r="JO27" s="3"/>
      <c r="JP27" s="3"/>
      <c r="JQ27" s="3"/>
      <c r="JR27" s="3"/>
      <c r="JS27" s="3"/>
      <c r="JT27" s="3"/>
      <c r="JU27" s="3"/>
      <c r="JV27" s="3"/>
      <c r="JW27" s="3"/>
      <c r="JX27" s="3"/>
      <c r="JY27" s="3"/>
      <c r="JZ27" s="3"/>
      <c r="KA27" s="3"/>
      <c r="KB27" s="3"/>
      <c r="KC27" s="3"/>
      <c r="KD27" s="3"/>
      <c r="KE27" s="3"/>
      <c r="KF27" s="3"/>
      <c r="KG27" s="3"/>
      <c r="KH27" s="3"/>
      <c r="KI27" s="3"/>
      <c r="KJ27" s="3"/>
      <c r="KK27" s="3"/>
      <c r="KL27" s="3"/>
      <c r="KM27" s="3"/>
      <c r="KN27" s="3"/>
      <c r="KO27" s="3"/>
      <c r="KP27" s="3"/>
      <c r="KQ27" s="3"/>
      <c r="KR27" s="3"/>
      <c r="KS27" s="3"/>
      <c r="KT27" s="3"/>
      <c r="KU27" s="3"/>
      <c r="KV27" s="3"/>
      <c r="KW27" s="3"/>
      <c r="KX27" s="3"/>
      <c r="KY27" s="3"/>
      <c r="KZ27" s="3"/>
      <c r="LA27" s="3"/>
      <c r="LB27" s="3"/>
      <c r="LC27" s="3"/>
      <c r="LD27" s="3"/>
      <c r="LE27" s="3"/>
      <c r="LF27" s="3"/>
      <c r="LG27" s="3"/>
      <c r="LH27" s="3"/>
      <c r="LI27" s="3"/>
      <c r="LJ27" s="3"/>
      <c r="LK27" s="3"/>
      <c r="LL27" s="3"/>
      <c r="LM27" s="3"/>
      <c r="LN27" s="3"/>
      <c r="LO27" s="3"/>
      <c r="LP27" s="3"/>
      <c r="LQ27" s="3"/>
      <c r="LR27" s="3"/>
      <c r="LS27" s="3"/>
      <c r="LT27" s="3"/>
      <c r="LU27" s="3"/>
      <c r="LV27" s="3"/>
      <c r="LW27" s="3"/>
      <c r="LX27" s="3"/>
      <c r="LY27" s="3"/>
      <c r="LZ27" s="3"/>
      <c r="MA27" s="3"/>
      <c r="MB27" s="3"/>
      <c r="MC27" s="3"/>
      <c r="MD27" s="3"/>
      <c r="ME27" s="3"/>
      <c r="MF27" s="3"/>
      <c r="MG27" s="3"/>
      <c r="MH27" s="3"/>
      <c r="MI27" s="3"/>
      <c r="MJ27" s="3"/>
      <c r="MK27" s="3"/>
      <c r="ML27" s="3"/>
      <c r="MM27" s="3"/>
      <c r="MN27" s="3"/>
      <c r="MO27" s="3"/>
      <c r="MP27" s="3"/>
      <c r="MQ27" s="3"/>
      <c r="MR27" s="3"/>
      <c r="MS27" s="3"/>
      <c r="MT27" s="3"/>
      <c r="MU27" s="3"/>
      <c r="MV27" s="3"/>
      <c r="MW27" s="3"/>
      <c r="MX27" s="3"/>
      <c r="MY27" s="3"/>
      <c r="MZ27" s="3"/>
      <c r="NA27" s="3"/>
      <c r="NB27" s="3"/>
      <c r="NC27" s="3"/>
      <c r="ND27" s="3"/>
      <c r="NE27" s="3"/>
      <c r="NF27" s="3"/>
      <c r="NG27" s="3"/>
      <c r="NH27" s="3"/>
      <c r="NI27" s="3"/>
      <c r="NJ27" s="3"/>
      <c r="NK27" s="3"/>
      <c r="NL27" s="3"/>
      <c r="NM27" s="3"/>
      <c r="NN27" s="3"/>
      <c r="NO27" s="3"/>
      <c r="NP27" s="3"/>
      <c r="NQ27" s="3"/>
      <c r="NR27" s="3"/>
      <c r="NS27" s="3"/>
      <c r="NT27" s="3"/>
      <c r="NU27" s="3"/>
      <c r="NV27" s="3"/>
      <c r="NW27" s="3"/>
      <c r="NX27" s="3"/>
      <c r="NY27" s="3"/>
      <c r="NZ27" s="3"/>
      <c r="OA27" s="3"/>
      <c r="OB27" s="3"/>
      <c r="OC27" s="3"/>
      <c r="OD27" s="3"/>
      <c r="OE27" s="3"/>
      <c r="OF27" s="3"/>
      <c r="OG27" s="3"/>
      <c r="OH27" s="3"/>
      <c r="OI27" s="3"/>
      <c r="OJ27" s="3"/>
      <c r="OK27" s="3"/>
      <c r="OL27" s="3"/>
      <c r="OM27" s="3"/>
      <c r="ON27" s="3"/>
      <c r="OO27" s="3"/>
      <c r="OP27" s="3"/>
      <c r="OQ27" s="3"/>
      <c r="OR27" s="3"/>
      <c r="OS27" s="3"/>
      <c r="OT27" s="3"/>
      <c r="OU27" s="3"/>
      <c r="OV27" s="3"/>
      <c r="OW27" s="3"/>
      <c r="OX27" s="3"/>
      <c r="OY27" s="3"/>
      <c r="OZ27" s="3"/>
      <c r="PA27" s="3"/>
      <c r="PB27" s="3"/>
      <c r="PC27" s="3"/>
      <c r="PD27" s="3"/>
      <c r="PE27" s="3"/>
      <c r="PF27" s="3"/>
      <c r="PG27" s="3"/>
      <c r="PH27" s="3"/>
      <c r="PI27" s="3"/>
      <c r="PJ27" s="3"/>
      <c r="PK27" s="3"/>
      <c r="PL27" s="3"/>
      <c r="PM27" s="3"/>
      <c r="PN27" s="3"/>
      <c r="PO27" s="3"/>
      <c r="PP27" s="3"/>
      <c r="PQ27" s="3"/>
      <c r="PR27" s="3"/>
      <c r="PS27" s="3"/>
      <c r="PT27" s="3"/>
      <c r="PU27" s="3"/>
      <c r="PV27" s="3"/>
      <c r="PW27" s="3"/>
      <c r="PX27" s="3"/>
      <c r="PY27" s="3"/>
      <c r="PZ27" s="3"/>
      <c r="QA27" s="3"/>
      <c r="QB27" s="3"/>
      <c r="QC27" s="3"/>
      <c r="QD27" s="3"/>
      <c r="QE27" s="3"/>
      <c r="QF27" s="3"/>
      <c r="QG27" s="3"/>
      <c r="QH27" s="3"/>
      <c r="QI27" s="3"/>
      <c r="QJ27" s="3"/>
      <c r="QK27" s="3"/>
      <c r="QL27" s="3"/>
      <c r="QM27" s="3"/>
      <c r="QN27" s="3"/>
      <c r="QO27" s="3"/>
      <c r="QP27" s="3"/>
      <c r="QQ27" s="3"/>
      <c r="QR27" s="3"/>
      <c r="QS27" s="3"/>
      <c r="QT27" s="3"/>
      <c r="QU27" s="3"/>
      <c r="QV27" s="3"/>
      <c r="QW27" s="3"/>
      <c r="QX27" s="3"/>
      <c r="QY27" s="3"/>
      <c r="QZ27" s="3"/>
      <c r="RA27" s="3"/>
      <c r="RB27" s="3"/>
      <c r="RC27" s="3"/>
      <c r="RD27" s="3"/>
      <c r="RE27" s="3"/>
      <c r="RF27" s="3"/>
      <c r="RG27" s="3"/>
      <c r="RH27" s="3"/>
      <c r="RI27" s="3"/>
      <c r="RJ27" s="3"/>
      <c r="RK27" s="3"/>
      <c r="RL27" s="3"/>
      <c r="RM27" s="3"/>
      <c r="RN27" s="3"/>
      <c r="RO27" s="3"/>
      <c r="RP27" s="3"/>
      <c r="RQ27" s="3"/>
      <c r="RR27" s="3"/>
      <c r="RS27" s="3"/>
      <c r="RT27" s="3"/>
      <c r="RU27" s="3"/>
      <c r="RV27" s="3"/>
      <c r="RW27" s="3"/>
      <c r="RX27" s="3"/>
      <c r="RY27" s="3"/>
      <c r="RZ27" s="3"/>
      <c r="SA27" s="3"/>
      <c r="SB27" s="3"/>
      <c r="SC27" s="3"/>
      <c r="SD27" s="3"/>
      <c r="SE27" s="3"/>
      <c r="SF27" s="3"/>
      <c r="SG27" s="3"/>
      <c r="SH27" s="3"/>
      <c r="SI27" s="3"/>
      <c r="SJ27" s="3"/>
      <c r="SK27" s="3"/>
      <c r="SL27" s="3"/>
      <c r="SM27" s="3"/>
      <c r="SN27" s="3"/>
      <c r="SO27" s="3"/>
      <c r="SP27" s="3"/>
      <c r="SQ27" s="3"/>
      <c r="SR27" s="3"/>
      <c r="SS27" s="3"/>
      <c r="ST27" s="3"/>
      <c r="SU27" s="3"/>
      <c r="SV27" s="3"/>
      <c r="SW27" s="3"/>
      <c r="SX27" s="3"/>
      <c r="SY27" s="3"/>
      <c r="SZ27" s="3"/>
      <c r="TA27" s="3"/>
      <c r="TB27" s="3"/>
      <c r="TC27" s="3"/>
      <c r="TD27" s="3"/>
      <c r="TE27" s="3"/>
      <c r="TF27" s="3"/>
      <c r="TG27" s="3"/>
      <c r="TH27" s="3"/>
      <c r="TI27" s="3"/>
      <c r="TJ27" s="3"/>
      <c r="TK27" s="3"/>
      <c r="TL27" s="3"/>
      <c r="TM27" s="3"/>
      <c r="TN27" s="3"/>
      <c r="TO27" s="3"/>
      <c r="TP27" s="3"/>
      <c r="TQ27" s="3"/>
      <c r="TR27" s="3"/>
      <c r="TS27" s="3"/>
      <c r="TT27" s="3"/>
      <c r="TU27" s="3"/>
      <c r="TV27" s="3"/>
      <c r="TW27" s="3"/>
      <c r="TX27" s="3"/>
      <c r="TY27" s="3"/>
      <c r="TZ27" s="3"/>
      <c r="UA27" s="3"/>
      <c r="UB27" s="3"/>
      <c r="UC27" s="3"/>
      <c r="UD27" s="3"/>
      <c r="UE27" s="3"/>
      <c r="UF27" s="3"/>
      <c r="UG27" s="3"/>
      <c r="UH27" s="3"/>
      <c r="UI27" s="3"/>
      <c r="UJ27" s="3"/>
      <c r="UK27" s="3"/>
      <c r="UL27" s="3"/>
      <c r="UM27" s="3"/>
      <c r="UN27" s="3"/>
      <c r="UO27" s="3"/>
      <c r="UP27" s="3"/>
      <c r="UQ27" s="3"/>
      <c r="UR27" s="3"/>
      <c r="US27" s="3"/>
      <c r="UT27" s="3"/>
      <c r="UU27" s="3"/>
      <c r="UV27" s="3"/>
      <c r="UW27" s="3"/>
      <c r="UX27" s="3"/>
      <c r="UY27" s="3"/>
      <c r="UZ27" s="3"/>
      <c r="VA27" s="3"/>
      <c r="VB27" s="3"/>
      <c r="VC27" s="3"/>
      <c r="VD27" s="3"/>
      <c r="VE27" s="3"/>
      <c r="VF27" s="3"/>
      <c r="VG27" s="3"/>
      <c r="VH27" s="3"/>
      <c r="VI27" s="3"/>
      <c r="VJ27" s="3"/>
      <c r="VK27" s="3"/>
      <c r="VL27" s="3"/>
      <c r="VM27" s="3"/>
      <c r="VN27" s="3"/>
      <c r="VO27" s="3"/>
      <c r="VP27" s="3"/>
      <c r="VQ27" s="3"/>
      <c r="VR27" s="3"/>
      <c r="VS27" s="3"/>
      <c r="VT27" s="3"/>
      <c r="VU27" s="3"/>
      <c r="VV27" s="3"/>
      <c r="VW27" s="3"/>
      <c r="VX27" s="3"/>
      <c r="VY27" s="3"/>
      <c r="VZ27" s="3"/>
      <c r="WA27" s="3"/>
      <c r="WB27" s="3"/>
      <c r="WC27" s="3"/>
      <c r="WD27" s="3"/>
      <c r="WE27" s="3"/>
      <c r="WF27" s="3"/>
      <c r="WG27" s="3"/>
      <c r="WH27" s="3"/>
      <c r="WI27" s="3"/>
      <c r="WJ27" s="3"/>
      <c r="WK27" s="3"/>
      <c r="WL27" s="3"/>
      <c r="WM27" s="3"/>
      <c r="WN27" s="3"/>
      <c r="WO27" s="3"/>
      <c r="WP27" s="3"/>
      <c r="WQ27" s="3"/>
      <c r="WR27" s="3"/>
      <c r="WS27" s="3"/>
      <c r="WT27" s="3"/>
      <c r="WU27" s="3"/>
      <c r="WV27" s="3"/>
      <c r="WW27" s="3"/>
      <c r="WX27" s="3"/>
      <c r="WY27" s="3"/>
      <c r="WZ27" s="3"/>
      <c r="XA27" s="3"/>
      <c r="XB27" s="3"/>
      <c r="XC27" s="3"/>
      <c r="XD27" s="3"/>
      <c r="XE27" s="3"/>
      <c r="XF27" s="3"/>
      <c r="XG27" s="3"/>
      <c r="XH27" s="3"/>
      <c r="XI27" s="3"/>
      <c r="XJ27" s="3"/>
      <c r="XK27" s="3"/>
      <c r="XL27" s="3"/>
      <c r="XM27" s="3"/>
      <c r="XN27" s="3"/>
      <c r="XO27" s="3"/>
      <c r="XP27" s="3"/>
      <c r="XQ27" s="3"/>
      <c r="XR27" s="3"/>
      <c r="XS27" s="3"/>
      <c r="XT27" s="3"/>
      <c r="XU27" s="3"/>
      <c r="XV27" s="3"/>
      <c r="XW27" s="3"/>
      <c r="XX27" s="3"/>
      <c r="XY27" s="3"/>
      <c r="XZ27" s="3"/>
      <c r="YA27" s="3"/>
      <c r="YB27" s="3"/>
      <c r="YC27" s="3"/>
      <c r="YD27" s="3"/>
      <c r="YE27" s="3"/>
      <c r="YF27" s="3"/>
      <c r="YG27" s="3"/>
      <c r="YH27" s="3"/>
      <c r="YI27" s="3"/>
      <c r="YJ27" s="3"/>
      <c r="YK27" s="3"/>
      <c r="YL27" s="3"/>
      <c r="YM27" s="3"/>
      <c r="YN27" s="3"/>
      <c r="YO27" s="3"/>
      <c r="YP27" s="3"/>
      <c r="YQ27" s="3"/>
      <c r="YR27" s="3"/>
      <c r="YS27" s="3"/>
      <c r="YT27" s="3"/>
      <c r="YU27" s="3"/>
      <c r="YV27" s="3"/>
      <c r="YW27" s="3"/>
      <c r="YX27" s="3"/>
      <c r="YY27" s="3"/>
      <c r="YZ27" s="3"/>
      <c r="ZA27" s="3"/>
      <c r="ZB27" s="3"/>
      <c r="ZC27" s="3"/>
      <c r="ZD27" s="3"/>
      <c r="ZE27" s="3"/>
      <c r="ZF27" s="3"/>
      <c r="ZG27" s="3"/>
      <c r="ZH27" s="3"/>
      <c r="ZI27" s="3"/>
      <c r="ZJ27" s="3"/>
      <c r="ZK27" s="3"/>
      <c r="ZL27" s="3"/>
      <c r="ZM27" s="3"/>
      <c r="ZN27" s="3"/>
      <c r="ZO27" s="3"/>
      <c r="ZP27" s="3"/>
      <c r="ZQ27" s="3"/>
      <c r="ZR27" s="3"/>
      <c r="ZS27" s="3"/>
      <c r="ZT27" s="3"/>
      <c r="ZU27" s="3"/>
      <c r="ZV27" s="3"/>
      <c r="ZW27" s="3"/>
      <c r="ZX27" s="3"/>
      <c r="ZY27" s="3"/>
      <c r="ZZ27" s="3"/>
      <c r="AAA27" s="3"/>
      <c r="AAB27" s="3"/>
      <c r="AAC27" s="3"/>
      <c r="AAD27" s="3"/>
      <c r="AAE27" s="3"/>
      <c r="AAF27" s="3"/>
      <c r="AAG27" s="3"/>
      <c r="AAH27" s="3"/>
      <c r="AAI27" s="3"/>
      <c r="AAJ27" s="3"/>
      <c r="AAK27" s="3"/>
      <c r="AAL27" s="3"/>
      <c r="AAM27" s="3"/>
      <c r="AAN27" s="3"/>
      <c r="AAO27" s="3"/>
      <c r="AAP27" s="3"/>
      <c r="AAQ27" s="3"/>
      <c r="AAR27" s="3"/>
      <c r="AAS27" s="3"/>
      <c r="AAT27" s="3"/>
      <c r="AAU27" s="3"/>
      <c r="AAV27" s="3"/>
      <c r="AAW27" s="3"/>
      <c r="AAX27" s="3"/>
      <c r="AAY27" s="3"/>
      <c r="AAZ27" s="3"/>
      <c r="ABA27" s="3"/>
      <c r="ABB27" s="3"/>
      <c r="ABC27" s="3"/>
      <c r="ABD27" s="3"/>
      <c r="ABE27" s="3"/>
      <c r="ABF27" s="3"/>
      <c r="ABG27" s="3"/>
      <c r="ABH27" s="3"/>
      <c r="ABI27" s="3"/>
      <c r="ABJ27" s="3"/>
      <c r="ABK27" s="3"/>
      <c r="ABL27" s="3"/>
      <c r="ABM27" s="3"/>
      <c r="ABN27" s="3"/>
      <c r="ABO27" s="3"/>
      <c r="ABP27" s="3"/>
      <c r="ABQ27" s="3"/>
      <c r="ABR27" s="3"/>
      <c r="ABS27" s="3"/>
      <c r="ABT27" s="3"/>
      <c r="ABU27" s="3"/>
      <c r="ABV27" s="3"/>
      <c r="ABW27" s="3"/>
      <c r="ABX27" s="3"/>
      <c r="ABY27" s="3"/>
      <c r="ABZ27" s="3"/>
      <c r="ACA27" s="3"/>
      <c r="ACB27" s="3"/>
      <c r="ACC27" s="3"/>
      <c r="ACD27" s="3"/>
      <c r="ACE27" s="3"/>
      <c r="ACF27" s="3"/>
      <c r="ACG27" s="3"/>
      <c r="ACH27" s="3"/>
      <c r="ACI27" s="3"/>
      <c r="ACJ27" s="3"/>
      <c r="ACK27" s="3"/>
      <c r="ACL27" s="3"/>
      <c r="ACM27" s="3"/>
      <c r="ACN27" s="3"/>
      <c r="ACO27" s="3"/>
      <c r="ACP27" s="3"/>
      <c r="ACQ27" s="3"/>
      <c r="ACR27" s="3"/>
      <c r="ACS27" s="3"/>
      <c r="ACT27" s="3"/>
      <c r="ACU27" s="3"/>
      <c r="ACV27" s="3"/>
      <c r="ACW27" s="3"/>
      <c r="ACX27" s="3"/>
      <c r="ACY27" s="3"/>
      <c r="ACZ27" s="3"/>
      <c r="ADA27" s="3"/>
      <c r="ADB27" s="3"/>
      <c r="ADC27" s="3"/>
      <c r="ADD27" s="3"/>
      <c r="ADE27" s="3"/>
      <c r="ADF27" s="3"/>
      <c r="ADG27" s="3"/>
      <c r="ADH27" s="3"/>
      <c r="ADI27" s="3"/>
      <c r="ADJ27" s="3"/>
      <c r="ADK27" s="3"/>
      <c r="ADL27" s="3"/>
      <c r="ADM27" s="3"/>
      <c r="ADN27" s="3"/>
      <c r="ADO27" s="3"/>
      <c r="ADP27" s="3"/>
      <c r="ADQ27" s="3"/>
      <c r="ADR27" s="3"/>
      <c r="ADS27" s="3"/>
      <c r="ADT27" s="3"/>
      <c r="ADU27" s="3"/>
      <c r="ADV27" s="3"/>
      <c r="ADW27" s="3"/>
      <c r="ADX27" s="3"/>
      <c r="ADY27" s="3"/>
      <c r="ADZ27" s="3"/>
      <c r="AEA27" s="3"/>
      <c r="AEB27" s="3"/>
      <c r="AEC27" s="3"/>
      <c r="AED27" s="3"/>
      <c r="AEE27" s="3"/>
      <c r="AEF27" s="3"/>
      <c r="AEG27" s="3"/>
      <c r="AEH27" s="3"/>
      <c r="AEI27" s="3"/>
      <c r="AEJ27" s="3"/>
      <c r="AEK27" s="3"/>
      <c r="AEL27" s="3"/>
      <c r="AEM27" s="3"/>
      <c r="AEN27" s="3"/>
      <c r="AEO27" s="3"/>
      <c r="AEP27" s="3"/>
      <c r="AEQ27" s="3"/>
      <c r="AER27" s="3"/>
      <c r="AES27" s="3"/>
      <c r="AET27" s="3"/>
      <c r="AEU27" s="3"/>
      <c r="AEV27" s="3"/>
      <c r="AEW27" s="3"/>
      <c r="AEX27" s="3"/>
      <c r="AEY27" s="3"/>
      <c r="AEZ27" s="3"/>
      <c r="AFA27" s="3"/>
      <c r="AFB27" s="3"/>
      <c r="AFC27" s="3"/>
      <c r="AFD27" s="3"/>
      <c r="AFE27" s="3"/>
      <c r="AFF27" s="3"/>
      <c r="AFG27" s="3"/>
      <c r="AFH27" s="3"/>
      <c r="AFI27" s="3"/>
      <c r="AFJ27" s="3"/>
      <c r="AFK27" s="3"/>
      <c r="AFL27" s="3"/>
      <c r="AFM27" s="3"/>
      <c r="AFN27" s="3"/>
      <c r="AFO27" s="3"/>
      <c r="AFP27" s="3"/>
      <c r="AFQ27" s="3"/>
      <c r="AFR27" s="3"/>
      <c r="AFS27" s="3"/>
      <c r="AFT27" s="3"/>
      <c r="AFU27" s="3"/>
      <c r="AFV27" s="3"/>
      <c r="AFW27" s="3"/>
      <c r="AFX27" s="3"/>
      <c r="AFY27" s="3"/>
      <c r="AFZ27" s="3"/>
      <c r="AGA27" s="3"/>
      <c r="AGB27" s="3"/>
      <c r="AGC27" s="3"/>
      <c r="AGD27" s="3"/>
      <c r="AGE27" s="3"/>
      <c r="AGF27" s="3"/>
      <c r="AGG27" s="3"/>
      <c r="AGH27" s="3"/>
      <c r="AGI27" s="3"/>
      <c r="AGJ27" s="3"/>
      <c r="AGK27" s="3"/>
      <c r="AGL27" s="3"/>
      <c r="AGM27" s="3"/>
      <c r="AGN27" s="3"/>
      <c r="AGO27" s="3"/>
      <c r="AGP27" s="3"/>
      <c r="AGQ27" s="3"/>
      <c r="AGR27" s="3"/>
      <c r="AGS27" s="3"/>
      <c r="AGT27" s="3"/>
      <c r="AGU27" s="3"/>
      <c r="AGV27" s="3"/>
      <c r="AGW27" s="3"/>
      <c r="AGX27" s="3"/>
      <c r="AGY27" s="3"/>
      <c r="AGZ27" s="3"/>
      <c r="AHA27" s="3"/>
      <c r="AHB27" s="3"/>
      <c r="AHC27" s="3"/>
      <c r="AHD27" s="3"/>
      <c r="AHE27" s="3"/>
      <c r="AHF27" s="3"/>
      <c r="AHG27" s="3"/>
      <c r="AHH27" s="3"/>
      <c r="AHI27" s="3"/>
      <c r="AHJ27" s="3"/>
      <c r="AHK27" s="3"/>
      <c r="AHL27" s="3"/>
      <c r="AHM27" s="3"/>
      <c r="AHN27" s="3"/>
      <c r="AHO27" s="3"/>
      <c r="AHP27" s="3"/>
      <c r="AHQ27" s="3"/>
      <c r="AHR27" s="3"/>
      <c r="AHS27" s="3"/>
      <c r="AHT27" s="3"/>
      <c r="AHU27" s="3"/>
      <c r="AHV27" s="3"/>
      <c r="AHW27" s="3"/>
      <c r="AHX27" s="3"/>
      <c r="AHY27" s="3"/>
      <c r="AHZ27" s="3"/>
      <c r="AIA27" s="3"/>
      <c r="AIB27" s="3"/>
      <c r="AIC27" s="3"/>
      <c r="AID27" s="3"/>
      <c r="AIE27" s="3"/>
      <c r="AIF27" s="3"/>
      <c r="AIG27" s="3"/>
      <c r="AIH27" s="3"/>
      <c r="AII27" s="3"/>
      <c r="AIJ27" s="3"/>
      <c r="AIK27" s="3"/>
      <c r="AIL27" s="3"/>
      <c r="AIM27" s="3"/>
      <c r="AIN27" s="3"/>
      <c r="AIO27" s="3"/>
      <c r="AIP27" s="3"/>
      <c r="AIQ27" s="3"/>
      <c r="AIR27" s="3"/>
      <c r="AIS27" s="3"/>
      <c r="AIT27" s="3"/>
      <c r="AIU27" s="3"/>
      <c r="AIV27" s="3"/>
      <c r="AIW27" s="3"/>
      <c r="AIX27" s="3"/>
      <c r="AIY27" s="3"/>
      <c r="AIZ27" s="3"/>
      <c r="AJA27" s="3"/>
      <c r="AJB27" s="3"/>
      <c r="AJC27" s="3"/>
      <c r="AJD27" s="3"/>
      <c r="AJE27" s="3"/>
      <c r="AJF27" s="3"/>
      <c r="AJG27" s="3"/>
      <c r="AJH27" s="3"/>
      <c r="AJI27" s="3"/>
      <c r="AJJ27" s="3"/>
      <c r="AJK27" s="3"/>
      <c r="AJL27" s="3"/>
      <c r="AJM27" s="3"/>
      <c r="AJN27" s="3"/>
      <c r="AJO27" s="3"/>
      <c r="AJP27" s="3"/>
      <c r="AJQ27" s="3"/>
      <c r="AJR27" s="3"/>
      <c r="AJS27" s="3"/>
      <c r="AJT27" s="3"/>
      <c r="AJU27" s="3"/>
      <c r="AJV27" s="3"/>
      <c r="AJW27" s="3"/>
      <c r="AJX27" s="3"/>
      <c r="AJY27" s="3"/>
      <c r="AJZ27" s="3"/>
      <c r="AKA27" s="3"/>
      <c r="AKB27" s="3"/>
      <c r="AKC27" s="3"/>
      <c r="AKD27" s="3"/>
      <c r="AKE27" s="3"/>
      <c r="AKF27" s="3"/>
      <c r="AKG27" s="3"/>
      <c r="AKH27" s="3"/>
      <c r="AKI27" s="3"/>
      <c r="AKJ27" s="3"/>
      <c r="AKK27" s="3"/>
      <c r="AKL27" s="3"/>
      <c r="AKM27" s="3"/>
      <c r="AKN27" s="3"/>
      <c r="AKO27" s="3"/>
      <c r="AKP27" s="3"/>
      <c r="AKQ27" s="3"/>
      <c r="AKR27" s="3"/>
      <c r="AKS27" s="3"/>
      <c r="AKT27" s="3"/>
      <c r="AKU27" s="3"/>
      <c r="AKV27" s="3"/>
      <c r="AKW27" s="3"/>
      <c r="AKX27" s="3"/>
      <c r="AKY27" s="3"/>
      <c r="AKZ27" s="3"/>
      <c r="ALA27" s="3"/>
    </row>
    <row r="28" spans="1:989" s="4" customFormat="1" ht="51" x14ac:dyDescent="0.2">
      <c r="A28" s="62" t="s">
        <v>101</v>
      </c>
      <c r="B28" s="65">
        <f>218777+28465+10000</f>
        <v>257242</v>
      </c>
      <c r="C28" s="65">
        <f>218777+28465+10000</f>
        <v>257242</v>
      </c>
      <c r="D28" s="77">
        <v>257774.2</v>
      </c>
      <c r="E28" s="60">
        <f t="shared" si="0"/>
        <v>100.20688690027291</v>
      </c>
      <c r="F28" s="60">
        <f t="shared" si="1"/>
        <v>100.20688690027291</v>
      </c>
      <c r="G28" s="85">
        <v>257303</v>
      </c>
      <c r="H28" s="60">
        <f t="shared" si="2"/>
        <v>61</v>
      </c>
      <c r="I28" s="60">
        <f t="shared" si="3"/>
        <v>2.3713079512676778E-2</v>
      </c>
      <c r="J28" s="60">
        <f t="shared" si="4"/>
        <v>61</v>
      </c>
      <c r="K28" s="60">
        <f t="shared" si="5"/>
        <v>2.3713079512676778E-2</v>
      </c>
      <c r="L28" s="61">
        <f t="shared" si="6"/>
        <v>-471.20000000001164</v>
      </c>
      <c r="M28" s="61">
        <f t="shared" si="7"/>
        <v>-0.18279564052570491</v>
      </c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  <c r="IV28" s="3"/>
      <c r="IW28" s="3"/>
      <c r="IX28" s="3"/>
      <c r="IY28" s="3"/>
      <c r="IZ28" s="3"/>
      <c r="JA28" s="3"/>
      <c r="JB28" s="3"/>
      <c r="JC28" s="3"/>
      <c r="JD28" s="3"/>
      <c r="JE28" s="3"/>
      <c r="JF28" s="3"/>
      <c r="JG28" s="3"/>
      <c r="JH28" s="3"/>
      <c r="JI28" s="3"/>
      <c r="JJ28" s="3"/>
      <c r="JK28" s="3"/>
      <c r="JL28" s="3"/>
      <c r="JM28" s="3"/>
      <c r="JN28" s="3"/>
      <c r="JO28" s="3"/>
      <c r="JP28" s="3"/>
      <c r="JQ28" s="3"/>
      <c r="JR28" s="3"/>
      <c r="JS28" s="3"/>
      <c r="JT28" s="3"/>
      <c r="JU28" s="3"/>
      <c r="JV28" s="3"/>
      <c r="JW28" s="3"/>
      <c r="JX28" s="3"/>
      <c r="JY28" s="3"/>
      <c r="JZ28" s="3"/>
      <c r="KA28" s="3"/>
      <c r="KB28" s="3"/>
      <c r="KC28" s="3"/>
      <c r="KD28" s="3"/>
      <c r="KE28" s="3"/>
      <c r="KF28" s="3"/>
      <c r="KG28" s="3"/>
      <c r="KH28" s="3"/>
      <c r="KI28" s="3"/>
      <c r="KJ28" s="3"/>
      <c r="KK28" s="3"/>
      <c r="KL28" s="3"/>
      <c r="KM28" s="3"/>
      <c r="KN28" s="3"/>
      <c r="KO28" s="3"/>
      <c r="KP28" s="3"/>
      <c r="KQ28" s="3"/>
      <c r="KR28" s="3"/>
      <c r="KS28" s="3"/>
      <c r="KT28" s="3"/>
      <c r="KU28" s="3"/>
      <c r="KV28" s="3"/>
      <c r="KW28" s="3"/>
      <c r="KX28" s="3"/>
      <c r="KY28" s="3"/>
      <c r="KZ28" s="3"/>
      <c r="LA28" s="3"/>
      <c r="LB28" s="3"/>
      <c r="LC28" s="3"/>
      <c r="LD28" s="3"/>
      <c r="LE28" s="3"/>
      <c r="LF28" s="3"/>
      <c r="LG28" s="3"/>
      <c r="LH28" s="3"/>
      <c r="LI28" s="3"/>
      <c r="LJ28" s="3"/>
      <c r="LK28" s="3"/>
      <c r="LL28" s="3"/>
      <c r="LM28" s="3"/>
      <c r="LN28" s="3"/>
      <c r="LO28" s="3"/>
      <c r="LP28" s="3"/>
      <c r="LQ28" s="3"/>
      <c r="LR28" s="3"/>
      <c r="LS28" s="3"/>
      <c r="LT28" s="3"/>
      <c r="LU28" s="3"/>
      <c r="LV28" s="3"/>
      <c r="LW28" s="3"/>
      <c r="LX28" s="3"/>
      <c r="LY28" s="3"/>
      <c r="LZ28" s="3"/>
      <c r="MA28" s="3"/>
      <c r="MB28" s="3"/>
      <c r="MC28" s="3"/>
      <c r="MD28" s="3"/>
      <c r="ME28" s="3"/>
      <c r="MF28" s="3"/>
      <c r="MG28" s="3"/>
      <c r="MH28" s="3"/>
      <c r="MI28" s="3"/>
      <c r="MJ28" s="3"/>
      <c r="MK28" s="3"/>
      <c r="ML28" s="3"/>
      <c r="MM28" s="3"/>
      <c r="MN28" s="3"/>
      <c r="MO28" s="3"/>
      <c r="MP28" s="3"/>
      <c r="MQ28" s="3"/>
      <c r="MR28" s="3"/>
      <c r="MS28" s="3"/>
      <c r="MT28" s="3"/>
      <c r="MU28" s="3"/>
      <c r="MV28" s="3"/>
      <c r="MW28" s="3"/>
      <c r="MX28" s="3"/>
      <c r="MY28" s="3"/>
      <c r="MZ28" s="3"/>
      <c r="NA28" s="3"/>
      <c r="NB28" s="3"/>
      <c r="NC28" s="3"/>
      <c r="ND28" s="3"/>
      <c r="NE28" s="3"/>
      <c r="NF28" s="3"/>
      <c r="NG28" s="3"/>
      <c r="NH28" s="3"/>
      <c r="NI28" s="3"/>
      <c r="NJ28" s="3"/>
      <c r="NK28" s="3"/>
      <c r="NL28" s="3"/>
      <c r="NM28" s="3"/>
      <c r="NN28" s="3"/>
      <c r="NO28" s="3"/>
      <c r="NP28" s="3"/>
      <c r="NQ28" s="3"/>
      <c r="NR28" s="3"/>
      <c r="NS28" s="3"/>
      <c r="NT28" s="3"/>
      <c r="NU28" s="3"/>
      <c r="NV28" s="3"/>
      <c r="NW28" s="3"/>
      <c r="NX28" s="3"/>
      <c r="NY28" s="3"/>
      <c r="NZ28" s="3"/>
      <c r="OA28" s="3"/>
      <c r="OB28" s="3"/>
      <c r="OC28" s="3"/>
      <c r="OD28" s="3"/>
      <c r="OE28" s="3"/>
      <c r="OF28" s="3"/>
      <c r="OG28" s="3"/>
      <c r="OH28" s="3"/>
      <c r="OI28" s="3"/>
      <c r="OJ28" s="3"/>
      <c r="OK28" s="3"/>
      <c r="OL28" s="3"/>
      <c r="OM28" s="3"/>
      <c r="ON28" s="3"/>
      <c r="OO28" s="3"/>
      <c r="OP28" s="3"/>
      <c r="OQ28" s="3"/>
      <c r="OR28" s="3"/>
      <c r="OS28" s="3"/>
      <c r="OT28" s="3"/>
      <c r="OU28" s="3"/>
      <c r="OV28" s="3"/>
      <c r="OW28" s="3"/>
      <c r="OX28" s="3"/>
      <c r="OY28" s="3"/>
      <c r="OZ28" s="3"/>
      <c r="PA28" s="3"/>
      <c r="PB28" s="3"/>
      <c r="PC28" s="3"/>
      <c r="PD28" s="3"/>
      <c r="PE28" s="3"/>
      <c r="PF28" s="3"/>
      <c r="PG28" s="3"/>
      <c r="PH28" s="3"/>
      <c r="PI28" s="3"/>
      <c r="PJ28" s="3"/>
      <c r="PK28" s="3"/>
      <c r="PL28" s="3"/>
      <c r="PM28" s="3"/>
      <c r="PN28" s="3"/>
      <c r="PO28" s="3"/>
      <c r="PP28" s="3"/>
      <c r="PQ28" s="3"/>
      <c r="PR28" s="3"/>
      <c r="PS28" s="3"/>
      <c r="PT28" s="3"/>
      <c r="PU28" s="3"/>
      <c r="PV28" s="3"/>
      <c r="PW28" s="3"/>
      <c r="PX28" s="3"/>
      <c r="PY28" s="3"/>
      <c r="PZ28" s="3"/>
      <c r="QA28" s="3"/>
      <c r="QB28" s="3"/>
      <c r="QC28" s="3"/>
      <c r="QD28" s="3"/>
      <c r="QE28" s="3"/>
      <c r="QF28" s="3"/>
      <c r="QG28" s="3"/>
      <c r="QH28" s="3"/>
      <c r="QI28" s="3"/>
      <c r="QJ28" s="3"/>
      <c r="QK28" s="3"/>
      <c r="QL28" s="3"/>
      <c r="QM28" s="3"/>
      <c r="QN28" s="3"/>
      <c r="QO28" s="3"/>
      <c r="QP28" s="3"/>
      <c r="QQ28" s="3"/>
      <c r="QR28" s="3"/>
      <c r="QS28" s="3"/>
      <c r="QT28" s="3"/>
      <c r="QU28" s="3"/>
      <c r="QV28" s="3"/>
      <c r="QW28" s="3"/>
      <c r="QX28" s="3"/>
      <c r="QY28" s="3"/>
      <c r="QZ28" s="3"/>
      <c r="RA28" s="3"/>
      <c r="RB28" s="3"/>
      <c r="RC28" s="3"/>
      <c r="RD28" s="3"/>
      <c r="RE28" s="3"/>
      <c r="RF28" s="3"/>
      <c r="RG28" s="3"/>
      <c r="RH28" s="3"/>
      <c r="RI28" s="3"/>
      <c r="RJ28" s="3"/>
      <c r="RK28" s="3"/>
      <c r="RL28" s="3"/>
      <c r="RM28" s="3"/>
      <c r="RN28" s="3"/>
      <c r="RO28" s="3"/>
      <c r="RP28" s="3"/>
      <c r="RQ28" s="3"/>
      <c r="RR28" s="3"/>
      <c r="RS28" s="3"/>
      <c r="RT28" s="3"/>
      <c r="RU28" s="3"/>
      <c r="RV28" s="3"/>
      <c r="RW28" s="3"/>
      <c r="RX28" s="3"/>
      <c r="RY28" s="3"/>
      <c r="RZ28" s="3"/>
      <c r="SA28" s="3"/>
      <c r="SB28" s="3"/>
      <c r="SC28" s="3"/>
      <c r="SD28" s="3"/>
      <c r="SE28" s="3"/>
      <c r="SF28" s="3"/>
      <c r="SG28" s="3"/>
      <c r="SH28" s="3"/>
      <c r="SI28" s="3"/>
      <c r="SJ28" s="3"/>
      <c r="SK28" s="3"/>
      <c r="SL28" s="3"/>
      <c r="SM28" s="3"/>
      <c r="SN28" s="3"/>
      <c r="SO28" s="3"/>
      <c r="SP28" s="3"/>
      <c r="SQ28" s="3"/>
      <c r="SR28" s="3"/>
      <c r="SS28" s="3"/>
      <c r="ST28" s="3"/>
      <c r="SU28" s="3"/>
      <c r="SV28" s="3"/>
      <c r="SW28" s="3"/>
      <c r="SX28" s="3"/>
      <c r="SY28" s="3"/>
      <c r="SZ28" s="3"/>
      <c r="TA28" s="3"/>
      <c r="TB28" s="3"/>
      <c r="TC28" s="3"/>
      <c r="TD28" s="3"/>
      <c r="TE28" s="3"/>
      <c r="TF28" s="3"/>
      <c r="TG28" s="3"/>
      <c r="TH28" s="3"/>
      <c r="TI28" s="3"/>
      <c r="TJ28" s="3"/>
      <c r="TK28" s="3"/>
      <c r="TL28" s="3"/>
      <c r="TM28" s="3"/>
      <c r="TN28" s="3"/>
      <c r="TO28" s="3"/>
      <c r="TP28" s="3"/>
      <c r="TQ28" s="3"/>
      <c r="TR28" s="3"/>
      <c r="TS28" s="3"/>
      <c r="TT28" s="3"/>
      <c r="TU28" s="3"/>
      <c r="TV28" s="3"/>
      <c r="TW28" s="3"/>
      <c r="TX28" s="3"/>
      <c r="TY28" s="3"/>
      <c r="TZ28" s="3"/>
      <c r="UA28" s="3"/>
      <c r="UB28" s="3"/>
      <c r="UC28" s="3"/>
      <c r="UD28" s="3"/>
      <c r="UE28" s="3"/>
      <c r="UF28" s="3"/>
      <c r="UG28" s="3"/>
      <c r="UH28" s="3"/>
      <c r="UI28" s="3"/>
      <c r="UJ28" s="3"/>
      <c r="UK28" s="3"/>
      <c r="UL28" s="3"/>
      <c r="UM28" s="3"/>
      <c r="UN28" s="3"/>
      <c r="UO28" s="3"/>
      <c r="UP28" s="3"/>
      <c r="UQ28" s="3"/>
      <c r="UR28" s="3"/>
      <c r="US28" s="3"/>
      <c r="UT28" s="3"/>
      <c r="UU28" s="3"/>
      <c r="UV28" s="3"/>
      <c r="UW28" s="3"/>
      <c r="UX28" s="3"/>
      <c r="UY28" s="3"/>
      <c r="UZ28" s="3"/>
      <c r="VA28" s="3"/>
      <c r="VB28" s="3"/>
      <c r="VC28" s="3"/>
      <c r="VD28" s="3"/>
      <c r="VE28" s="3"/>
      <c r="VF28" s="3"/>
      <c r="VG28" s="3"/>
      <c r="VH28" s="3"/>
      <c r="VI28" s="3"/>
      <c r="VJ28" s="3"/>
      <c r="VK28" s="3"/>
      <c r="VL28" s="3"/>
      <c r="VM28" s="3"/>
      <c r="VN28" s="3"/>
      <c r="VO28" s="3"/>
      <c r="VP28" s="3"/>
      <c r="VQ28" s="3"/>
      <c r="VR28" s="3"/>
      <c r="VS28" s="3"/>
      <c r="VT28" s="3"/>
      <c r="VU28" s="3"/>
      <c r="VV28" s="3"/>
      <c r="VW28" s="3"/>
      <c r="VX28" s="3"/>
      <c r="VY28" s="3"/>
      <c r="VZ28" s="3"/>
      <c r="WA28" s="3"/>
      <c r="WB28" s="3"/>
      <c r="WC28" s="3"/>
      <c r="WD28" s="3"/>
      <c r="WE28" s="3"/>
      <c r="WF28" s="3"/>
      <c r="WG28" s="3"/>
      <c r="WH28" s="3"/>
      <c r="WI28" s="3"/>
      <c r="WJ28" s="3"/>
      <c r="WK28" s="3"/>
      <c r="WL28" s="3"/>
      <c r="WM28" s="3"/>
      <c r="WN28" s="3"/>
      <c r="WO28" s="3"/>
      <c r="WP28" s="3"/>
      <c r="WQ28" s="3"/>
      <c r="WR28" s="3"/>
      <c r="WS28" s="3"/>
      <c r="WT28" s="3"/>
      <c r="WU28" s="3"/>
      <c r="WV28" s="3"/>
      <c r="WW28" s="3"/>
      <c r="WX28" s="3"/>
      <c r="WY28" s="3"/>
      <c r="WZ28" s="3"/>
      <c r="XA28" s="3"/>
      <c r="XB28" s="3"/>
      <c r="XC28" s="3"/>
      <c r="XD28" s="3"/>
      <c r="XE28" s="3"/>
      <c r="XF28" s="3"/>
      <c r="XG28" s="3"/>
      <c r="XH28" s="3"/>
      <c r="XI28" s="3"/>
      <c r="XJ28" s="3"/>
      <c r="XK28" s="3"/>
      <c r="XL28" s="3"/>
      <c r="XM28" s="3"/>
      <c r="XN28" s="3"/>
      <c r="XO28" s="3"/>
      <c r="XP28" s="3"/>
      <c r="XQ28" s="3"/>
      <c r="XR28" s="3"/>
      <c r="XS28" s="3"/>
      <c r="XT28" s="3"/>
      <c r="XU28" s="3"/>
      <c r="XV28" s="3"/>
      <c r="XW28" s="3"/>
      <c r="XX28" s="3"/>
      <c r="XY28" s="3"/>
      <c r="XZ28" s="3"/>
      <c r="YA28" s="3"/>
      <c r="YB28" s="3"/>
      <c r="YC28" s="3"/>
      <c r="YD28" s="3"/>
      <c r="YE28" s="3"/>
      <c r="YF28" s="3"/>
      <c r="YG28" s="3"/>
      <c r="YH28" s="3"/>
      <c r="YI28" s="3"/>
      <c r="YJ28" s="3"/>
      <c r="YK28" s="3"/>
      <c r="YL28" s="3"/>
      <c r="YM28" s="3"/>
      <c r="YN28" s="3"/>
      <c r="YO28" s="3"/>
      <c r="YP28" s="3"/>
      <c r="YQ28" s="3"/>
      <c r="YR28" s="3"/>
      <c r="YS28" s="3"/>
      <c r="YT28" s="3"/>
      <c r="YU28" s="3"/>
      <c r="YV28" s="3"/>
      <c r="YW28" s="3"/>
      <c r="YX28" s="3"/>
      <c r="YY28" s="3"/>
      <c r="YZ28" s="3"/>
      <c r="ZA28" s="3"/>
      <c r="ZB28" s="3"/>
      <c r="ZC28" s="3"/>
      <c r="ZD28" s="3"/>
      <c r="ZE28" s="3"/>
      <c r="ZF28" s="3"/>
      <c r="ZG28" s="3"/>
      <c r="ZH28" s="3"/>
      <c r="ZI28" s="3"/>
      <c r="ZJ28" s="3"/>
      <c r="ZK28" s="3"/>
      <c r="ZL28" s="3"/>
      <c r="ZM28" s="3"/>
      <c r="ZN28" s="3"/>
      <c r="ZO28" s="3"/>
      <c r="ZP28" s="3"/>
      <c r="ZQ28" s="3"/>
      <c r="ZR28" s="3"/>
      <c r="ZS28" s="3"/>
      <c r="ZT28" s="3"/>
      <c r="ZU28" s="3"/>
      <c r="ZV28" s="3"/>
      <c r="ZW28" s="3"/>
      <c r="ZX28" s="3"/>
      <c r="ZY28" s="3"/>
      <c r="ZZ28" s="3"/>
      <c r="AAA28" s="3"/>
      <c r="AAB28" s="3"/>
      <c r="AAC28" s="3"/>
      <c r="AAD28" s="3"/>
      <c r="AAE28" s="3"/>
      <c r="AAF28" s="3"/>
      <c r="AAG28" s="3"/>
      <c r="AAH28" s="3"/>
      <c r="AAI28" s="3"/>
      <c r="AAJ28" s="3"/>
      <c r="AAK28" s="3"/>
      <c r="AAL28" s="3"/>
      <c r="AAM28" s="3"/>
      <c r="AAN28" s="3"/>
      <c r="AAO28" s="3"/>
      <c r="AAP28" s="3"/>
      <c r="AAQ28" s="3"/>
      <c r="AAR28" s="3"/>
      <c r="AAS28" s="3"/>
      <c r="AAT28" s="3"/>
      <c r="AAU28" s="3"/>
      <c r="AAV28" s="3"/>
      <c r="AAW28" s="3"/>
      <c r="AAX28" s="3"/>
      <c r="AAY28" s="3"/>
      <c r="AAZ28" s="3"/>
      <c r="ABA28" s="3"/>
      <c r="ABB28" s="3"/>
      <c r="ABC28" s="3"/>
      <c r="ABD28" s="3"/>
      <c r="ABE28" s="3"/>
      <c r="ABF28" s="3"/>
      <c r="ABG28" s="3"/>
      <c r="ABH28" s="3"/>
      <c r="ABI28" s="3"/>
      <c r="ABJ28" s="3"/>
      <c r="ABK28" s="3"/>
      <c r="ABL28" s="3"/>
      <c r="ABM28" s="3"/>
      <c r="ABN28" s="3"/>
      <c r="ABO28" s="3"/>
      <c r="ABP28" s="3"/>
      <c r="ABQ28" s="3"/>
      <c r="ABR28" s="3"/>
      <c r="ABS28" s="3"/>
      <c r="ABT28" s="3"/>
      <c r="ABU28" s="3"/>
      <c r="ABV28" s="3"/>
      <c r="ABW28" s="3"/>
      <c r="ABX28" s="3"/>
      <c r="ABY28" s="3"/>
      <c r="ABZ28" s="3"/>
      <c r="ACA28" s="3"/>
      <c r="ACB28" s="3"/>
      <c r="ACC28" s="3"/>
      <c r="ACD28" s="3"/>
      <c r="ACE28" s="3"/>
      <c r="ACF28" s="3"/>
      <c r="ACG28" s="3"/>
      <c r="ACH28" s="3"/>
      <c r="ACI28" s="3"/>
      <c r="ACJ28" s="3"/>
      <c r="ACK28" s="3"/>
      <c r="ACL28" s="3"/>
      <c r="ACM28" s="3"/>
      <c r="ACN28" s="3"/>
      <c r="ACO28" s="3"/>
      <c r="ACP28" s="3"/>
      <c r="ACQ28" s="3"/>
      <c r="ACR28" s="3"/>
      <c r="ACS28" s="3"/>
      <c r="ACT28" s="3"/>
      <c r="ACU28" s="3"/>
      <c r="ACV28" s="3"/>
      <c r="ACW28" s="3"/>
      <c r="ACX28" s="3"/>
      <c r="ACY28" s="3"/>
      <c r="ACZ28" s="3"/>
      <c r="ADA28" s="3"/>
      <c r="ADB28" s="3"/>
      <c r="ADC28" s="3"/>
      <c r="ADD28" s="3"/>
      <c r="ADE28" s="3"/>
      <c r="ADF28" s="3"/>
      <c r="ADG28" s="3"/>
      <c r="ADH28" s="3"/>
      <c r="ADI28" s="3"/>
      <c r="ADJ28" s="3"/>
      <c r="ADK28" s="3"/>
      <c r="ADL28" s="3"/>
      <c r="ADM28" s="3"/>
      <c r="ADN28" s="3"/>
      <c r="ADO28" s="3"/>
      <c r="ADP28" s="3"/>
      <c r="ADQ28" s="3"/>
      <c r="ADR28" s="3"/>
      <c r="ADS28" s="3"/>
      <c r="ADT28" s="3"/>
      <c r="ADU28" s="3"/>
      <c r="ADV28" s="3"/>
      <c r="ADW28" s="3"/>
      <c r="ADX28" s="3"/>
      <c r="ADY28" s="3"/>
      <c r="ADZ28" s="3"/>
      <c r="AEA28" s="3"/>
      <c r="AEB28" s="3"/>
      <c r="AEC28" s="3"/>
      <c r="AED28" s="3"/>
      <c r="AEE28" s="3"/>
      <c r="AEF28" s="3"/>
      <c r="AEG28" s="3"/>
      <c r="AEH28" s="3"/>
      <c r="AEI28" s="3"/>
      <c r="AEJ28" s="3"/>
      <c r="AEK28" s="3"/>
      <c r="AEL28" s="3"/>
      <c r="AEM28" s="3"/>
      <c r="AEN28" s="3"/>
      <c r="AEO28" s="3"/>
      <c r="AEP28" s="3"/>
      <c r="AEQ28" s="3"/>
      <c r="AER28" s="3"/>
      <c r="AES28" s="3"/>
      <c r="AET28" s="3"/>
      <c r="AEU28" s="3"/>
      <c r="AEV28" s="3"/>
      <c r="AEW28" s="3"/>
      <c r="AEX28" s="3"/>
      <c r="AEY28" s="3"/>
      <c r="AEZ28" s="3"/>
      <c r="AFA28" s="3"/>
      <c r="AFB28" s="3"/>
      <c r="AFC28" s="3"/>
      <c r="AFD28" s="3"/>
      <c r="AFE28" s="3"/>
      <c r="AFF28" s="3"/>
      <c r="AFG28" s="3"/>
      <c r="AFH28" s="3"/>
      <c r="AFI28" s="3"/>
      <c r="AFJ28" s="3"/>
      <c r="AFK28" s="3"/>
      <c r="AFL28" s="3"/>
      <c r="AFM28" s="3"/>
      <c r="AFN28" s="3"/>
      <c r="AFO28" s="3"/>
      <c r="AFP28" s="3"/>
      <c r="AFQ28" s="3"/>
      <c r="AFR28" s="3"/>
      <c r="AFS28" s="3"/>
      <c r="AFT28" s="3"/>
      <c r="AFU28" s="3"/>
      <c r="AFV28" s="3"/>
      <c r="AFW28" s="3"/>
      <c r="AFX28" s="3"/>
      <c r="AFY28" s="3"/>
      <c r="AFZ28" s="3"/>
      <c r="AGA28" s="3"/>
      <c r="AGB28" s="3"/>
      <c r="AGC28" s="3"/>
      <c r="AGD28" s="3"/>
      <c r="AGE28" s="3"/>
      <c r="AGF28" s="3"/>
      <c r="AGG28" s="3"/>
      <c r="AGH28" s="3"/>
      <c r="AGI28" s="3"/>
      <c r="AGJ28" s="3"/>
      <c r="AGK28" s="3"/>
      <c r="AGL28" s="3"/>
      <c r="AGM28" s="3"/>
      <c r="AGN28" s="3"/>
      <c r="AGO28" s="3"/>
      <c r="AGP28" s="3"/>
      <c r="AGQ28" s="3"/>
      <c r="AGR28" s="3"/>
      <c r="AGS28" s="3"/>
      <c r="AGT28" s="3"/>
      <c r="AGU28" s="3"/>
      <c r="AGV28" s="3"/>
      <c r="AGW28" s="3"/>
      <c r="AGX28" s="3"/>
      <c r="AGY28" s="3"/>
      <c r="AGZ28" s="3"/>
      <c r="AHA28" s="3"/>
      <c r="AHB28" s="3"/>
      <c r="AHC28" s="3"/>
      <c r="AHD28" s="3"/>
      <c r="AHE28" s="3"/>
      <c r="AHF28" s="3"/>
      <c r="AHG28" s="3"/>
      <c r="AHH28" s="3"/>
      <c r="AHI28" s="3"/>
      <c r="AHJ28" s="3"/>
      <c r="AHK28" s="3"/>
      <c r="AHL28" s="3"/>
      <c r="AHM28" s="3"/>
      <c r="AHN28" s="3"/>
      <c r="AHO28" s="3"/>
      <c r="AHP28" s="3"/>
      <c r="AHQ28" s="3"/>
      <c r="AHR28" s="3"/>
      <c r="AHS28" s="3"/>
      <c r="AHT28" s="3"/>
      <c r="AHU28" s="3"/>
      <c r="AHV28" s="3"/>
      <c r="AHW28" s="3"/>
      <c r="AHX28" s="3"/>
      <c r="AHY28" s="3"/>
      <c r="AHZ28" s="3"/>
      <c r="AIA28" s="3"/>
      <c r="AIB28" s="3"/>
      <c r="AIC28" s="3"/>
      <c r="AID28" s="3"/>
      <c r="AIE28" s="3"/>
      <c r="AIF28" s="3"/>
      <c r="AIG28" s="3"/>
      <c r="AIH28" s="3"/>
      <c r="AII28" s="3"/>
      <c r="AIJ28" s="3"/>
      <c r="AIK28" s="3"/>
      <c r="AIL28" s="3"/>
      <c r="AIM28" s="3"/>
      <c r="AIN28" s="3"/>
      <c r="AIO28" s="3"/>
      <c r="AIP28" s="3"/>
      <c r="AIQ28" s="3"/>
      <c r="AIR28" s="3"/>
      <c r="AIS28" s="3"/>
      <c r="AIT28" s="3"/>
      <c r="AIU28" s="3"/>
      <c r="AIV28" s="3"/>
      <c r="AIW28" s="3"/>
      <c r="AIX28" s="3"/>
      <c r="AIY28" s="3"/>
      <c r="AIZ28" s="3"/>
      <c r="AJA28" s="3"/>
      <c r="AJB28" s="3"/>
      <c r="AJC28" s="3"/>
      <c r="AJD28" s="3"/>
      <c r="AJE28" s="3"/>
      <c r="AJF28" s="3"/>
      <c r="AJG28" s="3"/>
      <c r="AJH28" s="3"/>
      <c r="AJI28" s="3"/>
      <c r="AJJ28" s="3"/>
      <c r="AJK28" s="3"/>
      <c r="AJL28" s="3"/>
      <c r="AJM28" s="3"/>
      <c r="AJN28" s="3"/>
      <c r="AJO28" s="3"/>
      <c r="AJP28" s="3"/>
      <c r="AJQ28" s="3"/>
      <c r="AJR28" s="3"/>
      <c r="AJS28" s="3"/>
      <c r="AJT28" s="3"/>
      <c r="AJU28" s="3"/>
      <c r="AJV28" s="3"/>
      <c r="AJW28" s="3"/>
      <c r="AJX28" s="3"/>
      <c r="AJY28" s="3"/>
      <c r="AJZ28" s="3"/>
      <c r="AKA28" s="3"/>
      <c r="AKB28" s="3"/>
      <c r="AKC28" s="3"/>
      <c r="AKD28" s="3"/>
      <c r="AKE28" s="3"/>
      <c r="AKF28" s="3"/>
      <c r="AKG28" s="3"/>
      <c r="AKH28" s="3"/>
      <c r="AKI28" s="3"/>
      <c r="AKJ28" s="3"/>
      <c r="AKK28" s="3"/>
      <c r="AKL28" s="3"/>
      <c r="AKM28" s="3"/>
      <c r="AKN28" s="3"/>
      <c r="AKO28" s="3"/>
      <c r="AKP28" s="3"/>
      <c r="AKQ28" s="3"/>
      <c r="AKR28" s="3"/>
      <c r="AKS28" s="3"/>
      <c r="AKT28" s="3"/>
      <c r="AKU28" s="3"/>
      <c r="AKV28" s="3"/>
      <c r="AKW28" s="3"/>
      <c r="AKX28" s="3"/>
      <c r="AKY28" s="3"/>
      <c r="AKZ28" s="3"/>
      <c r="ALA28" s="3"/>
    </row>
    <row r="29" spans="1:989" s="5" customFormat="1" ht="51" x14ac:dyDescent="0.2">
      <c r="A29" s="62" t="s">
        <v>102</v>
      </c>
      <c r="B29" s="65">
        <v>10076</v>
      </c>
      <c r="C29" s="65">
        <v>10076</v>
      </c>
      <c r="D29" s="65">
        <v>10076</v>
      </c>
      <c r="E29" s="60">
        <f t="shared" si="0"/>
        <v>100</v>
      </c>
      <c r="F29" s="60">
        <f t="shared" si="1"/>
        <v>100</v>
      </c>
      <c r="G29" s="85">
        <v>12768</v>
      </c>
      <c r="H29" s="60">
        <f t="shared" si="2"/>
        <v>2692</v>
      </c>
      <c r="I29" s="60">
        <f t="shared" si="3"/>
        <v>26.716951171099645</v>
      </c>
      <c r="J29" s="60">
        <f t="shared" si="4"/>
        <v>2692</v>
      </c>
      <c r="K29" s="60">
        <f t="shared" si="5"/>
        <v>26.716951171099645</v>
      </c>
      <c r="L29" s="61">
        <f t="shared" si="6"/>
        <v>2692</v>
      </c>
      <c r="M29" s="61">
        <f t="shared" si="7"/>
        <v>26.716951171099645</v>
      </c>
    </row>
    <row r="30" spans="1:989" s="41" customFormat="1" x14ac:dyDescent="0.2">
      <c r="A30" s="59" t="s">
        <v>103</v>
      </c>
      <c r="B30" s="50">
        <f>B31+B32+B33</f>
        <v>11407</v>
      </c>
      <c r="C30" s="50">
        <f>C31+C32+C33</f>
        <v>11407</v>
      </c>
      <c r="D30" s="50">
        <f>D31+D32+D33</f>
        <v>11407</v>
      </c>
      <c r="E30" s="56">
        <f t="shared" si="0"/>
        <v>100</v>
      </c>
      <c r="F30" s="56">
        <f t="shared" si="1"/>
        <v>100</v>
      </c>
      <c r="G30" s="50">
        <f>G31+G32+G33</f>
        <v>12698</v>
      </c>
      <c r="H30" s="56">
        <f t="shared" si="2"/>
        <v>1291</v>
      </c>
      <c r="I30" s="56">
        <f t="shared" si="3"/>
        <v>11.317611992636101</v>
      </c>
      <c r="J30" s="56">
        <f t="shared" si="4"/>
        <v>1291</v>
      </c>
      <c r="K30" s="56">
        <f t="shared" si="5"/>
        <v>11.317611992636101</v>
      </c>
      <c r="L30" s="57">
        <f t="shared" si="6"/>
        <v>1291</v>
      </c>
      <c r="M30" s="57">
        <f t="shared" si="7"/>
        <v>11.317611992636101</v>
      </c>
    </row>
    <row r="31" spans="1:989" s="4" customFormat="1" ht="57" customHeight="1" x14ac:dyDescent="0.2">
      <c r="A31" s="62" t="s">
        <v>104</v>
      </c>
      <c r="B31" s="65">
        <f>9026.9+2000</f>
        <v>11026.9</v>
      </c>
      <c r="C31" s="65">
        <f>9026.9+2000</f>
        <v>11026.9</v>
      </c>
      <c r="D31" s="65">
        <f>9026.9+2000</f>
        <v>11026.9</v>
      </c>
      <c r="E31" s="60">
        <f t="shared" si="0"/>
        <v>100</v>
      </c>
      <c r="F31" s="60">
        <f t="shared" si="1"/>
        <v>100</v>
      </c>
      <c r="G31" s="65">
        <v>11997</v>
      </c>
      <c r="H31" s="60">
        <f t="shared" si="2"/>
        <v>970.10000000000036</v>
      </c>
      <c r="I31" s="60">
        <f t="shared" si="3"/>
        <v>8.7975768348311885</v>
      </c>
      <c r="J31" s="60">
        <f t="shared" si="4"/>
        <v>970.10000000000036</v>
      </c>
      <c r="K31" s="60">
        <f t="shared" si="5"/>
        <v>8.7975768348311885</v>
      </c>
      <c r="L31" s="61">
        <f t="shared" si="6"/>
        <v>970.10000000000036</v>
      </c>
      <c r="M31" s="61">
        <f t="shared" si="7"/>
        <v>8.7975768348311885</v>
      </c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  <c r="IV31" s="3"/>
      <c r="IW31" s="3"/>
      <c r="IX31" s="3"/>
      <c r="IY31" s="3"/>
      <c r="IZ31" s="3"/>
      <c r="JA31" s="3"/>
      <c r="JB31" s="3"/>
      <c r="JC31" s="3"/>
      <c r="JD31" s="3"/>
      <c r="JE31" s="3"/>
      <c r="JF31" s="3"/>
      <c r="JG31" s="3"/>
      <c r="JH31" s="3"/>
      <c r="JI31" s="3"/>
      <c r="JJ31" s="3"/>
      <c r="JK31" s="3"/>
      <c r="JL31" s="3"/>
      <c r="JM31" s="3"/>
      <c r="JN31" s="3"/>
      <c r="JO31" s="3"/>
      <c r="JP31" s="3"/>
      <c r="JQ31" s="3"/>
      <c r="JR31" s="3"/>
      <c r="JS31" s="3"/>
      <c r="JT31" s="3"/>
      <c r="JU31" s="3"/>
      <c r="JV31" s="3"/>
      <c r="JW31" s="3"/>
      <c r="JX31" s="3"/>
      <c r="JY31" s="3"/>
      <c r="JZ31" s="3"/>
      <c r="KA31" s="3"/>
      <c r="KB31" s="3"/>
      <c r="KC31" s="3"/>
      <c r="KD31" s="3"/>
      <c r="KE31" s="3"/>
      <c r="KF31" s="3"/>
      <c r="KG31" s="3"/>
      <c r="KH31" s="3"/>
      <c r="KI31" s="3"/>
      <c r="KJ31" s="3"/>
      <c r="KK31" s="3"/>
      <c r="KL31" s="3"/>
      <c r="KM31" s="3"/>
      <c r="KN31" s="3"/>
      <c r="KO31" s="3"/>
      <c r="KP31" s="3"/>
      <c r="KQ31" s="3"/>
      <c r="KR31" s="3"/>
      <c r="KS31" s="3"/>
      <c r="KT31" s="3"/>
      <c r="KU31" s="3"/>
      <c r="KV31" s="3"/>
      <c r="KW31" s="3"/>
      <c r="KX31" s="3"/>
      <c r="KY31" s="3"/>
      <c r="KZ31" s="3"/>
      <c r="LA31" s="3"/>
      <c r="LB31" s="3"/>
      <c r="LC31" s="3"/>
      <c r="LD31" s="3"/>
      <c r="LE31" s="3"/>
      <c r="LF31" s="3"/>
      <c r="LG31" s="3"/>
      <c r="LH31" s="3"/>
      <c r="LI31" s="3"/>
      <c r="LJ31" s="3"/>
      <c r="LK31" s="3"/>
      <c r="LL31" s="3"/>
      <c r="LM31" s="3"/>
      <c r="LN31" s="3"/>
      <c r="LO31" s="3"/>
      <c r="LP31" s="3"/>
      <c r="LQ31" s="3"/>
      <c r="LR31" s="3"/>
      <c r="LS31" s="3"/>
      <c r="LT31" s="3"/>
      <c r="LU31" s="3"/>
      <c r="LV31" s="3"/>
      <c r="LW31" s="3"/>
      <c r="LX31" s="3"/>
      <c r="LY31" s="3"/>
      <c r="LZ31" s="3"/>
      <c r="MA31" s="3"/>
      <c r="MB31" s="3"/>
      <c r="MC31" s="3"/>
      <c r="MD31" s="3"/>
      <c r="ME31" s="3"/>
      <c r="MF31" s="3"/>
      <c r="MG31" s="3"/>
      <c r="MH31" s="3"/>
      <c r="MI31" s="3"/>
      <c r="MJ31" s="3"/>
      <c r="MK31" s="3"/>
      <c r="ML31" s="3"/>
      <c r="MM31" s="3"/>
      <c r="MN31" s="3"/>
      <c r="MO31" s="3"/>
      <c r="MP31" s="3"/>
      <c r="MQ31" s="3"/>
      <c r="MR31" s="3"/>
      <c r="MS31" s="3"/>
      <c r="MT31" s="3"/>
      <c r="MU31" s="3"/>
      <c r="MV31" s="3"/>
      <c r="MW31" s="3"/>
      <c r="MX31" s="3"/>
      <c r="MY31" s="3"/>
      <c r="MZ31" s="3"/>
      <c r="NA31" s="3"/>
      <c r="NB31" s="3"/>
      <c r="NC31" s="3"/>
      <c r="ND31" s="3"/>
      <c r="NE31" s="3"/>
      <c r="NF31" s="3"/>
      <c r="NG31" s="3"/>
      <c r="NH31" s="3"/>
      <c r="NI31" s="3"/>
      <c r="NJ31" s="3"/>
      <c r="NK31" s="3"/>
      <c r="NL31" s="3"/>
      <c r="NM31" s="3"/>
      <c r="NN31" s="3"/>
      <c r="NO31" s="3"/>
      <c r="NP31" s="3"/>
      <c r="NQ31" s="3"/>
      <c r="NR31" s="3"/>
      <c r="NS31" s="3"/>
      <c r="NT31" s="3"/>
      <c r="NU31" s="3"/>
      <c r="NV31" s="3"/>
      <c r="NW31" s="3"/>
      <c r="NX31" s="3"/>
      <c r="NY31" s="3"/>
      <c r="NZ31" s="3"/>
      <c r="OA31" s="3"/>
      <c r="OB31" s="3"/>
      <c r="OC31" s="3"/>
      <c r="OD31" s="3"/>
      <c r="OE31" s="3"/>
      <c r="OF31" s="3"/>
      <c r="OG31" s="3"/>
      <c r="OH31" s="3"/>
      <c r="OI31" s="3"/>
      <c r="OJ31" s="3"/>
      <c r="OK31" s="3"/>
      <c r="OL31" s="3"/>
      <c r="OM31" s="3"/>
      <c r="ON31" s="3"/>
      <c r="OO31" s="3"/>
      <c r="OP31" s="3"/>
      <c r="OQ31" s="3"/>
      <c r="OR31" s="3"/>
      <c r="OS31" s="3"/>
      <c r="OT31" s="3"/>
      <c r="OU31" s="3"/>
      <c r="OV31" s="3"/>
      <c r="OW31" s="3"/>
      <c r="OX31" s="3"/>
      <c r="OY31" s="3"/>
      <c r="OZ31" s="3"/>
      <c r="PA31" s="3"/>
      <c r="PB31" s="3"/>
      <c r="PC31" s="3"/>
      <c r="PD31" s="3"/>
      <c r="PE31" s="3"/>
      <c r="PF31" s="3"/>
      <c r="PG31" s="3"/>
      <c r="PH31" s="3"/>
      <c r="PI31" s="3"/>
      <c r="PJ31" s="3"/>
      <c r="PK31" s="3"/>
      <c r="PL31" s="3"/>
      <c r="PM31" s="3"/>
      <c r="PN31" s="3"/>
      <c r="PO31" s="3"/>
      <c r="PP31" s="3"/>
      <c r="PQ31" s="3"/>
      <c r="PR31" s="3"/>
      <c r="PS31" s="3"/>
      <c r="PT31" s="3"/>
      <c r="PU31" s="3"/>
      <c r="PV31" s="3"/>
      <c r="PW31" s="3"/>
      <c r="PX31" s="3"/>
      <c r="PY31" s="3"/>
      <c r="PZ31" s="3"/>
      <c r="QA31" s="3"/>
      <c r="QB31" s="3"/>
      <c r="QC31" s="3"/>
      <c r="QD31" s="3"/>
      <c r="QE31" s="3"/>
      <c r="QF31" s="3"/>
      <c r="QG31" s="3"/>
      <c r="QH31" s="3"/>
      <c r="QI31" s="3"/>
      <c r="QJ31" s="3"/>
      <c r="QK31" s="3"/>
      <c r="QL31" s="3"/>
      <c r="QM31" s="3"/>
      <c r="QN31" s="3"/>
      <c r="QO31" s="3"/>
      <c r="QP31" s="3"/>
      <c r="QQ31" s="3"/>
      <c r="QR31" s="3"/>
      <c r="QS31" s="3"/>
      <c r="QT31" s="3"/>
      <c r="QU31" s="3"/>
      <c r="QV31" s="3"/>
      <c r="QW31" s="3"/>
      <c r="QX31" s="3"/>
      <c r="QY31" s="3"/>
      <c r="QZ31" s="3"/>
      <c r="RA31" s="3"/>
      <c r="RB31" s="3"/>
      <c r="RC31" s="3"/>
      <c r="RD31" s="3"/>
      <c r="RE31" s="3"/>
      <c r="RF31" s="3"/>
      <c r="RG31" s="3"/>
      <c r="RH31" s="3"/>
      <c r="RI31" s="3"/>
      <c r="RJ31" s="3"/>
      <c r="RK31" s="3"/>
      <c r="RL31" s="3"/>
      <c r="RM31" s="3"/>
      <c r="RN31" s="3"/>
      <c r="RO31" s="3"/>
      <c r="RP31" s="3"/>
      <c r="RQ31" s="3"/>
      <c r="RR31" s="3"/>
      <c r="RS31" s="3"/>
      <c r="RT31" s="3"/>
      <c r="RU31" s="3"/>
      <c r="RV31" s="3"/>
      <c r="RW31" s="3"/>
      <c r="RX31" s="3"/>
      <c r="RY31" s="3"/>
      <c r="RZ31" s="3"/>
      <c r="SA31" s="3"/>
      <c r="SB31" s="3"/>
      <c r="SC31" s="3"/>
      <c r="SD31" s="3"/>
      <c r="SE31" s="3"/>
      <c r="SF31" s="3"/>
      <c r="SG31" s="3"/>
      <c r="SH31" s="3"/>
      <c r="SI31" s="3"/>
      <c r="SJ31" s="3"/>
      <c r="SK31" s="3"/>
      <c r="SL31" s="3"/>
      <c r="SM31" s="3"/>
      <c r="SN31" s="3"/>
      <c r="SO31" s="3"/>
      <c r="SP31" s="3"/>
      <c r="SQ31" s="3"/>
      <c r="SR31" s="3"/>
      <c r="SS31" s="3"/>
      <c r="ST31" s="3"/>
      <c r="SU31" s="3"/>
      <c r="SV31" s="3"/>
      <c r="SW31" s="3"/>
      <c r="SX31" s="3"/>
      <c r="SY31" s="3"/>
      <c r="SZ31" s="3"/>
      <c r="TA31" s="3"/>
      <c r="TB31" s="3"/>
      <c r="TC31" s="3"/>
      <c r="TD31" s="3"/>
      <c r="TE31" s="3"/>
      <c r="TF31" s="3"/>
      <c r="TG31" s="3"/>
      <c r="TH31" s="3"/>
      <c r="TI31" s="3"/>
      <c r="TJ31" s="3"/>
      <c r="TK31" s="3"/>
      <c r="TL31" s="3"/>
      <c r="TM31" s="3"/>
      <c r="TN31" s="3"/>
      <c r="TO31" s="3"/>
      <c r="TP31" s="3"/>
      <c r="TQ31" s="3"/>
      <c r="TR31" s="3"/>
      <c r="TS31" s="3"/>
      <c r="TT31" s="3"/>
      <c r="TU31" s="3"/>
      <c r="TV31" s="3"/>
      <c r="TW31" s="3"/>
      <c r="TX31" s="3"/>
      <c r="TY31" s="3"/>
      <c r="TZ31" s="3"/>
      <c r="UA31" s="3"/>
      <c r="UB31" s="3"/>
      <c r="UC31" s="3"/>
      <c r="UD31" s="3"/>
      <c r="UE31" s="3"/>
      <c r="UF31" s="3"/>
      <c r="UG31" s="3"/>
      <c r="UH31" s="3"/>
      <c r="UI31" s="3"/>
      <c r="UJ31" s="3"/>
      <c r="UK31" s="3"/>
      <c r="UL31" s="3"/>
      <c r="UM31" s="3"/>
      <c r="UN31" s="3"/>
      <c r="UO31" s="3"/>
      <c r="UP31" s="3"/>
      <c r="UQ31" s="3"/>
      <c r="UR31" s="3"/>
      <c r="US31" s="3"/>
      <c r="UT31" s="3"/>
      <c r="UU31" s="3"/>
      <c r="UV31" s="3"/>
      <c r="UW31" s="3"/>
      <c r="UX31" s="3"/>
      <c r="UY31" s="3"/>
      <c r="UZ31" s="3"/>
      <c r="VA31" s="3"/>
      <c r="VB31" s="3"/>
      <c r="VC31" s="3"/>
      <c r="VD31" s="3"/>
      <c r="VE31" s="3"/>
      <c r="VF31" s="3"/>
      <c r="VG31" s="3"/>
      <c r="VH31" s="3"/>
      <c r="VI31" s="3"/>
      <c r="VJ31" s="3"/>
      <c r="VK31" s="3"/>
      <c r="VL31" s="3"/>
      <c r="VM31" s="3"/>
      <c r="VN31" s="3"/>
      <c r="VO31" s="3"/>
      <c r="VP31" s="3"/>
      <c r="VQ31" s="3"/>
      <c r="VR31" s="3"/>
      <c r="VS31" s="3"/>
      <c r="VT31" s="3"/>
      <c r="VU31" s="3"/>
      <c r="VV31" s="3"/>
      <c r="VW31" s="3"/>
      <c r="VX31" s="3"/>
      <c r="VY31" s="3"/>
      <c r="VZ31" s="3"/>
      <c r="WA31" s="3"/>
      <c r="WB31" s="3"/>
      <c r="WC31" s="3"/>
      <c r="WD31" s="3"/>
      <c r="WE31" s="3"/>
      <c r="WF31" s="3"/>
      <c r="WG31" s="3"/>
      <c r="WH31" s="3"/>
      <c r="WI31" s="3"/>
      <c r="WJ31" s="3"/>
      <c r="WK31" s="3"/>
      <c r="WL31" s="3"/>
      <c r="WM31" s="3"/>
      <c r="WN31" s="3"/>
      <c r="WO31" s="3"/>
      <c r="WP31" s="3"/>
      <c r="WQ31" s="3"/>
      <c r="WR31" s="3"/>
      <c r="WS31" s="3"/>
      <c r="WT31" s="3"/>
      <c r="WU31" s="3"/>
      <c r="WV31" s="3"/>
      <c r="WW31" s="3"/>
      <c r="WX31" s="3"/>
      <c r="WY31" s="3"/>
      <c r="WZ31" s="3"/>
      <c r="XA31" s="3"/>
      <c r="XB31" s="3"/>
      <c r="XC31" s="3"/>
      <c r="XD31" s="3"/>
      <c r="XE31" s="3"/>
      <c r="XF31" s="3"/>
      <c r="XG31" s="3"/>
      <c r="XH31" s="3"/>
      <c r="XI31" s="3"/>
      <c r="XJ31" s="3"/>
      <c r="XK31" s="3"/>
      <c r="XL31" s="3"/>
      <c r="XM31" s="3"/>
      <c r="XN31" s="3"/>
      <c r="XO31" s="3"/>
      <c r="XP31" s="3"/>
      <c r="XQ31" s="3"/>
      <c r="XR31" s="3"/>
      <c r="XS31" s="3"/>
      <c r="XT31" s="3"/>
      <c r="XU31" s="3"/>
      <c r="XV31" s="3"/>
      <c r="XW31" s="3"/>
      <c r="XX31" s="3"/>
      <c r="XY31" s="3"/>
      <c r="XZ31" s="3"/>
      <c r="YA31" s="3"/>
      <c r="YB31" s="3"/>
      <c r="YC31" s="3"/>
      <c r="YD31" s="3"/>
      <c r="YE31" s="3"/>
      <c r="YF31" s="3"/>
      <c r="YG31" s="3"/>
      <c r="YH31" s="3"/>
      <c r="YI31" s="3"/>
      <c r="YJ31" s="3"/>
      <c r="YK31" s="3"/>
      <c r="YL31" s="3"/>
      <c r="YM31" s="3"/>
      <c r="YN31" s="3"/>
      <c r="YO31" s="3"/>
      <c r="YP31" s="3"/>
      <c r="YQ31" s="3"/>
      <c r="YR31" s="3"/>
      <c r="YS31" s="3"/>
      <c r="YT31" s="3"/>
      <c r="YU31" s="3"/>
      <c r="YV31" s="3"/>
      <c r="YW31" s="3"/>
      <c r="YX31" s="3"/>
      <c r="YY31" s="3"/>
      <c r="YZ31" s="3"/>
      <c r="ZA31" s="3"/>
      <c r="ZB31" s="3"/>
      <c r="ZC31" s="3"/>
      <c r="ZD31" s="3"/>
      <c r="ZE31" s="3"/>
      <c r="ZF31" s="3"/>
      <c r="ZG31" s="3"/>
      <c r="ZH31" s="3"/>
      <c r="ZI31" s="3"/>
      <c r="ZJ31" s="3"/>
      <c r="ZK31" s="3"/>
      <c r="ZL31" s="3"/>
      <c r="ZM31" s="3"/>
      <c r="ZN31" s="3"/>
      <c r="ZO31" s="3"/>
      <c r="ZP31" s="3"/>
      <c r="ZQ31" s="3"/>
      <c r="ZR31" s="3"/>
      <c r="ZS31" s="3"/>
      <c r="ZT31" s="3"/>
      <c r="ZU31" s="3"/>
      <c r="ZV31" s="3"/>
      <c r="ZW31" s="3"/>
      <c r="ZX31" s="3"/>
      <c r="ZY31" s="3"/>
      <c r="ZZ31" s="3"/>
      <c r="AAA31" s="3"/>
      <c r="AAB31" s="3"/>
      <c r="AAC31" s="3"/>
      <c r="AAD31" s="3"/>
      <c r="AAE31" s="3"/>
      <c r="AAF31" s="3"/>
      <c r="AAG31" s="3"/>
      <c r="AAH31" s="3"/>
      <c r="AAI31" s="3"/>
      <c r="AAJ31" s="3"/>
      <c r="AAK31" s="3"/>
      <c r="AAL31" s="3"/>
      <c r="AAM31" s="3"/>
      <c r="AAN31" s="3"/>
      <c r="AAO31" s="3"/>
      <c r="AAP31" s="3"/>
      <c r="AAQ31" s="3"/>
      <c r="AAR31" s="3"/>
      <c r="AAS31" s="3"/>
      <c r="AAT31" s="3"/>
      <c r="AAU31" s="3"/>
      <c r="AAV31" s="3"/>
      <c r="AAW31" s="3"/>
      <c r="AAX31" s="3"/>
      <c r="AAY31" s="3"/>
      <c r="AAZ31" s="3"/>
      <c r="ABA31" s="3"/>
      <c r="ABB31" s="3"/>
      <c r="ABC31" s="3"/>
      <c r="ABD31" s="3"/>
      <c r="ABE31" s="3"/>
      <c r="ABF31" s="3"/>
      <c r="ABG31" s="3"/>
      <c r="ABH31" s="3"/>
      <c r="ABI31" s="3"/>
      <c r="ABJ31" s="3"/>
      <c r="ABK31" s="3"/>
      <c r="ABL31" s="3"/>
      <c r="ABM31" s="3"/>
      <c r="ABN31" s="3"/>
      <c r="ABO31" s="3"/>
      <c r="ABP31" s="3"/>
      <c r="ABQ31" s="3"/>
      <c r="ABR31" s="3"/>
      <c r="ABS31" s="3"/>
      <c r="ABT31" s="3"/>
      <c r="ABU31" s="3"/>
      <c r="ABV31" s="3"/>
      <c r="ABW31" s="3"/>
      <c r="ABX31" s="3"/>
      <c r="ABY31" s="3"/>
      <c r="ABZ31" s="3"/>
      <c r="ACA31" s="3"/>
      <c r="ACB31" s="3"/>
      <c r="ACC31" s="3"/>
      <c r="ACD31" s="3"/>
      <c r="ACE31" s="3"/>
      <c r="ACF31" s="3"/>
      <c r="ACG31" s="3"/>
      <c r="ACH31" s="3"/>
      <c r="ACI31" s="3"/>
      <c r="ACJ31" s="3"/>
      <c r="ACK31" s="3"/>
      <c r="ACL31" s="3"/>
      <c r="ACM31" s="3"/>
      <c r="ACN31" s="3"/>
      <c r="ACO31" s="3"/>
      <c r="ACP31" s="3"/>
      <c r="ACQ31" s="3"/>
      <c r="ACR31" s="3"/>
      <c r="ACS31" s="3"/>
      <c r="ACT31" s="3"/>
      <c r="ACU31" s="3"/>
      <c r="ACV31" s="3"/>
      <c r="ACW31" s="3"/>
      <c r="ACX31" s="3"/>
      <c r="ACY31" s="3"/>
      <c r="ACZ31" s="3"/>
      <c r="ADA31" s="3"/>
      <c r="ADB31" s="3"/>
      <c r="ADC31" s="3"/>
      <c r="ADD31" s="3"/>
      <c r="ADE31" s="3"/>
      <c r="ADF31" s="3"/>
      <c r="ADG31" s="3"/>
      <c r="ADH31" s="3"/>
      <c r="ADI31" s="3"/>
      <c r="ADJ31" s="3"/>
      <c r="ADK31" s="3"/>
      <c r="ADL31" s="3"/>
      <c r="ADM31" s="3"/>
      <c r="ADN31" s="3"/>
      <c r="ADO31" s="3"/>
      <c r="ADP31" s="3"/>
      <c r="ADQ31" s="3"/>
      <c r="ADR31" s="3"/>
      <c r="ADS31" s="3"/>
      <c r="ADT31" s="3"/>
      <c r="ADU31" s="3"/>
      <c r="ADV31" s="3"/>
      <c r="ADW31" s="3"/>
      <c r="ADX31" s="3"/>
      <c r="ADY31" s="3"/>
      <c r="ADZ31" s="3"/>
      <c r="AEA31" s="3"/>
      <c r="AEB31" s="3"/>
      <c r="AEC31" s="3"/>
      <c r="AED31" s="3"/>
      <c r="AEE31" s="3"/>
      <c r="AEF31" s="3"/>
      <c r="AEG31" s="3"/>
      <c r="AEH31" s="3"/>
      <c r="AEI31" s="3"/>
      <c r="AEJ31" s="3"/>
      <c r="AEK31" s="3"/>
      <c r="AEL31" s="3"/>
      <c r="AEM31" s="3"/>
      <c r="AEN31" s="3"/>
      <c r="AEO31" s="3"/>
      <c r="AEP31" s="3"/>
      <c r="AEQ31" s="3"/>
      <c r="AER31" s="3"/>
      <c r="AES31" s="3"/>
      <c r="AET31" s="3"/>
      <c r="AEU31" s="3"/>
      <c r="AEV31" s="3"/>
      <c r="AEW31" s="3"/>
      <c r="AEX31" s="3"/>
      <c r="AEY31" s="3"/>
      <c r="AEZ31" s="3"/>
      <c r="AFA31" s="3"/>
      <c r="AFB31" s="3"/>
      <c r="AFC31" s="3"/>
      <c r="AFD31" s="3"/>
      <c r="AFE31" s="3"/>
      <c r="AFF31" s="3"/>
      <c r="AFG31" s="3"/>
      <c r="AFH31" s="3"/>
      <c r="AFI31" s="3"/>
      <c r="AFJ31" s="3"/>
      <c r="AFK31" s="3"/>
      <c r="AFL31" s="3"/>
      <c r="AFM31" s="3"/>
      <c r="AFN31" s="3"/>
      <c r="AFO31" s="3"/>
      <c r="AFP31" s="3"/>
      <c r="AFQ31" s="3"/>
      <c r="AFR31" s="3"/>
      <c r="AFS31" s="3"/>
      <c r="AFT31" s="3"/>
      <c r="AFU31" s="3"/>
      <c r="AFV31" s="3"/>
      <c r="AFW31" s="3"/>
      <c r="AFX31" s="3"/>
      <c r="AFY31" s="3"/>
      <c r="AFZ31" s="3"/>
      <c r="AGA31" s="3"/>
      <c r="AGB31" s="3"/>
      <c r="AGC31" s="3"/>
      <c r="AGD31" s="3"/>
      <c r="AGE31" s="3"/>
      <c r="AGF31" s="3"/>
      <c r="AGG31" s="3"/>
      <c r="AGH31" s="3"/>
      <c r="AGI31" s="3"/>
      <c r="AGJ31" s="3"/>
      <c r="AGK31" s="3"/>
      <c r="AGL31" s="3"/>
      <c r="AGM31" s="3"/>
      <c r="AGN31" s="3"/>
      <c r="AGO31" s="3"/>
      <c r="AGP31" s="3"/>
      <c r="AGQ31" s="3"/>
      <c r="AGR31" s="3"/>
      <c r="AGS31" s="3"/>
      <c r="AGT31" s="3"/>
      <c r="AGU31" s="3"/>
      <c r="AGV31" s="3"/>
      <c r="AGW31" s="3"/>
      <c r="AGX31" s="3"/>
      <c r="AGY31" s="3"/>
      <c r="AGZ31" s="3"/>
      <c r="AHA31" s="3"/>
      <c r="AHB31" s="3"/>
      <c r="AHC31" s="3"/>
      <c r="AHD31" s="3"/>
      <c r="AHE31" s="3"/>
      <c r="AHF31" s="3"/>
      <c r="AHG31" s="3"/>
      <c r="AHH31" s="3"/>
      <c r="AHI31" s="3"/>
      <c r="AHJ31" s="3"/>
      <c r="AHK31" s="3"/>
      <c r="AHL31" s="3"/>
      <c r="AHM31" s="3"/>
      <c r="AHN31" s="3"/>
      <c r="AHO31" s="3"/>
      <c r="AHP31" s="3"/>
      <c r="AHQ31" s="3"/>
      <c r="AHR31" s="3"/>
      <c r="AHS31" s="3"/>
      <c r="AHT31" s="3"/>
      <c r="AHU31" s="3"/>
      <c r="AHV31" s="3"/>
      <c r="AHW31" s="3"/>
      <c r="AHX31" s="3"/>
      <c r="AHY31" s="3"/>
      <c r="AHZ31" s="3"/>
      <c r="AIA31" s="3"/>
      <c r="AIB31" s="3"/>
      <c r="AIC31" s="3"/>
      <c r="AID31" s="3"/>
      <c r="AIE31" s="3"/>
      <c r="AIF31" s="3"/>
      <c r="AIG31" s="3"/>
      <c r="AIH31" s="3"/>
      <c r="AII31" s="3"/>
      <c r="AIJ31" s="3"/>
      <c r="AIK31" s="3"/>
      <c r="AIL31" s="3"/>
      <c r="AIM31" s="3"/>
      <c r="AIN31" s="3"/>
      <c r="AIO31" s="3"/>
      <c r="AIP31" s="3"/>
      <c r="AIQ31" s="3"/>
      <c r="AIR31" s="3"/>
      <c r="AIS31" s="3"/>
      <c r="AIT31" s="3"/>
      <c r="AIU31" s="3"/>
      <c r="AIV31" s="3"/>
      <c r="AIW31" s="3"/>
      <c r="AIX31" s="3"/>
      <c r="AIY31" s="3"/>
      <c r="AIZ31" s="3"/>
      <c r="AJA31" s="3"/>
      <c r="AJB31" s="3"/>
      <c r="AJC31" s="3"/>
      <c r="AJD31" s="3"/>
      <c r="AJE31" s="3"/>
      <c r="AJF31" s="3"/>
      <c r="AJG31" s="3"/>
      <c r="AJH31" s="3"/>
      <c r="AJI31" s="3"/>
      <c r="AJJ31" s="3"/>
      <c r="AJK31" s="3"/>
      <c r="AJL31" s="3"/>
      <c r="AJM31" s="3"/>
      <c r="AJN31" s="3"/>
      <c r="AJO31" s="3"/>
      <c r="AJP31" s="3"/>
      <c r="AJQ31" s="3"/>
      <c r="AJR31" s="3"/>
      <c r="AJS31" s="3"/>
      <c r="AJT31" s="3"/>
      <c r="AJU31" s="3"/>
      <c r="AJV31" s="3"/>
      <c r="AJW31" s="3"/>
      <c r="AJX31" s="3"/>
      <c r="AJY31" s="3"/>
      <c r="AJZ31" s="3"/>
      <c r="AKA31" s="3"/>
      <c r="AKB31" s="3"/>
      <c r="AKC31" s="3"/>
      <c r="AKD31" s="3"/>
      <c r="AKE31" s="3"/>
      <c r="AKF31" s="3"/>
      <c r="AKG31" s="3"/>
      <c r="AKH31" s="3"/>
      <c r="AKI31" s="3"/>
      <c r="AKJ31" s="3"/>
      <c r="AKK31" s="3"/>
      <c r="AKL31" s="3"/>
      <c r="AKM31" s="3"/>
      <c r="AKN31" s="3"/>
      <c r="AKO31" s="3"/>
      <c r="AKP31" s="3"/>
      <c r="AKQ31" s="3"/>
      <c r="AKR31" s="3"/>
      <c r="AKS31" s="3"/>
      <c r="AKT31" s="3"/>
      <c r="AKU31" s="3"/>
      <c r="AKV31" s="3"/>
      <c r="AKW31" s="3"/>
      <c r="AKX31" s="3"/>
      <c r="AKY31" s="3"/>
      <c r="AKZ31" s="3"/>
      <c r="ALA31" s="3"/>
    </row>
    <row r="32" spans="1:989" s="4" customFormat="1" ht="68.25" customHeight="1" x14ac:dyDescent="0.2">
      <c r="A32" s="62" t="s">
        <v>105</v>
      </c>
      <c r="B32" s="65">
        <f>475.1-100</f>
        <v>375.1</v>
      </c>
      <c r="C32" s="65">
        <f>475.1-100</f>
        <v>375.1</v>
      </c>
      <c r="D32" s="65">
        <f>475.1-100</f>
        <v>375.1</v>
      </c>
      <c r="E32" s="60">
        <f t="shared" si="0"/>
        <v>100</v>
      </c>
      <c r="F32" s="60">
        <f t="shared" si="1"/>
        <v>100</v>
      </c>
      <c r="G32" s="65">
        <v>631</v>
      </c>
      <c r="H32" s="60">
        <f t="shared" si="2"/>
        <v>255.89999999999998</v>
      </c>
      <c r="I32" s="60">
        <f t="shared" si="3"/>
        <v>68.221807517995188</v>
      </c>
      <c r="J32" s="60">
        <f t="shared" si="4"/>
        <v>255.89999999999998</v>
      </c>
      <c r="K32" s="60">
        <f t="shared" si="5"/>
        <v>68.221807517995188</v>
      </c>
      <c r="L32" s="61">
        <f t="shared" si="6"/>
        <v>255.89999999999998</v>
      </c>
      <c r="M32" s="61">
        <f t="shared" si="7"/>
        <v>68.221807517995188</v>
      </c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  <c r="IV32" s="3"/>
      <c r="IW32" s="3"/>
      <c r="IX32" s="3"/>
      <c r="IY32" s="3"/>
      <c r="IZ32" s="3"/>
      <c r="JA32" s="3"/>
      <c r="JB32" s="3"/>
      <c r="JC32" s="3"/>
      <c r="JD32" s="3"/>
      <c r="JE32" s="3"/>
      <c r="JF32" s="3"/>
      <c r="JG32" s="3"/>
      <c r="JH32" s="3"/>
      <c r="JI32" s="3"/>
      <c r="JJ32" s="3"/>
      <c r="JK32" s="3"/>
      <c r="JL32" s="3"/>
      <c r="JM32" s="3"/>
      <c r="JN32" s="3"/>
      <c r="JO32" s="3"/>
      <c r="JP32" s="3"/>
      <c r="JQ32" s="3"/>
      <c r="JR32" s="3"/>
      <c r="JS32" s="3"/>
      <c r="JT32" s="3"/>
      <c r="JU32" s="3"/>
      <c r="JV32" s="3"/>
      <c r="JW32" s="3"/>
      <c r="JX32" s="3"/>
      <c r="JY32" s="3"/>
      <c r="JZ32" s="3"/>
      <c r="KA32" s="3"/>
      <c r="KB32" s="3"/>
      <c r="KC32" s="3"/>
      <c r="KD32" s="3"/>
      <c r="KE32" s="3"/>
      <c r="KF32" s="3"/>
      <c r="KG32" s="3"/>
      <c r="KH32" s="3"/>
      <c r="KI32" s="3"/>
      <c r="KJ32" s="3"/>
      <c r="KK32" s="3"/>
      <c r="KL32" s="3"/>
      <c r="KM32" s="3"/>
      <c r="KN32" s="3"/>
      <c r="KO32" s="3"/>
      <c r="KP32" s="3"/>
      <c r="KQ32" s="3"/>
      <c r="KR32" s="3"/>
      <c r="KS32" s="3"/>
      <c r="KT32" s="3"/>
      <c r="KU32" s="3"/>
      <c r="KV32" s="3"/>
      <c r="KW32" s="3"/>
      <c r="KX32" s="3"/>
      <c r="KY32" s="3"/>
      <c r="KZ32" s="3"/>
      <c r="LA32" s="3"/>
      <c r="LB32" s="3"/>
      <c r="LC32" s="3"/>
      <c r="LD32" s="3"/>
      <c r="LE32" s="3"/>
      <c r="LF32" s="3"/>
      <c r="LG32" s="3"/>
      <c r="LH32" s="3"/>
      <c r="LI32" s="3"/>
      <c r="LJ32" s="3"/>
      <c r="LK32" s="3"/>
      <c r="LL32" s="3"/>
      <c r="LM32" s="3"/>
      <c r="LN32" s="3"/>
      <c r="LO32" s="3"/>
      <c r="LP32" s="3"/>
      <c r="LQ32" s="3"/>
      <c r="LR32" s="3"/>
      <c r="LS32" s="3"/>
      <c r="LT32" s="3"/>
      <c r="LU32" s="3"/>
      <c r="LV32" s="3"/>
      <c r="LW32" s="3"/>
      <c r="LX32" s="3"/>
      <c r="LY32" s="3"/>
      <c r="LZ32" s="3"/>
      <c r="MA32" s="3"/>
      <c r="MB32" s="3"/>
      <c r="MC32" s="3"/>
      <c r="MD32" s="3"/>
      <c r="ME32" s="3"/>
      <c r="MF32" s="3"/>
      <c r="MG32" s="3"/>
      <c r="MH32" s="3"/>
      <c r="MI32" s="3"/>
      <c r="MJ32" s="3"/>
      <c r="MK32" s="3"/>
      <c r="ML32" s="3"/>
      <c r="MM32" s="3"/>
      <c r="MN32" s="3"/>
      <c r="MO32" s="3"/>
      <c r="MP32" s="3"/>
      <c r="MQ32" s="3"/>
      <c r="MR32" s="3"/>
      <c r="MS32" s="3"/>
      <c r="MT32" s="3"/>
      <c r="MU32" s="3"/>
      <c r="MV32" s="3"/>
      <c r="MW32" s="3"/>
      <c r="MX32" s="3"/>
      <c r="MY32" s="3"/>
      <c r="MZ32" s="3"/>
      <c r="NA32" s="3"/>
      <c r="NB32" s="3"/>
      <c r="NC32" s="3"/>
      <c r="ND32" s="3"/>
      <c r="NE32" s="3"/>
      <c r="NF32" s="3"/>
      <c r="NG32" s="3"/>
      <c r="NH32" s="3"/>
      <c r="NI32" s="3"/>
      <c r="NJ32" s="3"/>
      <c r="NK32" s="3"/>
      <c r="NL32" s="3"/>
      <c r="NM32" s="3"/>
      <c r="NN32" s="3"/>
      <c r="NO32" s="3"/>
      <c r="NP32" s="3"/>
      <c r="NQ32" s="3"/>
      <c r="NR32" s="3"/>
      <c r="NS32" s="3"/>
      <c r="NT32" s="3"/>
      <c r="NU32" s="3"/>
      <c r="NV32" s="3"/>
      <c r="NW32" s="3"/>
      <c r="NX32" s="3"/>
      <c r="NY32" s="3"/>
      <c r="NZ32" s="3"/>
      <c r="OA32" s="3"/>
      <c r="OB32" s="3"/>
      <c r="OC32" s="3"/>
      <c r="OD32" s="3"/>
      <c r="OE32" s="3"/>
      <c r="OF32" s="3"/>
      <c r="OG32" s="3"/>
      <c r="OH32" s="3"/>
      <c r="OI32" s="3"/>
      <c r="OJ32" s="3"/>
      <c r="OK32" s="3"/>
      <c r="OL32" s="3"/>
      <c r="OM32" s="3"/>
      <c r="ON32" s="3"/>
      <c r="OO32" s="3"/>
      <c r="OP32" s="3"/>
      <c r="OQ32" s="3"/>
      <c r="OR32" s="3"/>
      <c r="OS32" s="3"/>
      <c r="OT32" s="3"/>
      <c r="OU32" s="3"/>
      <c r="OV32" s="3"/>
      <c r="OW32" s="3"/>
      <c r="OX32" s="3"/>
      <c r="OY32" s="3"/>
      <c r="OZ32" s="3"/>
      <c r="PA32" s="3"/>
      <c r="PB32" s="3"/>
      <c r="PC32" s="3"/>
      <c r="PD32" s="3"/>
      <c r="PE32" s="3"/>
      <c r="PF32" s="3"/>
      <c r="PG32" s="3"/>
      <c r="PH32" s="3"/>
      <c r="PI32" s="3"/>
      <c r="PJ32" s="3"/>
      <c r="PK32" s="3"/>
      <c r="PL32" s="3"/>
      <c r="PM32" s="3"/>
      <c r="PN32" s="3"/>
      <c r="PO32" s="3"/>
      <c r="PP32" s="3"/>
      <c r="PQ32" s="3"/>
      <c r="PR32" s="3"/>
      <c r="PS32" s="3"/>
      <c r="PT32" s="3"/>
      <c r="PU32" s="3"/>
      <c r="PV32" s="3"/>
      <c r="PW32" s="3"/>
      <c r="PX32" s="3"/>
      <c r="PY32" s="3"/>
      <c r="PZ32" s="3"/>
      <c r="QA32" s="3"/>
      <c r="QB32" s="3"/>
      <c r="QC32" s="3"/>
      <c r="QD32" s="3"/>
      <c r="QE32" s="3"/>
      <c r="QF32" s="3"/>
      <c r="QG32" s="3"/>
      <c r="QH32" s="3"/>
      <c r="QI32" s="3"/>
      <c r="QJ32" s="3"/>
      <c r="QK32" s="3"/>
      <c r="QL32" s="3"/>
      <c r="QM32" s="3"/>
      <c r="QN32" s="3"/>
      <c r="QO32" s="3"/>
      <c r="QP32" s="3"/>
      <c r="QQ32" s="3"/>
      <c r="QR32" s="3"/>
      <c r="QS32" s="3"/>
      <c r="QT32" s="3"/>
      <c r="QU32" s="3"/>
      <c r="QV32" s="3"/>
      <c r="QW32" s="3"/>
      <c r="QX32" s="3"/>
      <c r="QY32" s="3"/>
      <c r="QZ32" s="3"/>
      <c r="RA32" s="3"/>
      <c r="RB32" s="3"/>
      <c r="RC32" s="3"/>
      <c r="RD32" s="3"/>
      <c r="RE32" s="3"/>
      <c r="RF32" s="3"/>
      <c r="RG32" s="3"/>
      <c r="RH32" s="3"/>
      <c r="RI32" s="3"/>
      <c r="RJ32" s="3"/>
      <c r="RK32" s="3"/>
      <c r="RL32" s="3"/>
      <c r="RM32" s="3"/>
      <c r="RN32" s="3"/>
      <c r="RO32" s="3"/>
      <c r="RP32" s="3"/>
      <c r="RQ32" s="3"/>
      <c r="RR32" s="3"/>
      <c r="RS32" s="3"/>
      <c r="RT32" s="3"/>
      <c r="RU32" s="3"/>
      <c r="RV32" s="3"/>
      <c r="RW32" s="3"/>
      <c r="RX32" s="3"/>
      <c r="RY32" s="3"/>
      <c r="RZ32" s="3"/>
      <c r="SA32" s="3"/>
      <c r="SB32" s="3"/>
      <c r="SC32" s="3"/>
      <c r="SD32" s="3"/>
      <c r="SE32" s="3"/>
      <c r="SF32" s="3"/>
      <c r="SG32" s="3"/>
      <c r="SH32" s="3"/>
      <c r="SI32" s="3"/>
      <c r="SJ32" s="3"/>
      <c r="SK32" s="3"/>
      <c r="SL32" s="3"/>
      <c r="SM32" s="3"/>
      <c r="SN32" s="3"/>
      <c r="SO32" s="3"/>
      <c r="SP32" s="3"/>
      <c r="SQ32" s="3"/>
      <c r="SR32" s="3"/>
      <c r="SS32" s="3"/>
      <c r="ST32" s="3"/>
      <c r="SU32" s="3"/>
      <c r="SV32" s="3"/>
      <c r="SW32" s="3"/>
      <c r="SX32" s="3"/>
      <c r="SY32" s="3"/>
      <c r="SZ32" s="3"/>
      <c r="TA32" s="3"/>
      <c r="TB32" s="3"/>
      <c r="TC32" s="3"/>
      <c r="TD32" s="3"/>
      <c r="TE32" s="3"/>
      <c r="TF32" s="3"/>
      <c r="TG32" s="3"/>
      <c r="TH32" s="3"/>
      <c r="TI32" s="3"/>
      <c r="TJ32" s="3"/>
      <c r="TK32" s="3"/>
      <c r="TL32" s="3"/>
      <c r="TM32" s="3"/>
      <c r="TN32" s="3"/>
      <c r="TO32" s="3"/>
      <c r="TP32" s="3"/>
      <c r="TQ32" s="3"/>
      <c r="TR32" s="3"/>
      <c r="TS32" s="3"/>
      <c r="TT32" s="3"/>
      <c r="TU32" s="3"/>
      <c r="TV32" s="3"/>
      <c r="TW32" s="3"/>
      <c r="TX32" s="3"/>
      <c r="TY32" s="3"/>
      <c r="TZ32" s="3"/>
      <c r="UA32" s="3"/>
      <c r="UB32" s="3"/>
      <c r="UC32" s="3"/>
      <c r="UD32" s="3"/>
      <c r="UE32" s="3"/>
      <c r="UF32" s="3"/>
      <c r="UG32" s="3"/>
      <c r="UH32" s="3"/>
      <c r="UI32" s="3"/>
      <c r="UJ32" s="3"/>
      <c r="UK32" s="3"/>
      <c r="UL32" s="3"/>
      <c r="UM32" s="3"/>
      <c r="UN32" s="3"/>
      <c r="UO32" s="3"/>
      <c r="UP32" s="3"/>
      <c r="UQ32" s="3"/>
      <c r="UR32" s="3"/>
      <c r="US32" s="3"/>
      <c r="UT32" s="3"/>
      <c r="UU32" s="3"/>
      <c r="UV32" s="3"/>
      <c r="UW32" s="3"/>
      <c r="UX32" s="3"/>
      <c r="UY32" s="3"/>
      <c r="UZ32" s="3"/>
      <c r="VA32" s="3"/>
      <c r="VB32" s="3"/>
      <c r="VC32" s="3"/>
      <c r="VD32" s="3"/>
      <c r="VE32" s="3"/>
      <c r="VF32" s="3"/>
      <c r="VG32" s="3"/>
      <c r="VH32" s="3"/>
      <c r="VI32" s="3"/>
      <c r="VJ32" s="3"/>
      <c r="VK32" s="3"/>
      <c r="VL32" s="3"/>
      <c r="VM32" s="3"/>
      <c r="VN32" s="3"/>
      <c r="VO32" s="3"/>
      <c r="VP32" s="3"/>
      <c r="VQ32" s="3"/>
      <c r="VR32" s="3"/>
      <c r="VS32" s="3"/>
      <c r="VT32" s="3"/>
      <c r="VU32" s="3"/>
      <c r="VV32" s="3"/>
      <c r="VW32" s="3"/>
      <c r="VX32" s="3"/>
      <c r="VY32" s="3"/>
      <c r="VZ32" s="3"/>
      <c r="WA32" s="3"/>
      <c r="WB32" s="3"/>
      <c r="WC32" s="3"/>
      <c r="WD32" s="3"/>
      <c r="WE32" s="3"/>
      <c r="WF32" s="3"/>
      <c r="WG32" s="3"/>
      <c r="WH32" s="3"/>
      <c r="WI32" s="3"/>
      <c r="WJ32" s="3"/>
      <c r="WK32" s="3"/>
      <c r="WL32" s="3"/>
      <c r="WM32" s="3"/>
      <c r="WN32" s="3"/>
      <c r="WO32" s="3"/>
      <c r="WP32" s="3"/>
      <c r="WQ32" s="3"/>
      <c r="WR32" s="3"/>
      <c r="WS32" s="3"/>
      <c r="WT32" s="3"/>
      <c r="WU32" s="3"/>
      <c r="WV32" s="3"/>
      <c r="WW32" s="3"/>
      <c r="WX32" s="3"/>
      <c r="WY32" s="3"/>
      <c r="WZ32" s="3"/>
      <c r="XA32" s="3"/>
      <c r="XB32" s="3"/>
      <c r="XC32" s="3"/>
      <c r="XD32" s="3"/>
      <c r="XE32" s="3"/>
      <c r="XF32" s="3"/>
      <c r="XG32" s="3"/>
      <c r="XH32" s="3"/>
      <c r="XI32" s="3"/>
      <c r="XJ32" s="3"/>
      <c r="XK32" s="3"/>
      <c r="XL32" s="3"/>
      <c r="XM32" s="3"/>
      <c r="XN32" s="3"/>
      <c r="XO32" s="3"/>
      <c r="XP32" s="3"/>
      <c r="XQ32" s="3"/>
      <c r="XR32" s="3"/>
      <c r="XS32" s="3"/>
      <c r="XT32" s="3"/>
      <c r="XU32" s="3"/>
      <c r="XV32" s="3"/>
      <c r="XW32" s="3"/>
      <c r="XX32" s="3"/>
      <c r="XY32" s="3"/>
      <c r="XZ32" s="3"/>
      <c r="YA32" s="3"/>
      <c r="YB32" s="3"/>
      <c r="YC32" s="3"/>
      <c r="YD32" s="3"/>
      <c r="YE32" s="3"/>
      <c r="YF32" s="3"/>
      <c r="YG32" s="3"/>
      <c r="YH32" s="3"/>
      <c r="YI32" s="3"/>
      <c r="YJ32" s="3"/>
      <c r="YK32" s="3"/>
      <c r="YL32" s="3"/>
      <c r="YM32" s="3"/>
      <c r="YN32" s="3"/>
      <c r="YO32" s="3"/>
      <c r="YP32" s="3"/>
      <c r="YQ32" s="3"/>
      <c r="YR32" s="3"/>
      <c r="YS32" s="3"/>
      <c r="YT32" s="3"/>
      <c r="YU32" s="3"/>
      <c r="YV32" s="3"/>
      <c r="YW32" s="3"/>
      <c r="YX32" s="3"/>
      <c r="YY32" s="3"/>
      <c r="YZ32" s="3"/>
      <c r="ZA32" s="3"/>
      <c r="ZB32" s="3"/>
      <c r="ZC32" s="3"/>
      <c r="ZD32" s="3"/>
      <c r="ZE32" s="3"/>
      <c r="ZF32" s="3"/>
      <c r="ZG32" s="3"/>
      <c r="ZH32" s="3"/>
      <c r="ZI32" s="3"/>
      <c r="ZJ32" s="3"/>
      <c r="ZK32" s="3"/>
      <c r="ZL32" s="3"/>
      <c r="ZM32" s="3"/>
      <c r="ZN32" s="3"/>
      <c r="ZO32" s="3"/>
      <c r="ZP32" s="3"/>
      <c r="ZQ32" s="3"/>
      <c r="ZR32" s="3"/>
      <c r="ZS32" s="3"/>
      <c r="ZT32" s="3"/>
      <c r="ZU32" s="3"/>
      <c r="ZV32" s="3"/>
      <c r="ZW32" s="3"/>
      <c r="ZX32" s="3"/>
      <c r="ZY32" s="3"/>
      <c r="ZZ32" s="3"/>
      <c r="AAA32" s="3"/>
      <c r="AAB32" s="3"/>
      <c r="AAC32" s="3"/>
      <c r="AAD32" s="3"/>
      <c r="AAE32" s="3"/>
      <c r="AAF32" s="3"/>
      <c r="AAG32" s="3"/>
      <c r="AAH32" s="3"/>
      <c r="AAI32" s="3"/>
      <c r="AAJ32" s="3"/>
      <c r="AAK32" s="3"/>
      <c r="AAL32" s="3"/>
      <c r="AAM32" s="3"/>
      <c r="AAN32" s="3"/>
      <c r="AAO32" s="3"/>
      <c r="AAP32" s="3"/>
      <c r="AAQ32" s="3"/>
      <c r="AAR32" s="3"/>
      <c r="AAS32" s="3"/>
      <c r="AAT32" s="3"/>
      <c r="AAU32" s="3"/>
      <c r="AAV32" s="3"/>
      <c r="AAW32" s="3"/>
      <c r="AAX32" s="3"/>
      <c r="AAY32" s="3"/>
      <c r="AAZ32" s="3"/>
      <c r="ABA32" s="3"/>
      <c r="ABB32" s="3"/>
      <c r="ABC32" s="3"/>
      <c r="ABD32" s="3"/>
      <c r="ABE32" s="3"/>
      <c r="ABF32" s="3"/>
      <c r="ABG32" s="3"/>
      <c r="ABH32" s="3"/>
      <c r="ABI32" s="3"/>
      <c r="ABJ32" s="3"/>
      <c r="ABK32" s="3"/>
      <c r="ABL32" s="3"/>
      <c r="ABM32" s="3"/>
      <c r="ABN32" s="3"/>
      <c r="ABO32" s="3"/>
      <c r="ABP32" s="3"/>
      <c r="ABQ32" s="3"/>
      <c r="ABR32" s="3"/>
      <c r="ABS32" s="3"/>
      <c r="ABT32" s="3"/>
      <c r="ABU32" s="3"/>
      <c r="ABV32" s="3"/>
      <c r="ABW32" s="3"/>
      <c r="ABX32" s="3"/>
      <c r="ABY32" s="3"/>
      <c r="ABZ32" s="3"/>
      <c r="ACA32" s="3"/>
      <c r="ACB32" s="3"/>
      <c r="ACC32" s="3"/>
      <c r="ACD32" s="3"/>
      <c r="ACE32" s="3"/>
      <c r="ACF32" s="3"/>
      <c r="ACG32" s="3"/>
      <c r="ACH32" s="3"/>
      <c r="ACI32" s="3"/>
      <c r="ACJ32" s="3"/>
      <c r="ACK32" s="3"/>
      <c r="ACL32" s="3"/>
      <c r="ACM32" s="3"/>
      <c r="ACN32" s="3"/>
      <c r="ACO32" s="3"/>
      <c r="ACP32" s="3"/>
      <c r="ACQ32" s="3"/>
      <c r="ACR32" s="3"/>
      <c r="ACS32" s="3"/>
      <c r="ACT32" s="3"/>
      <c r="ACU32" s="3"/>
      <c r="ACV32" s="3"/>
      <c r="ACW32" s="3"/>
      <c r="ACX32" s="3"/>
      <c r="ACY32" s="3"/>
      <c r="ACZ32" s="3"/>
      <c r="ADA32" s="3"/>
      <c r="ADB32" s="3"/>
      <c r="ADC32" s="3"/>
      <c r="ADD32" s="3"/>
      <c r="ADE32" s="3"/>
      <c r="ADF32" s="3"/>
      <c r="ADG32" s="3"/>
      <c r="ADH32" s="3"/>
      <c r="ADI32" s="3"/>
      <c r="ADJ32" s="3"/>
      <c r="ADK32" s="3"/>
      <c r="ADL32" s="3"/>
      <c r="ADM32" s="3"/>
      <c r="ADN32" s="3"/>
      <c r="ADO32" s="3"/>
      <c r="ADP32" s="3"/>
      <c r="ADQ32" s="3"/>
      <c r="ADR32" s="3"/>
      <c r="ADS32" s="3"/>
      <c r="ADT32" s="3"/>
      <c r="ADU32" s="3"/>
      <c r="ADV32" s="3"/>
      <c r="ADW32" s="3"/>
      <c r="ADX32" s="3"/>
      <c r="ADY32" s="3"/>
      <c r="ADZ32" s="3"/>
      <c r="AEA32" s="3"/>
      <c r="AEB32" s="3"/>
      <c r="AEC32" s="3"/>
      <c r="AED32" s="3"/>
      <c r="AEE32" s="3"/>
      <c r="AEF32" s="3"/>
      <c r="AEG32" s="3"/>
      <c r="AEH32" s="3"/>
      <c r="AEI32" s="3"/>
      <c r="AEJ32" s="3"/>
      <c r="AEK32" s="3"/>
      <c r="AEL32" s="3"/>
      <c r="AEM32" s="3"/>
      <c r="AEN32" s="3"/>
      <c r="AEO32" s="3"/>
      <c r="AEP32" s="3"/>
      <c r="AEQ32" s="3"/>
      <c r="AER32" s="3"/>
      <c r="AES32" s="3"/>
      <c r="AET32" s="3"/>
      <c r="AEU32" s="3"/>
      <c r="AEV32" s="3"/>
      <c r="AEW32" s="3"/>
      <c r="AEX32" s="3"/>
      <c r="AEY32" s="3"/>
      <c r="AEZ32" s="3"/>
      <c r="AFA32" s="3"/>
      <c r="AFB32" s="3"/>
      <c r="AFC32" s="3"/>
      <c r="AFD32" s="3"/>
      <c r="AFE32" s="3"/>
      <c r="AFF32" s="3"/>
      <c r="AFG32" s="3"/>
      <c r="AFH32" s="3"/>
      <c r="AFI32" s="3"/>
      <c r="AFJ32" s="3"/>
      <c r="AFK32" s="3"/>
      <c r="AFL32" s="3"/>
      <c r="AFM32" s="3"/>
      <c r="AFN32" s="3"/>
      <c r="AFO32" s="3"/>
      <c r="AFP32" s="3"/>
      <c r="AFQ32" s="3"/>
      <c r="AFR32" s="3"/>
      <c r="AFS32" s="3"/>
      <c r="AFT32" s="3"/>
      <c r="AFU32" s="3"/>
      <c r="AFV32" s="3"/>
      <c r="AFW32" s="3"/>
      <c r="AFX32" s="3"/>
      <c r="AFY32" s="3"/>
      <c r="AFZ32" s="3"/>
      <c r="AGA32" s="3"/>
      <c r="AGB32" s="3"/>
      <c r="AGC32" s="3"/>
      <c r="AGD32" s="3"/>
      <c r="AGE32" s="3"/>
      <c r="AGF32" s="3"/>
      <c r="AGG32" s="3"/>
      <c r="AGH32" s="3"/>
      <c r="AGI32" s="3"/>
      <c r="AGJ32" s="3"/>
      <c r="AGK32" s="3"/>
      <c r="AGL32" s="3"/>
      <c r="AGM32" s="3"/>
      <c r="AGN32" s="3"/>
      <c r="AGO32" s="3"/>
      <c r="AGP32" s="3"/>
      <c r="AGQ32" s="3"/>
      <c r="AGR32" s="3"/>
      <c r="AGS32" s="3"/>
      <c r="AGT32" s="3"/>
      <c r="AGU32" s="3"/>
      <c r="AGV32" s="3"/>
      <c r="AGW32" s="3"/>
      <c r="AGX32" s="3"/>
      <c r="AGY32" s="3"/>
      <c r="AGZ32" s="3"/>
      <c r="AHA32" s="3"/>
      <c r="AHB32" s="3"/>
      <c r="AHC32" s="3"/>
      <c r="AHD32" s="3"/>
      <c r="AHE32" s="3"/>
      <c r="AHF32" s="3"/>
      <c r="AHG32" s="3"/>
      <c r="AHH32" s="3"/>
      <c r="AHI32" s="3"/>
      <c r="AHJ32" s="3"/>
      <c r="AHK32" s="3"/>
      <c r="AHL32" s="3"/>
      <c r="AHM32" s="3"/>
      <c r="AHN32" s="3"/>
      <c r="AHO32" s="3"/>
      <c r="AHP32" s="3"/>
      <c r="AHQ32" s="3"/>
      <c r="AHR32" s="3"/>
      <c r="AHS32" s="3"/>
      <c r="AHT32" s="3"/>
      <c r="AHU32" s="3"/>
      <c r="AHV32" s="3"/>
      <c r="AHW32" s="3"/>
      <c r="AHX32" s="3"/>
      <c r="AHY32" s="3"/>
      <c r="AHZ32" s="3"/>
      <c r="AIA32" s="3"/>
      <c r="AIB32" s="3"/>
      <c r="AIC32" s="3"/>
      <c r="AID32" s="3"/>
      <c r="AIE32" s="3"/>
      <c r="AIF32" s="3"/>
      <c r="AIG32" s="3"/>
      <c r="AIH32" s="3"/>
      <c r="AII32" s="3"/>
      <c r="AIJ32" s="3"/>
      <c r="AIK32" s="3"/>
      <c r="AIL32" s="3"/>
      <c r="AIM32" s="3"/>
      <c r="AIN32" s="3"/>
      <c r="AIO32" s="3"/>
      <c r="AIP32" s="3"/>
      <c r="AIQ32" s="3"/>
      <c r="AIR32" s="3"/>
      <c r="AIS32" s="3"/>
      <c r="AIT32" s="3"/>
      <c r="AIU32" s="3"/>
      <c r="AIV32" s="3"/>
      <c r="AIW32" s="3"/>
      <c r="AIX32" s="3"/>
      <c r="AIY32" s="3"/>
      <c r="AIZ32" s="3"/>
      <c r="AJA32" s="3"/>
      <c r="AJB32" s="3"/>
      <c r="AJC32" s="3"/>
      <c r="AJD32" s="3"/>
      <c r="AJE32" s="3"/>
      <c r="AJF32" s="3"/>
      <c r="AJG32" s="3"/>
      <c r="AJH32" s="3"/>
      <c r="AJI32" s="3"/>
      <c r="AJJ32" s="3"/>
      <c r="AJK32" s="3"/>
      <c r="AJL32" s="3"/>
      <c r="AJM32" s="3"/>
      <c r="AJN32" s="3"/>
      <c r="AJO32" s="3"/>
      <c r="AJP32" s="3"/>
      <c r="AJQ32" s="3"/>
      <c r="AJR32" s="3"/>
      <c r="AJS32" s="3"/>
      <c r="AJT32" s="3"/>
      <c r="AJU32" s="3"/>
      <c r="AJV32" s="3"/>
      <c r="AJW32" s="3"/>
      <c r="AJX32" s="3"/>
      <c r="AJY32" s="3"/>
      <c r="AJZ32" s="3"/>
      <c r="AKA32" s="3"/>
      <c r="AKB32" s="3"/>
      <c r="AKC32" s="3"/>
      <c r="AKD32" s="3"/>
      <c r="AKE32" s="3"/>
      <c r="AKF32" s="3"/>
      <c r="AKG32" s="3"/>
      <c r="AKH32" s="3"/>
      <c r="AKI32" s="3"/>
      <c r="AKJ32" s="3"/>
      <c r="AKK32" s="3"/>
      <c r="AKL32" s="3"/>
      <c r="AKM32" s="3"/>
      <c r="AKN32" s="3"/>
      <c r="AKO32" s="3"/>
      <c r="AKP32" s="3"/>
      <c r="AKQ32" s="3"/>
      <c r="AKR32" s="3"/>
      <c r="AKS32" s="3"/>
      <c r="AKT32" s="3"/>
      <c r="AKU32" s="3"/>
      <c r="AKV32" s="3"/>
      <c r="AKW32" s="3"/>
      <c r="AKX32" s="3"/>
      <c r="AKY32" s="3"/>
      <c r="AKZ32" s="3"/>
      <c r="ALA32" s="3"/>
    </row>
    <row r="33" spans="1:989" s="4" customFormat="1" ht="33.75" customHeight="1" x14ac:dyDescent="0.2">
      <c r="A33" s="62" t="s">
        <v>106</v>
      </c>
      <c r="B33" s="65">
        <v>5</v>
      </c>
      <c r="C33" s="65">
        <v>5</v>
      </c>
      <c r="D33" s="65">
        <v>5</v>
      </c>
      <c r="E33" s="60">
        <f t="shared" si="0"/>
        <v>100</v>
      </c>
      <c r="F33" s="60">
        <f t="shared" si="1"/>
        <v>100</v>
      </c>
      <c r="G33" s="65">
        <v>70</v>
      </c>
      <c r="H33" s="60">
        <f t="shared" si="2"/>
        <v>65</v>
      </c>
      <c r="I33" s="49" t="s">
        <v>74</v>
      </c>
      <c r="J33" s="60">
        <f t="shared" si="4"/>
        <v>65</v>
      </c>
      <c r="K33" s="49" t="s">
        <v>74</v>
      </c>
      <c r="L33" s="61">
        <f t="shared" si="6"/>
        <v>65</v>
      </c>
      <c r="M33" s="49" t="s">
        <v>74</v>
      </c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  <c r="IV33" s="3"/>
      <c r="IW33" s="3"/>
      <c r="IX33" s="3"/>
      <c r="IY33" s="3"/>
      <c r="IZ33" s="3"/>
      <c r="JA33" s="3"/>
      <c r="JB33" s="3"/>
      <c r="JC33" s="3"/>
      <c r="JD33" s="3"/>
      <c r="JE33" s="3"/>
      <c r="JF33" s="3"/>
      <c r="JG33" s="3"/>
      <c r="JH33" s="3"/>
      <c r="JI33" s="3"/>
      <c r="JJ33" s="3"/>
      <c r="JK33" s="3"/>
      <c r="JL33" s="3"/>
      <c r="JM33" s="3"/>
      <c r="JN33" s="3"/>
      <c r="JO33" s="3"/>
      <c r="JP33" s="3"/>
      <c r="JQ33" s="3"/>
      <c r="JR33" s="3"/>
      <c r="JS33" s="3"/>
      <c r="JT33" s="3"/>
      <c r="JU33" s="3"/>
      <c r="JV33" s="3"/>
      <c r="JW33" s="3"/>
      <c r="JX33" s="3"/>
      <c r="JY33" s="3"/>
      <c r="JZ33" s="3"/>
      <c r="KA33" s="3"/>
      <c r="KB33" s="3"/>
      <c r="KC33" s="3"/>
      <c r="KD33" s="3"/>
      <c r="KE33" s="3"/>
      <c r="KF33" s="3"/>
      <c r="KG33" s="3"/>
      <c r="KH33" s="3"/>
      <c r="KI33" s="3"/>
      <c r="KJ33" s="3"/>
      <c r="KK33" s="3"/>
      <c r="KL33" s="3"/>
      <c r="KM33" s="3"/>
      <c r="KN33" s="3"/>
      <c r="KO33" s="3"/>
      <c r="KP33" s="3"/>
      <c r="KQ33" s="3"/>
      <c r="KR33" s="3"/>
      <c r="KS33" s="3"/>
      <c r="KT33" s="3"/>
      <c r="KU33" s="3"/>
      <c r="KV33" s="3"/>
      <c r="KW33" s="3"/>
      <c r="KX33" s="3"/>
      <c r="KY33" s="3"/>
      <c r="KZ33" s="3"/>
      <c r="LA33" s="3"/>
      <c r="LB33" s="3"/>
      <c r="LC33" s="3"/>
      <c r="LD33" s="3"/>
      <c r="LE33" s="3"/>
      <c r="LF33" s="3"/>
      <c r="LG33" s="3"/>
      <c r="LH33" s="3"/>
      <c r="LI33" s="3"/>
      <c r="LJ33" s="3"/>
      <c r="LK33" s="3"/>
      <c r="LL33" s="3"/>
      <c r="LM33" s="3"/>
      <c r="LN33" s="3"/>
      <c r="LO33" s="3"/>
      <c r="LP33" s="3"/>
      <c r="LQ33" s="3"/>
      <c r="LR33" s="3"/>
      <c r="LS33" s="3"/>
      <c r="LT33" s="3"/>
      <c r="LU33" s="3"/>
      <c r="LV33" s="3"/>
      <c r="LW33" s="3"/>
      <c r="LX33" s="3"/>
      <c r="LY33" s="3"/>
      <c r="LZ33" s="3"/>
      <c r="MA33" s="3"/>
      <c r="MB33" s="3"/>
      <c r="MC33" s="3"/>
      <c r="MD33" s="3"/>
      <c r="ME33" s="3"/>
      <c r="MF33" s="3"/>
      <c r="MG33" s="3"/>
      <c r="MH33" s="3"/>
      <c r="MI33" s="3"/>
      <c r="MJ33" s="3"/>
      <c r="MK33" s="3"/>
      <c r="ML33" s="3"/>
      <c r="MM33" s="3"/>
      <c r="MN33" s="3"/>
      <c r="MO33" s="3"/>
      <c r="MP33" s="3"/>
      <c r="MQ33" s="3"/>
      <c r="MR33" s="3"/>
      <c r="MS33" s="3"/>
      <c r="MT33" s="3"/>
      <c r="MU33" s="3"/>
      <c r="MV33" s="3"/>
      <c r="MW33" s="3"/>
      <c r="MX33" s="3"/>
      <c r="MY33" s="3"/>
      <c r="MZ33" s="3"/>
      <c r="NA33" s="3"/>
      <c r="NB33" s="3"/>
      <c r="NC33" s="3"/>
      <c r="ND33" s="3"/>
      <c r="NE33" s="3"/>
      <c r="NF33" s="3"/>
      <c r="NG33" s="3"/>
      <c r="NH33" s="3"/>
      <c r="NI33" s="3"/>
      <c r="NJ33" s="3"/>
      <c r="NK33" s="3"/>
      <c r="NL33" s="3"/>
      <c r="NM33" s="3"/>
      <c r="NN33" s="3"/>
      <c r="NO33" s="3"/>
      <c r="NP33" s="3"/>
      <c r="NQ33" s="3"/>
      <c r="NR33" s="3"/>
      <c r="NS33" s="3"/>
      <c r="NT33" s="3"/>
      <c r="NU33" s="3"/>
      <c r="NV33" s="3"/>
      <c r="NW33" s="3"/>
      <c r="NX33" s="3"/>
      <c r="NY33" s="3"/>
      <c r="NZ33" s="3"/>
      <c r="OA33" s="3"/>
      <c r="OB33" s="3"/>
      <c r="OC33" s="3"/>
      <c r="OD33" s="3"/>
      <c r="OE33" s="3"/>
      <c r="OF33" s="3"/>
      <c r="OG33" s="3"/>
      <c r="OH33" s="3"/>
      <c r="OI33" s="3"/>
      <c r="OJ33" s="3"/>
      <c r="OK33" s="3"/>
      <c r="OL33" s="3"/>
      <c r="OM33" s="3"/>
      <c r="ON33" s="3"/>
      <c r="OO33" s="3"/>
      <c r="OP33" s="3"/>
      <c r="OQ33" s="3"/>
      <c r="OR33" s="3"/>
      <c r="OS33" s="3"/>
      <c r="OT33" s="3"/>
      <c r="OU33" s="3"/>
      <c r="OV33" s="3"/>
      <c r="OW33" s="3"/>
      <c r="OX33" s="3"/>
      <c r="OY33" s="3"/>
      <c r="OZ33" s="3"/>
      <c r="PA33" s="3"/>
      <c r="PB33" s="3"/>
      <c r="PC33" s="3"/>
      <c r="PD33" s="3"/>
      <c r="PE33" s="3"/>
      <c r="PF33" s="3"/>
      <c r="PG33" s="3"/>
      <c r="PH33" s="3"/>
      <c r="PI33" s="3"/>
      <c r="PJ33" s="3"/>
      <c r="PK33" s="3"/>
      <c r="PL33" s="3"/>
      <c r="PM33" s="3"/>
      <c r="PN33" s="3"/>
      <c r="PO33" s="3"/>
      <c r="PP33" s="3"/>
      <c r="PQ33" s="3"/>
      <c r="PR33" s="3"/>
      <c r="PS33" s="3"/>
      <c r="PT33" s="3"/>
      <c r="PU33" s="3"/>
      <c r="PV33" s="3"/>
      <c r="PW33" s="3"/>
      <c r="PX33" s="3"/>
      <c r="PY33" s="3"/>
      <c r="PZ33" s="3"/>
      <c r="QA33" s="3"/>
      <c r="QB33" s="3"/>
      <c r="QC33" s="3"/>
      <c r="QD33" s="3"/>
      <c r="QE33" s="3"/>
      <c r="QF33" s="3"/>
      <c r="QG33" s="3"/>
      <c r="QH33" s="3"/>
      <c r="QI33" s="3"/>
      <c r="QJ33" s="3"/>
      <c r="QK33" s="3"/>
      <c r="QL33" s="3"/>
      <c r="QM33" s="3"/>
      <c r="QN33" s="3"/>
      <c r="QO33" s="3"/>
      <c r="QP33" s="3"/>
      <c r="QQ33" s="3"/>
      <c r="QR33" s="3"/>
      <c r="QS33" s="3"/>
      <c r="QT33" s="3"/>
      <c r="QU33" s="3"/>
      <c r="QV33" s="3"/>
      <c r="QW33" s="3"/>
      <c r="QX33" s="3"/>
      <c r="QY33" s="3"/>
      <c r="QZ33" s="3"/>
      <c r="RA33" s="3"/>
      <c r="RB33" s="3"/>
      <c r="RC33" s="3"/>
      <c r="RD33" s="3"/>
      <c r="RE33" s="3"/>
      <c r="RF33" s="3"/>
      <c r="RG33" s="3"/>
      <c r="RH33" s="3"/>
      <c r="RI33" s="3"/>
      <c r="RJ33" s="3"/>
      <c r="RK33" s="3"/>
      <c r="RL33" s="3"/>
      <c r="RM33" s="3"/>
      <c r="RN33" s="3"/>
      <c r="RO33" s="3"/>
      <c r="RP33" s="3"/>
      <c r="RQ33" s="3"/>
      <c r="RR33" s="3"/>
      <c r="RS33" s="3"/>
      <c r="RT33" s="3"/>
      <c r="RU33" s="3"/>
      <c r="RV33" s="3"/>
      <c r="RW33" s="3"/>
      <c r="RX33" s="3"/>
      <c r="RY33" s="3"/>
      <c r="RZ33" s="3"/>
      <c r="SA33" s="3"/>
      <c r="SB33" s="3"/>
      <c r="SC33" s="3"/>
      <c r="SD33" s="3"/>
      <c r="SE33" s="3"/>
      <c r="SF33" s="3"/>
      <c r="SG33" s="3"/>
      <c r="SH33" s="3"/>
      <c r="SI33" s="3"/>
      <c r="SJ33" s="3"/>
      <c r="SK33" s="3"/>
      <c r="SL33" s="3"/>
      <c r="SM33" s="3"/>
      <c r="SN33" s="3"/>
      <c r="SO33" s="3"/>
      <c r="SP33" s="3"/>
      <c r="SQ33" s="3"/>
      <c r="SR33" s="3"/>
      <c r="SS33" s="3"/>
      <c r="ST33" s="3"/>
      <c r="SU33" s="3"/>
      <c r="SV33" s="3"/>
      <c r="SW33" s="3"/>
      <c r="SX33" s="3"/>
      <c r="SY33" s="3"/>
      <c r="SZ33" s="3"/>
      <c r="TA33" s="3"/>
      <c r="TB33" s="3"/>
      <c r="TC33" s="3"/>
      <c r="TD33" s="3"/>
      <c r="TE33" s="3"/>
      <c r="TF33" s="3"/>
      <c r="TG33" s="3"/>
      <c r="TH33" s="3"/>
      <c r="TI33" s="3"/>
      <c r="TJ33" s="3"/>
      <c r="TK33" s="3"/>
      <c r="TL33" s="3"/>
      <c r="TM33" s="3"/>
      <c r="TN33" s="3"/>
      <c r="TO33" s="3"/>
      <c r="TP33" s="3"/>
      <c r="TQ33" s="3"/>
      <c r="TR33" s="3"/>
      <c r="TS33" s="3"/>
      <c r="TT33" s="3"/>
      <c r="TU33" s="3"/>
      <c r="TV33" s="3"/>
      <c r="TW33" s="3"/>
      <c r="TX33" s="3"/>
      <c r="TY33" s="3"/>
      <c r="TZ33" s="3"/>
      <c r="UA33" s="3"/>
      <c r="UB33" s="3"/>
      <c r="UC33" s="3"/>
      <c r="UD33" s="3"/>
      <c r="UE33" s="3"/>
      <c r="UF33" s="3"/>
      <c r="UG33" s="3"/>
      <c r="UH33" s="3"/>
      <c r="UI33" s="3"/>
      <c r="UJ33" s="3"/>
      <c r="UK33" s="3"/>
      <c r="UL33" s="3"/>
      <c r="UM33" s="3"/>
      <c r="UN33" s="3"/>
      <c r="UO33" s="3"/>
      <c r="UP33" s="3"/>
      <c r="UQ33" s="3"/>
      <c r="UR33" s="3"/>
      <c r="US33" s="3"/>
      <c r="UT33" s="3"/>
      <c r="UU33" s="3"/>
      <c r="UV33" s="3"/>
      <c r="UW33" s="3"/>
      <c r="UX33" s="3"/>
      <c r="UY33" s="3"/>
      <c r="UZ33" s="3"/>
      <c r="VA33" s="3"/>
      <c r="VB33" s="3"/>
      <c r="VC33" s="3"/>
      <c r="VD33" s="3"/>
      <c r="VE33" s="3"/>
      <c r="VF33" s="3"/>
      <c r="VG33" s="3"/>
      <c r="VH33" s="3"/>
      <c r="VI33" s="3"/>
      <c r="VJ33" s="3"/>
      <c r="VK33" s="3"/>
      <c r="VL33" s="3"/>
      <c r="VM33" s="3"/>
      <c r="VN33" s="3"/>
      <c r="VO33" s="3"/>
      <c r="VP33" s="3"/>
      <c r="VQ33" s="3"/>
      <c r="VR33" s="3"/>
      <c r="VS33" s="3"/>
      <c r="VT33" s="3"/>
      <c r="VU33" s="3"/>
      <c r="VV33" s="3"/>
      <c r="VW33" s="3"/>
      <c r="VX33" s="3"/>
      <c r="VY33" s="3"/>
      <c r="VZ33" s="3"/>
      <c r="WA33" s="3"/>
      <c r="WB33" s="3"/>
      <c r="WC33" s="3"/>
      <c r="WD33" s="3"/>
      <c r="WE33" s="3"/>
      <c r="WF33" s="3"/>
      <c r="WG33" s="3"/>
      <c r="WH33" s="3"/>
      <c r="WI33" s="3"/>
      <c r="WJ33" s="3"/>
      <c r="WK33" s="3"/>
      <c r="WL33" s="3"/>
      <c r="WM33" s="3"/>
      <c r="WN33" s="3"/>
      <c r="WO33" s="3"/>
      <c r="WP33" s="3"/>
      <c r="WQ33" s="3"/>
      <c r="WR33" s="3"/>
      <c r="WS33" s="3"/>
      <c r="WT33" s="3"/>
      <c r="WU33" s="3"/>
      <c r="WV33" s="3"/>
      <c r="WW33" s="3"/>
      <c r="WX33" s="3"/>
      <c r="WY33" s="3"/>
      <c r="WZ33" s="3"/>
      <c r="XA33" s="3"/>
      <c r="XB33" s="3"/>
      <c r="XC33" s="3"/>
      <c r="XD33" s="3"/>
      <c r="XE33" s="3"/>
      <c r="XF33" s="3"/>
      <c r="XG33" s="3"/>
      <c r="XH33" s="3"/>
      <c r="XI33" s="3"/>
      <c r="XJ33" s="3"/>
      <c r="XK33" s="3"/>
      <c r="XL33" s="3"/>
      <c r="XM33" s="3"/>
      <c r="XN33" s="3"/>
      <c r="XO33" s="3"/>
      <c r="XP33" s="3"/>
      <c r="XQ33" s="3"/>
      <c r="XR33" s="3"/>
      <c r="XS33" s="3"/>
      <c r="XT33" s="3"/>
      <c r="XU33" s="3"/>
      <c r="XV33" s="3"/>
      <c r="XW33" s="3"/>
      <c r="XX33" s="3"/>
      <c r="XY33" s="3"/>
      <c r="XZ33" s="3"/>
      <c r="YA33" s="3"/>
      <c r="YB33" s="3"/>
      <c r="YC33" s="3"/>
      <c r="YD33" s="3"/>
      <c r="YE33" s="3"/>
      <c r="YF33" s="3"/>
      <c r="YG33" s="3"/>
      <c r="YH33" s="3"/>
      <c r="YI33" s="3"/>
      <c r="YJ33" s="3"/>
      <c r="YK33" s="3"/>
      <c r="YL33" s="3"/>
      <c r="YM33" s="3"/>
      <c r="YN33" s="3"/>
      <c r="YO33" s="3"/>
      <c r="YP33" s="3"/>
      <c r="YQ33" s="3"/>
      <c r="YR33" s="3"/>
      <c r="YS33" s="3"/>
      <c r="YT33" s="3"/>
      <c r="YU33" s="3"/>
      <c r="YV33" s="3"/>
      <c r="YW33" s="3"/>
      <c r="YX33" s="3"/>
      <c r="YY33" s="3"/>
      <c r="YZ33" s="3"/>
      <c r="ZA33" s="3"/>
      <c r="ZB33" s="3"/>
      <c r="ZC33" s="3"/>
      <c r="ZD33" s="3"/>
      <c r="ZE33" s="3"/>
      <c r="ZF33" s="3"/>
      <c r="ZG33" s="3"/>
      <c r="ZH33" s="3"/>
      <c r="ZI33" s="3"/>
      <c r="ZJ33" s="3"/>
      <c r="ZK33" s="3"/>
      <c r="ZL33" s="3"/>
      <c r="ZM33" s="3"/>
      <c r="ZN33" s="3"/>
      <c r="ZO33" s="3"/>
      <c r="ZP33" s="3"/>
      <c r="ZQ33" s="3"/>
      <c r="ZR33" s="3"/>
      <c r="ZS33" s="3"/>
      <c r="ZT33" s="3"/>
      <c r="ZU33" s="3"/>
      <c r="ZV33" s="3"/>
      <c r="ZW33" s="3"/>
      <c r="ZX33" s="3"/>
      <c r="ZY33" s="3"/>
      <c r="ZZ33" s="3"/>
      <c r="AAA33" s="3"/>
      <c r="AAB33" s="3"/>
      <c r="AAC33" s="3"/>
      <c r="AAD33" s="3"/>
      <c r="AAE33" s="3"/>
      <c r="AAF33" s="3"/>
      <c r="AAG33" s="3"/>
      <c r="AAH33" s="3"/>
      <c r="AAI33" s="3"/>
      <c r="AAJ33" s="3"/>
      <c r="AAK33" s="3"/>
      <c r="AAL33" s="3"/>
      <c r="AAM33" s="3"/>
      <c r="AAN33" s="3"/>
      <c r="AAO33" s="3"/>
      <c r="AAP33" s="3"/>
      <c r="AAQ33" s="3"/>
      <c r="AAR33" s="3"/>
      <c r="AAS33" s="3"/>
      <c r="AAT33" s="3"/>
      <c r="AAU33" s="3"/>
      <c r="AAV33" s="3"/>
      <c r="AAW33" s="3"/>
      <c r="AAX33" s="3"/>
      <c r="AAY33" s="3"/>
      <c r="AAZ33" s="3"/>
      <c r="ABA33" s="3"/>
      <c r="ABB33" s="3"/>
      <c r="ABC33" s="3"/>
      <c r="ABD33" s="3"/>
      <c r="ABE33" s="3"/>
      <c r="ABF33" s="3"/>
      <c r="ABG33" s="3"/>
      <c r="ABH33" s="3"/>
      <c r="ABI33" s="3"/>
      <c r="ABJ33" s="3"/>
      <c r="ABK33" s="3"/>
      <c r="ABL33" s="3"/>
      <c r="ABM33" s="3"/>
      <c r="ABN33" s="3"/>
      <c r="ABO33" s="3"/>
      <c r="ABP33" s="3"/>
      <c r="ABQ33" s="3"/>
      <c r="ABR33" s="3"/>
      <c r="ABS33" s="3"/>
      <c r="ABT33" s="3"/>
      <c r="ABU33" s="3"/>
      <c r="ABV33" s="3"/>
      <c r="ABW33" s="3"/>
      <c r="ABX33" s="3"/>
      <c r="ABY33" s="3"/>
      <c r="ABZ33" s="3"/>
      <c r="ACA33" s="3"/>
      <c r="ACB33" s="3"/>
      <c r="ACC33" s="3"/>
      <c r="ACD33" s="3"/>
      <c r="ACE33" s="3"/>
      <c r="ACF33" s="3"/>
      <c r="ACG33" s="3"/>
      <c r="ACH33" s="3"/>
      <c r="ACI33" s="3"/>
      <c r="ACJ33" s="3"/>
      <c r="ACK33" s="3"/>
      <c r="ACL33" s="3"/>
      <c r="ACM33" s="3"/>
      <c r="ACN33" s="3"/>
      <c r="ACO33" s="3"/>
      <c r="ACP33" s="3"/>
      <c r="ACQ33" s="3"/>
      <c r="ACR33" s="3"/>
      <c r="ACS33" s="3"/>
      <c r="ACT33" s="3"/>
      <c r="ACU33" s="3"/>
      <c r="ACV33" s="3"/>
      <c r="ACW33" s="3"/>
      <c r="ACX33" s="3"/>
      <c r="ACY33" s="3"/>
      <c r="ACZ33" s="3"/>
      <c r="ADA33" s="3"/>
      <c r="ADB33" s="3"/>
      <c r="ADC33" s="3"/>
      <c r="ADD33" s="3"/>
      <c r="ADE33" s="3"/>
      <c r="ADF33" s="3"/>
      <c r="ADG33" s="3"/>
      <c r="ADH33" s="3"/>
      <c r="ADI33" s="3"/>
      <c r="ADJ33" s="3"/>
      <c r="ADK33" s="3"/>
      <c r="ADL33" s="3"/>
      <c r="ADM33" s="3"/>
      <c r="ADN33" s="3"/>
      <c r="ADO33" s="3"/>
      <c r="ADP33" s="3"/>
      <c r="ADQ33" s="3"/>
      <c r="ADR33" s="3"/>
      <c r="ADS33" s="3"/>
      <c r="ADT33" s="3"/>
      <c r="ADU33" s="3"/>
      <c r="ADV33" s="3"/>
      <c r="ADW33" s="3"/>
      <c r="ADX33" s="3"/>
      <c r="ADY33" s="3"/>
      <c r="ADZ33" s="3"/>
      <c r="AEA33" s="3"/>
      <c r="AEB33" s="3"/>
      <c r="AEC33" s="3"/>
      <c r="AED33" s="3"/>
      <c r="AEE33" s="3"/>
      <c r="AEF33" s="3"/>
      <c r="AEG33" s="3"/>
      <c r="AEH33" s="3"/>
      <c r="AEI33" s="3"/>
      <c r="AEJ33" s="3"/>
      <c r="AEK33" s="3"/>
      <c r="AEL33" s="3"/>
      <c r="AEM33" s="3"/>
      <c r="AEN33" s="3"/>
      <c r="AEO33" s="3"/>
      <c r="AEP33" s="3"/>
      <c r="AEQ33" s="3"/>
      <c r="AER33" s="3"/>
      <c r="AES33" s="3"/>
      <c r="AET33" s="3"/>
      <c r="AEU33" s="3"/>
      <c r="AEV33" s="3"/>
      <c r="AEW33" s="3"/>
      <c r="AEX33" s="3"/>
      <c r="AEY33" s="3"/>
      <c r="AEZ33" s="3"/>
      <c r="AFA33" s="3"/>
      <c r="AFB33" s="3"/>
      <c r="AFC33" s="3"/>
      <c r="AFD33" s="3"/>
      <c r="AFE33" s="3"/>
      <c r="AFF33" s="3"/>
      <c r="AFG33" s="3"/>
      <c r="AFH33" s="3"/>
      <c r="AFI33" s="3"/>
      <c r="AFJ33" s="3"/>
      <c r="AFK33" s="3"/>
      <c r="AFL33" s="3"/>
      <c r="AFM33" s="3"/>
      <c r="AFN33" s="3"/>
      <c r="AFO33" s="3"/>
      <c r="AFP33" s="3"/>
      <c r="AFQ33" s="3"/>
      <c r="AFR33" s="3"/>
      <c r="AFS33" s="3"/>
      <c r="AFT33" s="3"/>
      <c r="AFU33" s="3"/>
      <c r="AFV33" s="3"/>
      <c r="AFW33" s="3"/>
      <c r="AFX33" s="3"/>
      <c r="AFY33" s="3"/>
      <c r="AFZ33" s="3"/>
      <c r="AGA33" s="3"/>
      <c r="AGB33" s="3"/>
      <c r="AGC33" s="3"/>
      <c r="AGD33" s="3"/>
      <c r="AGE33" s="3"/>
      <c r="AGF33" s="3"/>
      <c r="AGG33" s="3"/>
      <c r="AGH33" s="3"/>
      <c r="AGI33" s="3"/>
      <c r="AGJ33" s="3"/>
      <c r="AGK33" s="3"/>
      <c r="AGL33" s="3"/>
      <c r="AGM33" s="3"/>
      <c r="AGN33" s="3"/>
      <c r="AGO33" s="3"/>
      <c r="AGP33" s="3"/>
      <c r="AGQ33" s="3"/>
      <c r="AGR33" s="3"/>
      <c r="AGS33" s="3"/>
      <c r="AGT33" s="3"/>
      <c r="AGU33" s="3"/>
      <c r="AGV33" s="3"/>
      <c r="AGW33" s="3"/>
      <c r="AGX33" s="3"/>
      <c r="AGY33" s="3"/>
      <c r="AGZ33" s="3"/>
      <c r="AHA33" s="3"/>
      <c r="AHB33" s="3"/>
      <c r="AHC33" s="3"/>
      <c r="AHD33" s="3"/>
      <c r="AHE33" s="3"/>
      <c r="AHF33" s="3"/>
      <c r="AHG33" s="3"/>
      <c r="AHH33" s="3"/>
      <c r="AHI33" s="3"/>
      <c r="AHJ33" s="3"/>
      <c r="AHK33" s="3"/>
      <c r="AHL33" s="3"/>
      <c r="AHM33" s="3"/>
      <c r="AHN33" s="3"/>
      <c r="AHO33" s="3"/>
      <c r="AHP33" s="3"/>
      <c r="AHQ33" s="3"/>
      <c r="AHR33" s="3"/>
      <c r="AHS33" s="3"/>
      <c r="AHT33" s="3"/>
      <c r="AHU33" s="3"/>
      <c r="AHV33" s="3"/>
      <c r="AHW33" s="3"/>
      <c r="AHX33" s="3"/>
      <c r="AHY33" s="3"/>
      <c r="AHZ33" s="3"/>
      <c r="AIA33" s="3"/>
      <c r="AIB33" s="3"/>
      <c r="AIC33" s="3"/>
      <c r="AID33" s="3"/>
      <c r="AIE33" s="3"/>
      <c r="AIF33" s="3"/>
      <c r="AIG33" s="3"/>
      <c r="AIH33" s="3"/>
      <c r="AII33" s="3"/>
      <c r="AIJ33" s="3"/>
      <c r="AIK33" s="3"/>
      <c r="AIL33" s="3"/>
      <c r="AIM33" s="3"/>
      <c r="AIN33" s="3"/>
      <c r="AIO33" s="3"/>
      <c r="AIP33" s="3"/>
      <c r="AIQ33" s="3"/>
      <c r="AIR33" s="3"/>
      <c r="AIS33" s="3"/>
      <c r="AIT33" s="3"/>
      <c r="AIU33" s="3"/>
      <c r="AIV33" s="3"/>
      <c r="AIW33" s="3"/>
      <c r="AIX33" s="3"/>
      <c r="AIY33" s="3"/>
      <c r="AIZ33" s="3"/>
      <c r="AJA33" s="3"/>
      <c r="AJB33" s="3"/>
      <c r="AJC33" s="3"/>
      <c r="AJD33" s="3"/>
      <c r="AJE33" s="3"/>
      <c r="AJF33" s="3"/>
      <c r="AJG33" s="3"/>
      <c r="AJH33" s="3"/>
      <c r="AJI33" s="3"/>
      <c r="AJJ33" s="3"/>
      <c r="AJK33" s="3"/>
      <c r="AJL33" s="3"/>
      <c r="AJM33" s="3"/>
      <c r="AJN33" s="3"/>
      <c r="AJO33" s="3"/>
      <c r="AJP33" s="3"/>
      <c r="AJQ33" s="3"/>
      <c r="AJR33" s="3"/>
      <c r="AJS33" s="3"/>
      <c r="AJT33" s="3"/>
      <c r="AJU33" s="3"/>
      <c r="AJV33" s="3"/>
      <c r="AJW33" s="3"/>
      <c r="AJX33" s="3"/>
      <c r="AJY33" s="3"/>
      <c r="AJZ33" s="3"/>
      <c r="AKA33" s="3"/>
      <c r="AKB33" s="3"/>
      <c r="AKC33" s="3"/>
      <c r="AKD33" s="3"/>
      <c r="AKE33" s="3"/>
      <c r="AKF33" s="3"/>
      <c r="AKG33" s="3"/>
      <c r="AKH33" s="3"/>
      <c r="AKI33" s="3"/>
      <c r="AKJ33" s="3"/>
      <c r="AKK33" s="3"/>
      <c r="AKL33" s="3"/>
      <c r="AKM33" s="3"/>
      <c r="AKN33" s="3"/>
      <c r="AKO33" s="3"/>
      <c r="AKP33" s="3"/>
      <c r="AKQ33" s="3"/>
      <c r="AKR33" s="3"/>
      <c r="AKS33" s="3"/>
      <c r="AKT33" s="3"/>
      <c r="AKU33" s="3"/>
      <c r="AKV33" s="3"/>
      <c r="AKW33" s="3"/>
      <c r="AKX33" s="3"/>
      <c r="AKY33" s="3"/>
      <c r="AKZ33" s="3"/>
      <c r="ALA33" s="3"/>
    </row>
    <row r="34" spans="1:989" s="36" customFormat="1" ht="27.75" customHeight="1" x14ac:dyDescent="0.2">
      <c r="A34" s="63" t="s">
        <v>107</v>
      </c>
      <c r="B34" s="50">
        <f>B35+B36+B37+B38+B39+B40+B41+B42+B43</f>
        <v>173006</v>
      </c>
      <c r="C34" s="50">
        <f>C35+C36+C37+C38+C39+C40+C41+C42+C43</f>
        <v>173006</v>
      </c>
      <c r="D34" s="50">
        <f>D35+D36+D37+D38+D39+D40+D41+D42+D43</f>
        <v>173900.1</v>
      </c>
      <c r="E34" s="56">
        <f t="shared" si="0"/>
        <v>100.51680288544907</v>
      </c>
      <c r="F34" s="56">
        <f t="shared" si="1"/>
        <v>100.51680288544907</v>
      </c>
      <c r="G34" s="50">
        <f>G35+G36+G37+G38+G39+G40+G41+G42+G43</f>
        <v>200293.9</v>
      </c>
      <c r="H34" s="56">
        <f t="shared" si="2"/>
        <v>27287.899999999994</v>
      </c>
      <c r="I34" s="56">
        <f t="shared" si="3"/>
        <v>15.772805567436965</v>
      </c>
      <c r="J34" s="56">
        <f t="shared" si="4"/>
        <v>27287.899999999994</v>
      </c>
      <c r="K34" s="56">
        <f t="shared" si="5"/>
        <v>15.772805567436965</v>
      </c>
      <c r="L34" s="57">
        <f t="shared" si="6"/>
        <v>26393.799999999988</v>
      </c>
      <c r="M34" s="57">
        <f t="shared" si="7"/>
        <v>15.177564590244621</v>
      </c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  <c r="HJ34" s="6"/>
      <c r="HK34" s="6"/>
      <c r="HL34" s="6"/>
      <c r="HM34" s="6"/>
      <c r="HN34" s="6"/>
      <c r="HO34" s="6"/>
      <c r="HP34" s="6"/>
      <c r="HQ34" s="6"/>
      <c r="HR34" s="6"/>
      <c r="HS34" s="6"/>
      <c r="HT34" s="6"/>
      <c r="HU34" s="6"/>
      <c r="HV34" s="6"/>
      <c r="HW34" s="6"/>
      <c r="HX34" s="6"/>
      <c r="HY34" s="6"/>
      <c r="HZ34" s="6"/>
      <c r="IA34" s="6"/>
      <c r="IB34" s="6"/>
      <c r="IC34" s="6"/>
      <c r="ID34" s="6"/>
      <c r="IE34" s="6"/>
      <c r="IF34" s="6"/>
      <c r="IG34" s="6"/>
      <c r="IH34" s="6"/>
      <c r="II34" s="6"/>
      <c r="IJ34" s="6"/>
      <c r="IK34" s="6"/>
      <c r="IL34" s="6"/>
      <c r="IM34" s="6"/>
      <c r="IN34" s="6"/>
      <c r="IO34" s="6"/>
      <c r="IP34" s="6"/>
      <c r="IQ34" s="6"/>
      <c r="IR34" s="6"/>
      <c r="IS34" s="6"/>
      <c r="IT34" s="6"/>
      <c r="IU34" s="6"/>
      <c r="IV34" s="6"/>
      <c r="IW34" s="6"/>
      <c r="IX34" s="6"/>
      <c r="IY34" s="6"/>
      <c r="IZ34" s="6"/>
      <c r="JA34" s="6"/>
      <c r="JB34" s="6"/>
      <c r="JC34" s="6"/>
      <c r="JD34" s="6"/>
      <c r="JE34" s="6"/>
      <c r="JF34" s="6"/>
      <c r="JG34" s="6"/>
      <c r="JH34" s="6"/>
      <c r="JI34" s="6"/>
      <c r="JJ34" s="6"/>
      <c r="JK34" s="6"/>
      <c r="JL34" s="6"/>
      <c r="JM34" s="6"/>
      <c r="JN34" s="6"/>
      <c r="JO34" s="6"/>
      <c r="JP34" s="6"/>
      <c r="JQ34" s="6"/>
      <c r="JR34" s="6"/>
      <c r="JS34" s="6"/>
      <c r="JT34" s="6"/>
      <c r="JU34" s="6"/>
      <c r="JV34" s="6"/>
      <c r="JW34" s="6"/>
      <c r="JX34" s="6"/>
      <c r="JY34" s="6"/>
      <c r="JZ34" s="6"/>
      <c r="KA34" s="6"/>
      <c r="KB34" s="6"/>
      <c r="KC34" s="6"/>
      <c r="KD34" s="6"/>
      <c r="KE34" s="6"/>
      <c r="KF34" s="6"/>
      <c r="KG34" s="6"/>
      <c r="KH34" s="6"/>
      <c r="KI34" s="6"/>
      <c r="KJ34" s="6"/>
      <c r="KK34" s="6"/>
      <c r="KL34" s="6"/>
      <c r="KM34" s="6"/>
      <c r="KN34" s="6"/>
      <c r="KO34" s="6"/>
      <c r="KP34" s="6"/>
      <c r="KQ34" s="6"/>
      <c r="KR34" s="6"/>
      <c r="KS34" s="6"/>
      <c r="KT34" s="6"/>
      <c r="KU34" s="6"/>
      <c r="KV34" s="6"/>
      <c r="KW34" s="6"/>
      <c r="KX34" s="6"/>
      <c r="KY34" s="6"/>
      <c r="KZ34" s="6"/>
      <c r="LA34" s="6"/>
      <c r="LB34" s="6"/>
      <c r="LC34" s="6"/>
      <c r="LD34" s="6"/>
      <c r="LE34" s="6"/>
      <c r="LF34" s="6"/>
      <c r="LG34" s="6"/>
      <c r="LH34" s="6"/>
      <c r="LI34" s="6"/>
      <c r="LJ34" s="6"/>
      <c r="LK34" s="6"/>
      <c r="LL34" s="6"/>
      <c r="LM34" s="6"/>
      <c r="LN34" s="6"/>
      <c r="LO34" s="6"/>
      <c r="LP34" s="6"/>
      <c r="LQ34" s="6"/>
      <c r="LR34" s="6"/>
      <c r="LS34" s="6"/>
      <c r="LT34" s="6"/>
      <c r="LU34" s="6"/>
      <c r="LV34" s="6"/>
      <c r="LW34" s="6"/>
      <c r="LX34" s="6"/>
      <c r="LY34" s="6"/>
      <c r="LZ34" s="6"/>
      <c r="MA34" s="6"/>
      <c r="MB34" s="6"/>
      <c r="MC34" s="6"/>
      <c r="MD34" s="6"/>
      <c r="ME34" s="6"/>
      <c r="MF34" s="6"/>
      <c r="MG34" s="6"/>
      <c r="MH34" s="6"/>
      <c r="MI34" s="6"/>
      <c r="MJ34" s="6"/>
      <c r="MK34" s="6"/>
      <c r="ML34" s="6"/>
      <c r="MM34" s="6"/>
      <c r="MN34" s="6"/>
      <c r="MO34" s="6"/>
      <c r="MP34" s="6"/>
      <c r="MQ34" s="6"/>
      <c r="MR34" s="6"/>
      <c r="MS34" s="6"/>
      <c r="MT34" s="6"/>
      <c r="MU34" s="6"/>
      <c r="MV34" s="6"/>
      <c r="MW34" s="6"/>
      <c r="MX34" s="6"/>
      <c r="MY34" s="6"/>
      <c r="MZ34" s="6"/>
      <c r="NA34" s="6"/>
      <c r="NB34" s="6"/>
      <c r="NC34" s="6"/>
      <c r="ND34" s="6"/>
      <c r="NE34" s="6"/>
      <c r="NF34" s="6"/>
      <c r="NG34" s="6"/>
      <c r="NH34" s="6"/>
      <c r="NI34" s="6"/>
      <c r="NJ34" s="6"/>
      <c r="NK34" s="6"/>
      <c r="NL34" s="6"/>
      <c r="NM34" s="6"/>
      <c r="NN34" s="6"/>
      <c r="NO34" s="6"/>
      <c r="NP34" s="6"/>
      <c r="NQ34" s="6"/>
      <c r="NR34" s="6"/>
      <c r="NS34" s="6"/>
      <c r="NT34" s="6"/>
      <c r="NU34" s="6"/>
      <c r="NV34" s="6"/>
      <c r="NW34" s="6"/>
      <c r="NX34" s="6"/>
      <c r="NY34" s="6"/>
      <c r="NZ34" s="6"/>
      <c r="OA34" s="6"/>
      <c r="OB34" s="6"/>
      <c r="OC34" s="6"/>
      <c r="OD34" s="6"/>
      <c r="OE34" s="6"/>
      <c r="OF34" s="6"/>
      <c r="OG34" s="6"/>
      <c r="OH34" s="6"/>
      <c r="OI34" s="6"/>
      <c r="OJ34" s="6"/>
      <c r="OK34" s="6"/>
      <c r="OL34" s="6"/>
      <c r="OM34" s="6"/>
      <c r="ON34" s="6"/>
      <c r="OO34" s="6"/>
      <c r="OP34" s="6"/>
      <c r="OQ34" s="6"/>
      <c r="OR34" s="6"/>
      <c r="OS34" s="6"/>
      <c r="OT34" s="6"/>
      <c r="OU34" s="6"/>
      <c r="OV34" s="6"/>
      <c r="OW34" s="6"/>
      <c r="OX34" s="6"/>
      <c r="OY34" s="6"/>
      <c r="OZ34" s="6"/>
      <c r="PA34" s="6"/>
      <c r="PB34" s="6"/>
      <c r="PC34" s="6"/>
      <c r="PD34" s="6"/>
      <c r="PE34" s="6"/>
      <c r="PF34" s="6"/>
      <c r="PG34" s="6"/>
      <c r="PH34" s="6"/>
      <c r="PI34" s="6"/>
      <c r="PJ34" s="6"/>
      <c r="PK34" s="6"/>
      <c r="PL34" s="6"/>
      <c r="PM34" s="6"/>
      <c r="PN34" s="6"/>
      <c r="PO34" s="6"/>
      <c r="PP34" s="6"/>
      <c r="PQ34" s="6"/>
      <c r="PR34" s="6"/>
      <c r="PS34" s="6"/>
      <c r="PT34" s="6"/>
      <c r="PU34" s="6"/>
      <c r="PV34" s="6"/>
      <c r="PW34" s="6"/>
      <c r="PX34" s="6"/>
      <c r="PY34" s="6"/>
      <c r="PZ34" s="6"/>
      <c r="QA34" s="6"/>
      <c r="QB34" s="6"/>
      <c r="QC34" s="6"/>
      <c r="QD34" s="6"/>
      <c r="QE34" s="6"/>
      <c r="QF34" s="6"/>
      <c r="QG34" s="6"/>
      <c r="QH34" s="6"/>
      <c r="QI34" s="6"/>
      <c r="QJ34" s="6"/>
      <c r="QK34" s="6"/>
      <c r="QL34" s="6"/>
      <c r="QM34" s="6"/>
      <c r="QN34" s="6"/>
      <c r="QO34" s="6"/>
      <c r="QP34" s="6"/>
      <c r="QQ34" s="6"/>
      <c r="QR34" s="6"/>
      <c r="QS34" s="6"/>
      <c r="QT34" s="6"/>
      <c r="QU34" s="6"/>
      <c r="QV34" s="6"/>
      <c r="QW34" s="6"/>
      <c r="QX34" s="6"/>
      <c r="QY34" s="6"/>
      <c r="QZ34" s="6"/>
      <c r="RA34" s="6"/>
      <c r="RB34" s="6"/>
      <c r="RC34" s="6"/>
      <c r="RD34" s="6"/>
      <c r="RE34" s="6"/>
      <c r="RF34" s="6"/>
      <c r="RG34" s="6"/>
      <c r="RH34" s="6"/>
      <c r="RI34" s="6"/>
      <c r="RJ34" s="6"/>
      <c r="RK34" s="6"/>
      <c r="RL34" s="6"/>
      <c r="RM34" s="6"/>
      <c r="RN34" s="6"/>
      <c r="RO34" s="6"/>
      <c r="RP34" s="6"/>
      <c r="RQ34" s="6"/>
      <c r="RR34" s="6"/>
      <c r="RS34" s="6"/>
      <c r="RT34" s="6"/>
      <c r="RU34" s="6"/>
      <c r="RV34" s="6"/>
      <c r="RW34" s="6"/>
      <c r="RX34" s="6"/>
      <c r="RY34" s="6"/>
      <c r="RZ34" s="6"/>
      <c r="SA34" s="6"/>
      <c r="SB34" s="6"/>
      <c r="SC34" s="6"/>
      <c r="SD34" s="6"/>
      <c r="SE34" s="6"/>
      <c r="SF34" s="6"/>
      <c r="SG34" s="6"/>
      <c r="SH34" s="6"/>
      <c r="SI34" s="6"/>
      <c r="SJ34" s="6"/>
      <c r="SK34" s="6"/>
      <c r="SL34" s="6"/>
      <c r="SM34" s="6"/>
      <c r="SN34" s="6"/>
      <c r="SO34" s="6"/>
      <c r="SP34" s="6"/>
      <c r="SQ34" s="6"/>
      <c r="SR34" s="6"/>
      <c r="SS34" s="6"/>
      <c r="ST34" s="6"/>
      <c r="SU34" s="6"/>
      <c r="SV34" s="6"/>
      <c r="SW34" s="6"/>
      <c r="SX34" s="6"/>
      <c r="SY34" s="6"/>
      <c r="SZ34" s="6"/>
      <c r="TA34" s="6"/>
      <c r="TB34" s="6"/>
      <c r="TC34" s="6"/>
      <c r="TD34" s="6"/>
      <c r="TE34" s="6"/>
      <c r="TF34" s="6"/>
      <c r="TG34" s="6"/>
      <c r="TH34" s="6"/>
      <c r="TI34" s="6"/>
      <c r="TJ34" s="6"/>
      <c r="TK34" s="6"/>
      <c r="TL34" s="6"/>
      <c r="TM34" s="6"/>
      <c r="TN34" s="6"/>
      <c r="TO34" s="6"/>
      <c r="TP34" s="6"/>
      <c r="TQ34" s="6"/>
      <c r="TR34" s="6"/>
      <c r="TS34" s="6"/>
      <c r="TT34" s="6"/>
      <c r="TU34" s="6"/>
      <c r="TV34" s="6"/>
      <c r="TW34" s="6"/>
      <c r="TX34" s="6"/>
      <c r="TY34" s="6"/>
      <c r="TZ34" s="6"/>
      <c r="UA34" s="6"/>
      <c r="UB34" s="6"/>
      <c r="UC34" s="6"/>
      <c r="UD34" s="6"/>
      <c r="UE34" s="6"/>
      <c r="UF34" s="6"/>
      <c r="UG34" s="6"/>
      <c r="UH34" s="6"/>
      <c r="UI34" s="6"/>
      <c r="UJ34" s="6"/>
      <c r="UK34" s="6"/>
      <c r="UL34" s="6"/>
      <c r="UM34" s="6"/>
      <c r="UN34" s="6"/>
      <c r="UO34" s="6"/>
      <c r="UP34" s="6"/>
      <c r="UQ34" s="6"/>
      <c r="UR34" s="6"/>
      <c r="US34" s="6"/>
      <c r="UT34" s="6"/>
      <c r="UU34" s="6"/>
      <c r="UV34" s="6"/>
      <c r="UW34" s="6"/>
      <c r="UX34" s="6"/>
      <c r="UY34" s="6"/>
      <c r="UZ34" s="6"/>
      <c r="VA34" s="6"/>
      <c r="VB34" s="6"/>
      <c r="VC34" s="6"/>
      <c r="VD34" s="6"/>
      <c r="VE34" s="6"/>
      <c r="VF34" s="6"/>
      <c r="VG34" s="6"/>
      <c r="VH34" s="6"/>
      <c r="VI34" s="6"/>
      <c r="VJ34" s="6"/>
      <c r="VK34" s="6"/>
      <c r="VL34" s="6"/>
      <c r="VM34" s="6"/>
      <c r="VN34" s="6"/>
      <c r="VO34" s="6"/>
      <c r="VP34" s="6"/>
      <c r="VQ34" s="6"/>
      <c r="VR34" s="6"/>
      <c r="VS34" s="6"/>
      <c r="VT34" s="6"/>
      <c r="VU34" s="6"/>
      <c r="VV34" s="6"/>
      <c r="VW34" s="6"/>
      <c r="VX34" s="6"/>
      <c r="VY34" s="6"/>
      <c r="VZ34" s="6"/>
      <c r="WA34" s="6"/>
      <c r="WB34" s="6"/>
      <c r="WC34" s="6"/>
      <c r="WD34" s="6"/>
      <c r="WE34" s="6"/>
      <c r="WF34" s="6"/>
      <c r="WG34" s="6"/>
      <c r="WH34" s="6"/>
      <c r="WI34" s="6"/>
      <c r="WJ34" s="6"/>
      <c r="WK34" s="6"/>
      <c r="WL34" s="6"/>
      <c r="WM34" s="6"/>
      <c r="WN34" s="6"/>
      <c r="WO34" s="6"/>
      <c r="WP34" s="6"/>
      <c r="WQ34" s="6"/>
      <c r="WR34" s="6"/>
      <c r="WS34" s="6"/>
      <c r="WT34" s="6"/>
      <c r="WU34" s="6"/>
      <c r="WV34" s="6"/>
      <c r="WW34" s="6"/>
      <c r="WX34" s="6"/>
      <c r="WY34" s="6"/>
      <c r="WZ34" s="6"/>
      <c r="XA34" s="6"/>
      <c r="XB34" s="6"/>
      <c r="XC34" s="6"/>
      <c r="XD34" s="6"/>
      <c r="XE34" s="6"/>
      <c r="XF34" s="6"/>
      <c r="XG34" s="6"/>
      <c r="XH34" s="6"/>
      <c r="XI34" s="6"/>
      <c r="XJ34" s="6"/>
      <c r="XK34" s="6"/>
      <c r="XL34" s="6"/>
      <c r="XM34" s="6"/>
      <c r="XN34" s="6"/>
      <c r="XO34" s="6"/>
      <c r="XP34" s="6"/>
      <c r="XQ34" s="6"/>
      <c r="XR34" s="6"/>
      <c r="XS34" s="6"/>
      <c r="XT34" s="6"/>
      <c r="XU34" s="6"/>
      <c r="XV34" s="6"/>
      <c r="XW34" s="6"/>
      <c r="XX34" s="6"/>
      <c r="XY34" s="6"/>
      <c r="XZ34" s="6"/>
      <c r="YA34" s="6"/>
      <c r="YB34" s="6"/>
      <c r="YC34" s="6"/>
      <c r="YD34" s="6"/>
      <c r="YE34" s="6"/>
      <c r="YF34" s="6"/>
      <c r="YG34" s="6"/>
      <c r="YH34" s="6"/>
      <c r="YI34" s="6"/>
      <c r="YJ34" s="6"/>
      <c r="YK34" s="6"/>
      <c r="YL34" s="6"/>
      <c r="YM34" s="6"/>
      <c r="YN34" s="6"/>
      <c r="YO34" s="6"/>
      <c r="YP34" s="6"/>
      <c r="YQ34" s="6"/>
      <c r="YR34" s="6"/>
      <c r="YS34" s="6"/>
      <c r="YT34" s="6"/>
      <c r="YU34" s="6"/>
      <c r="YV34" s="6"/>
      <c r="YW34" s="6"/>
      <c r="YX34" s="6"/>
      <c r="YY34" s="6"/>
      <c r="YZ34" s="6"/>
      <c r="ZA34" s="6"/>
      <c r="ZB34" s="6"/>
      <c r="ZC34" s="6"/>
      <c r="ZD34" s="6"/>
      <c r="ZE34" s="6"/>
      <c r="ZF34" s="6"/>
      <c r="ZG34" s="6"/>
      <c r="ZH34" s="6"/>
      <c r="ZI34" s="6"/>
      <c r="ZJ34" s="6"/>
      <c r="ZK34" s="6"/>
      <c r="ZL34" s="6"/>
      <c r="ZM34" s="6"/>
      <c r="ZN34" s="6"/>
      <c r="ZO34" s="6"/>
      <c r="ZP34" s="6"/>
      <c r="ZQ34" s="6"/>
      <c r="ZR34" s="6"/>
      <c r="ZS34" s="6"/>
      <c r="ZT34" s="6"/>
      <c r="ZU34" s="6"/>
      <c r="ZV34" s="6"/>
      <c r="ZW34" s="6"/>
      <c r="ZX34" s="6"/>
      <c r="ZY34" s="6"/>
      <c r="ZZ34" s="6"/>
      <c r="AAA34" s="6"/>
      <c r="AAB34" s="6"/>
      <c r="AAC34" s="6"/>
      <c r="AAD34" s="6"/>
      <c r="AAE34" s="6"/>
      <c r="AAF34" s="6"/>
      <c r="AAG34" s="6"/>
      <c r="AAH34" s="6"/>
      <c r="AAI34" s="6"/>
      <c r="AAJ34" s="6"/>
      <c r="AAK34" s="6"/>
      <c r="AAL34" s="6"/>
      <c r="AAM34" s="6"/>
      <c r="AAN34" s="6"/>
      <c r="AAO34" s="6"/>
      <c r="AAP34" s="6"/>
      <c r="AAQ34" s="6"/>
      <c r="AAR34" s="6"/>
      <c r="AAS34" s="6"/>
      <c r="AAT34" s="6"/>
      <c r="AAU34" s="6"/>
      <c r="AAV34" s="6"/>
      <c r="AAW34" s="6"/>
      <c r="AAX34" s="6"/>
      <c r="AAY34" s="6"/>
      <c r="AAZ34" s="6"/>
      <c r="ABA34" s="6"/>
      <c r="ABB34" s="6"/>
      <c r="ABC34" s="6"/>
      <c r="ABD34" s="6"/>
      <c r="ABE34" s="6"/>
      <c r="ABF34" s="6"/>
      <c r="ABG34" s="6"/>
      <c r="ABH34" s="6"/>
      <c r="ABI34" s="6"/>
      <c r="ABJ34" s="6"/>
      <c r="ABK34" s="6"/>
      <c r="ABL34" s="6"/>
      <c r="ABM34" s="6"/>
      <c r="ABN34" s="6"/>
      <c r="ABO34" s="6"/>
      <c r="ABP34" s="6"/>
      <c r="ABQ34" s="6"/>
      <c r="ABR34" s="6"/>
      <c r="ABS34" s="6"/>
      <c r="ABT34" s="6"/>
      <c r="ABU34" s="6"/>
      <c r="ABV34" s="6"/>
      <c r="ABW34" s="6"/>
      <c r="ABX34" s="6"/>
      <c r="ABY34" s="6"/>
      <c r="ABZ34" s="6"/>
      <c r="ACA34" s="6"/>
      <c r="ACB34" s="6"/>
      <c r="ACC34" s="6"/>
      <c r="ACD34" s="6"/>
      <c r="ACE34" s="6"/>
      <c r="ACF34" s="6"/>
      <c r="ACG34" s="6"/>
      <c r="ACH34" s="6"/>
      <c r="ACI34" s="6"/>
      <c r="ACJ34" s="6"/>
      <c r="ACK34" s="6"/>
      <c r="ACL34" s="6"/>
      <c r="ACM34" s="6"/>
      <c r="ACN34" s="6"/>
      <c r="ACO34" s="6"/>
      <c r="ACP34" s="6"/>
      <c r="ACQ34" s="6"/>
      <c r="ACR34" s="6"/>
      <c r="ACS34" s="6"/>
      <c r="ACT34" s="6"/>
      <c r="ACU34" s="6"/>
      <c r="ACV34" s="6"/>
      <c r="ACW34" s="6"/>
      <c r="ACX34" s="6"/>
      <c r="ACY34" s="6"/>
      <c r="ACZ34" s="6"/>
      <c r="ADA34" s="6"/>
      <c r="ADB34" s="6"/>
      <c r="ADC34" s="6"/>
      <c r="ADD34" s="6"/>
      <c r="ADE34" s="6"/>
      <c r="ADF34" s="6"/>
      <c r="ADG34" s="6"/>
      <c r="ADH34" s="6"/>
      <c r="ADI34" s="6"/>
      <c r="ADJ34" s="6"/>
      <c r="ADK34" s="6"/>
      <c r="ADL34" s="6"/>
      <c r="ADM34" s="6"/>
      <c r="ADN34" s="6"/>
      <c r="ADO34" s="6"/>
      <c r="ADP34" s="6"/>
      <c r="ADQ34" s="6"/>
      <c r="ADR34" s="6"/>
      <c r="ADS34" s="6"/>
      <c r="ADT34" s="6"/>
      <c r="ADU34" s="6"/>
      <c r="ADV34" s="6"/>
      <c r="ADW34" s="6"/>
      <c r="ADX34" s="6"/>
      <c r="ADY34" s="6"/>
      <c r="ADZ34" s="6"/>
      <c r="AEA34" s="6"/>
      <c r="AEB34" s="6"/>
      <c r="AEC34" s="6"/>
      <c r="AED34" s="6"/>
      <c r="AEE34" s="6"/>
      <c r="AEF34" s="6"/>
      <c r="AEG34" s="6"/>
      <c r="AEH34" s="6"/>
      <c r="AEI34" s="6"/>
      <c r="AEJ34" s="6"/>
      <c r="AEK34" s="6"/>
      <c r="AEL34" s="6"/>
      <c r="AEM34" s="6"/>
      <c r="AEN34" s="6"/>
      <c r="AEO34" s="6"/>
      <c r="AEP34" s="6"/>
      <c r="AEQ34" s="6"/>
      <c r="AER34" s="6"/>
      <c r="AES34" s="6"/>
      <c r="AET34" s="6"/>
      <c r="AEU34" s="6"/>
      <c r="AEV34" s="6"/>
      <c r="AEW34" s="6"/>
      <c r="AEX34" s="6"/>
      <c r="AEY34" s="6"/>
      <c r="AEZ34" s="6"/>
      <c r="AFA34" s="6"/>
      <c r="AFB34" s="6"/>
      <c r="AFC34" s="6"/>
      <c r="AFD34" s="6"/>
      <c r="AFE34" s="6"/>
      <c r="AFF34" s="6"/>
      <c r="AFG34" s="6"/>
      <c r="AFH34" s="6"/>
      <c r="AFI34" s="6"/>
      <c r="AFJ34" s="6"/>
      <c r="AFK34" s="6"/>
      <c r="AFL34" s="6"/>
      <c r="AFM34" s="6"/>
      <c r="AFN34" s="6"/>
      <c r="AFO34" s="6"/>
      <c r="AFP34" s="6"/>
      <c r="AFQ34" s="6"/>
      <c r="AFR34" s="6"/>
      <c r="AFS34" s="6"/>
      <c r="AFT34" s="6"/>
      <c r="AFU34" s="6"/>
      <c r="AFV34" s="6"/>
      <c r="AFW34" s="6"/>
      <c r="AFX34" s="6"/>
      <c r="AFY34" s="6"/>
      <c r="AFZ34" s="6"/>
      <c r="AGA34" s="6"/>
      <c r="AGB34" s="6"/>
      <c r="AGC34" s="6"/>
      <c r="AGD34" s="6"/>
      <c r="AGE34" s="6"/>
      <c r="AGF34" s="6"/>
      <c r="AGG34" s="6"/>
      <c r="AGH34" s="6"/>
      <c r="AGI34" s="6"/>
      <c r="AGJ34" s="6"/>
      <c r="AGK34" s="6"/>
      <c r="AGL34" s="6"/>
      <c r="AGM34" s="6"/>
      <c r="AGN34" s="6"/>
      <c r="AGO34" s="6"/>
      <c r="AGP34" s="6"/>
      <c r="AGQ34" s="6"/>
      <c r="AGR34" s="6"/>
      <c r="AGS34" s="6"/>
      <c r="AGT34" s="6"/>
      <c r="AGU34" s="6"/>
      <c r="AGV34" s="6"/>
      <c r="AGW34" s="6"/>
      <c r="AGX34" s="6"/>
      <c r="AGY34" s="6"/>
      <c r="AGZ34" s="6"/>
      <c r="AHA34" s="6"/>
      <c r="AHB34" s="6"/>
      <c r="AHC34" s="6"/>
      <c r="AHD34" s="6"/>
      <c r="AHE34" s="6"/>
      <c r="AHF34" s="6"/>
      <c r="AHG34" s="6"/>
      <c r="AHH34" s="6"/>
      <c r="AHI34" s="6"/>
      <c r="AHJ34" s="6"/>
      <c r="AHK34" s="6"/>
      <c r="AHL34" s="6"/>
      <c r="AHM34" s="6"/>
      <c r="AHN34" s="6"/>
      <c r="AHO34" s="6"/>
      <c r="AHP34" s="6"/>
      <c r="AHQ34" s="6"/>
      <c r="AHR34" s="6"/>
      <c r="AHS34" s="6"/>
      <c r="AHT34" s="6"/>
      <c r="AHU34" s="6"/>
      <c r="AHV34" s="6"/>
      <c r="AHW34" s="6"/>
      <c r="AHX34" s="6"/>
      <c r="AHY34" s="6"/>
      <c r="AHZ34" s="6"/>
      <c r="AIA34" s="6"/>
      <c r="AIB34" s="6"/>
      <c r="AIC34" s="6"/>
      <c r="AID34" s="6"/>
      <c r="AIE34" s="6"/>
      <c r="AIF34" s="6"/>
      <c r="AIG34" s="6"/>
      <c r="AIH34" s="6"/>
      <c r="AII34" s="6"/>
      <c r="AIJ34" s="6"/>
      <c r="AIK34" s="6"/>
      <c r="AIL34" s="6"/>
      <c r="AIM34" s="6"/>
      <c r="AIN34" s="6"/>
      <c r="AIO34" s="6"/>
      <c r="AIP34" s="6"/>
      <c r="AIQ34" s="6"/>
      <c r="AIR34" s="6"/>
      <c r="AIS34" s="6"/>
      <c r="AIT34" s="6"/>
      <c r="AIU34" s="6"/>
      <c r="AIV34" s="6"/>
      <c r="AIW34" s="6"/>
      <c r="AIX34" s="6"/>
      <c r="AIY34" s="6"/>
      <c r="AIZ34" s="6"/>
      <c r="AJA34" s="6"/>
      <c r="AJB34" s="6"/>
      <c r="AJC34" s="6"/>
      <c r="AJD34" s="6"/>
      <c r="AJE34" s="6"/>
      <c r="AJF34" s="6"/>
      <c r="AJG34" s="6"/>
      <c r="AJH34" s="6"/>
      <c r="AJI34" s="6"/>
      <c r="AJJ34" s="6"/>
      <c r="AJK34" s="6"/>
      <c r="AJL34" s="6"/>
      <c r="AJM34" s="6"/>
      <c r="AJN34" s="6"/>
      <c r="AJO34" s="6"/>
      <c r="AJP34" s="6"/>
      <c r="AJQ34" s="6"/>
      <c r="AJR34" s="6"/>
      <c r="AJS34" s="6"/>
      <c r="AJT34" s="6"/>
      <c r="AJU34" s="6"/>
      <c r="AJV34" s="6"/>
      <c r="AJW34" s="6"/>
      <c r="AJX34" s="6"/>
      <c r="AJY34" s="6"/>
      <c r="AJZ34" s="6"/>
      <c r="AKA34" s="6"/>
      <c r="AKB34" s="6"/>
      <c r="AKC34" s="6"/>
      <c r="AKD34" s="6"/>
      <c r="AKE34" s="6"/>
      <c r="AKF34" s="6"/>
      <c r="AKG34" s="6"/>
      <c r="AKH34" s="6"/>
      <c r="AKI34" s="6"/>
      <c r="AKJ34" s="6"/>
      <c r="AKK34" s="6"/>
      <c r="AKL34" s="6"/>
      <c r="AKM34" s="6"/>
      <c r="AKN34" s="6"/>
      <c r="AKO34" s="6"/>
      <c r="AKP34" s="6"/>
      <c r="AKQ34" s="6"/>
      <c r="AKR34" s="6"/>
      <c r="AKS34" s="6"/>
      <c r="AKT34" s="6"/>
      <c r="AKU34" s="6"/>
      <c r="AKV34" s="6"/>
      <c r="AKW34" s="6"/>
      <c r="AKX34" s="6"/>
      <c r="AKY34" s="6"/>
      <c r="AKZ34" s="6"/>
      <c r="ALA34" s="6"/>
    </row>
    <row r="35" spans="1:989" s="4" customFormat="1" ht="63.75" x14ac:dyDescent="0.2">
      <c r="A35" s="62" t="s">
        <v>108</v>
      </c>
      <c r="B35" s="51">
        <f>40048.6+20936.4</f>
        <v>60985</v>
      </c>
      <c r="C35" s="51">
        <f>40048.6+20936.4</f>
        <v>60985</v>
      </c>
      <c r="D35" s="51">
        <f>40048.6+20936.4</f>
        <v>60985</v>
      </c>
      <c r="E35" s="60">
        <f t="shared" si="0"/>
        <v>100</v>
      </c>
      <c r="F35" s="60">
        <f t="shared" si="1"/>
        <v>100</v>
      </c>
      <c r="G35" s="51">
        <v>71906.7</v>
      </c>
      <c r="H35" s="60">
        <f t="shared" si="2"/>
        <v>10921.699999999997</v>
      </c>
      <c r="I35" s="60">
        <f t="shared" si="3"/>
        <v>17.908830040173811</v>
      </c>
      <c r="J35" s="60">
        <f t="shared" si="4"/>
        <v>10921.699999999997</v>
      </c>
      <c r="K35" s="60">
        <f t="shared" si="5"/>
        <v>17.908830040173811</v>
      </c>
      <c r="L35" s="61">
        <f t="shared" si="6"/>
        <v>10921.699999999997</v>
      </c>
      <c r="M35" s="61">
        <f t="shared" si="7"/>
        <v>17.908830040173811</v>
      </c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  <c r="IV35" s="3"/>
      <c r="IW35" s="3"/>
      <c r="IX35" s="3"/>
      <c r="IY35" s="3"/>
      <c r="IZ35" s="3"/>
      <c r="JA35" s="3"/>
      <c r="JB35" s="3"/>
      <c r="JC35" s="3"/>
      <c r="JD35" s="3"/>
      <c r="JE35" s="3"/>
      <c r="JF35" s="3"/>
      <c r="JG35" s="3"/>
      <c r="JH35" s="3"/>
      <c r="JI35" s="3"/>
      <c r="JJ35" s="3"/>
      <c r="JK35" s="3"/>
      <c r="JL35" s="3"/>
      <c r="JM35" s="3"/>
      <c r="JN35" s="3"/>
      <c r="JO35" s="3"/>
      <c r="JP35" s="3"/>
      <c r="JQ35" s="3"/>
      <c r="JR35" s="3"/>
      <c r="JS35" s="3"/>
      <c r="JT35" s="3"/>
      <c r="JU35" s="3"/>
      <c r="JV35" s="3"/>
      <c r="JW35" s="3"/>
      <c r="JX35" s="3"/>
      <c r="JY35" s="3"/>
      <c r="JZ35" s="3"/>
      <c r="KA35" s="3"/>
      <c r="KB35" s="3"/>
      <c r="KC35" s="3"/>
      <c r="KD35" s="3"/>
      <c r="KE35" s="3"/>
      <c r="KF35" s="3"/>
      <c r="KG35" s="3"/>
      <c r="KH35" s="3"/>
      <c r="KI35" s="3"/>
      <c r="KJ35" s="3"/>
      <c r="KK35" s="3"/>
      <c r="KL35" s="3"/>
      <c r="KM35" s="3"/>
      <c r="KN35" s="3"/>
      <c r="KO35" s="3"/>
      <c r="KP35" s="3"/>
      <c r="KQ35" s="3"/>
      <c r="KR35" s="3"/>
      <c r="KS35" s="3"/>
      <c r="KT35" s="3"/>
      <c r="KU35" s="3"/>
      <c r="KV35" s="3"/>
      <c r="KW35" s="3"/>
      <c r="KX35" s="3"/>
      <c r="KY35" s="3"/>
      <c r="KZ35" s="3"/>
      <c r="LA35" s="3"/>
      <c r="LB35" s="3"/>
      <c r="LC35" s="3"/>
      <c r="LD35" s="3"/>
      <c r="LE35" s="3"/>
      <c r="LF35" s="3"/>
      <c r="LG35" s="3"/>
      <c r="LH35" s="3"/>
      <c r="LI35" s="3"/>
      <c r="LJ35" s="3"/>
      <c r="LK35" s="3"/>
      <c r="LL35" s="3"/>
      <c r="LM35" s="3"/>
      <c r="LN35" s="3"/>
      <c r="LO35" s="3"/>
      <c r="LP35" s="3"/>
      <c r="LQ35" s="3"/>
      <c r="LR35" s="3"/>
      <c r="LS35" s="3"/>
      <c r="LT35" s="3"/>
      <c r="LU35" s="3"/>
      <c r="LV35" s="3"/>
      <c r="LW35" s="3"/>
      <c r="LX35" s="3"/>
      <c r="LY35" s="3"/>
      <c r="LZ35" s="3"/>
      <c r="MA35" s="3"/>
      <c r="MB35" s="3"/>
      <c r="MC35" s="3"/>
      <c r="MD35" s="3"/>
      <c r="ME35" s="3"/>
      <c r="MF35" s="3"/>
      <c r="MG35" s="3"/>
      <c r="MH35" s="3"/>
      <c r="MI35" s="3"/>
      <c r="MJ35" s="3"/>
      <c r="MK35" s="3"/>
      <c r="ML35" s="3"/>
      <c r="MM35" s="3"/>
      <c r="MN35" s="3"/>
      <c r="MO35" s="3"/>
      <c r="MP35" s="3"/>
      <c r="MQ35" s="3"/>
      <c r="MR35" s="3"/>
      <c r="MS35" s="3"/>
      <c r="MT35" s="3"/>
      <c r="MU35" s="3"/>
      <c r="MV35" s="3"/>
      <c r="MW35" s="3"/>
      <c r="MX35" s="3"/>
      <c r="MY35" s="3"/>
      <c r="MZ35" s="3"/>
      <c r="NA35" s="3"/>
      <c r="NB35" s="3"/>
      <c r="NC35" s="3"/>
      <c r="ND35" s="3"/>
      <c r="NE35" s="3"/>
      <c r="NF35" s="3"/>
      <c r="NG35" s="3"/>
      <c r="NH35" s="3"/>
      <c r="NI35" s="3"/>
      <c r="NJ35" s="3"/>
      <c r="NK35" s="3"/>
      <c r="NL35" s="3"/>
      <c r="NM35" s="3"/>
      <c r="NN35" s="3"/>
      <c r="NO35" s="3"/>
      <c r="NP35" s="3"/>
      <c r="NQ35" s="3"/>
      <c r="NR35" s="3"/>
      <c r="NS35" s="3"/>
      <c r="NT35" s="3"/>
      <c r="NU35" s="3"/>
      <c r="NV35" s="3"/>
      <c r="NW35" s="3"/>
      <c r="NX35" s="3"/>
      <c r="NY35" s="3"/>
      <c r="NZ35" s="3"/>
      <c r="OA35" s="3"/>
      <c r="OB35" s="3"/>
      <c r="OC35" s="3"/>
      <c r="OD35" s="3"/>
      <c r="OE35" s="3"/>
      <c r="OF35" s="3"/>
      <c r="OG35" s="3"/>
      <c r="OH35" s="3"/>
      <c r="OI35" s="3"/>
      <c r="OJ35" s="3"/>
      <c r="OK35" s="3"/>
      <c r="OL35" s="3"/>
      <c r="OM35" s="3"/>
      <c r="ON35" s="3"/>
      <c r="OO35" s="3"/>
      <c r="OP35" s="3"/>
      <c r="OQ35" s="3"/>
      <c r="OR35" s="3"/>
      <c r="OS35" s="3"/>
      <c r="OT35" s="3"/>
      <c r="OU35" s="3"/>
      <c r="OV35" s="3"/>
      <c r="OW35" s="3"/>
      <c r="OX35" s="3"/>
      <c r="OY35" s="3"/>
      <c r="OZ35" s="3"/>
      <c r="PA35" s="3"/>
      <c r="PB35" s="3"/>
      <c r="PC35" s="3"/>
      <c r="PD35" s="3"/>
      <c r="PE35" s="3"/>
      <c r="PF35" s="3"/>
      <c r="PG35" s="3"/>
      <c r="PH35" s="3"/>
      <c r="PI35" s="3"/>
      <c r="PJ35" s="3"/>
      <c r="PK35" s="3"/>
      <c r="PL35" s="3"/>
      <c r="PM35" s="3"/>
      <c r="PN35" s="3"/>
      <c r="PO35" s="3"/>
      <c r="PP35" s="3"/>
      <c r="PQ35" s="3"/>
      <c r="PR35" s="3"/>
      <c r="PS35" s="3"/>
      <c r="PT35" s="3"/>
      <c r="PU35" s="3"/>
      <c r="PV35" s="3"/>
      <c r="PW35" s="3"/>
      <c r="PX35" s="3"/>
      <c r="PY35" s="3"/>
      <c r="PZ35" s="3"/>
      <c r="QA35" s="3"/>
      <c r="QB35" s="3"/>
      <c r="QC35" s="3"/>
      <c r="QD35" s="3"/>
      <c r="QE35" s="3"/>
      <c r="QF35" s="3"/>
      <c r="QG35" s="3"/>
      <c r="QH35" s="3"/>
      <c r="QI35" s="3"/>
      <c r="QJ35" s="3"/>
      <c r="QK35" s="3"/>
      <c r="QL35" s="3"/>
      <c r="QM35" s="3"/>
      <c r="QN35" s="3"/>
      <c r="QO35" s="3"/>
      <c r="QP35" s="3"/>
      <c r="QQ35" s="3"/>
      <c r="QR35" s="3"/>
      <c r="QS35" s="3"/>
      <c r="QT35" s="3"/>
      <c r="QU35" s="3"/>
      <c r="QV35" s="3"/>
      <c r="QW35" s="3"/>
      <c r="QX35" s="3"/>
      <c r="QY35" s="3"/>
      <c r="QZ35" s="3"/>
      <c r="RA35" s="3"/>
      <c r="RB35" s="3"/>
      <c r="RC35" s="3"/>
      <c r="RD35" s="3"/>
      <c r="RE35" s="3"/>
      <c r="RF35" s="3"/>
      <c r="RG35" s="3"/>
      <c r="RH35" s="3"/>
      <c r="RI35" s="3"/>
      <c r="RJ35" s="3"/>
      <c r="RK35" s="3"/>
      <c r="RL35" s="3"/>
      <c r="RM35" s="3"/>
      <c r="RN35" s="3"/>
      <c r="RO35" s="3"/>
      <c r="RP35" s="3"/>
      <c r="RQ35" s="3"/>
      <c r="RR35" s="3"/>
      <c r="RS35" s="3"/>
      <c r="RT35" s="3"/>
      <c r="RU35" s="3"/>
      <c r="RV35" s="3"/>
      <c r="RW35" s="3"/>
      <c r="RX35" s="3"/>
      <c r="RY35" s="3"/>
      <c r="RZ35" s="3"/>
      <c r="SA35" s="3"/>
      <c r="SB35" s="3"/>
      <c r="SC35" s="3"/>
      <c r="SD35" s="3"/>
      <c r="SE35" s="3"/>
      <c r="SF35" s="3"/>
      <c r="SG35" s="3"/>
      <c r="SH35" s="3"/>
      <c r="SI35" s="3"/>
      <c r="SJ35" s="3"/>
      <c r="SK35" s="3"/>
      <c r="SL35" s="3"/>
      <c r="SM35" s="3"/>
      <c r="SN35" s="3"/>
      <c r="SO35" s="3"/>
      <c r="SP35" s="3"/>
      <c r="SQ35" s="3"/>
      <c r="SR35" s="3"/>
      <c r="SS35" s="3"/>
      <c r="ST35" s="3"/>
      <c r="SU35" s="3"/>
      <c r="SV35" s="3"/>
      <c r="SW35" s="3"/>
      <c r="SX35" s="3"/>
      <c r="SY35" s="3"/>
      <c r="SZ35" s="3"/>
      <c r="TA35" s="3"/>
      <c r="TB35" s="3"/>
      <c r="TC35" s="3"/>
      <c r="TD35" s="3"/>
      <c r="TE35" s="3"/>
      <c r="TF35" s="3"/>
      <c r="TG35" s="3"/>
      <c r="TH35" s="3"/>
      <c r="TI35" s="3"/>
      <c r="TJ35" s="3"/>
      <c r="TK35" s="3"/>
      <c r="TL35" s="3"/>
      <c r="TM35" s="3"/>
      <c r="TN35" s="3"/>
      <c r="TO35" s="3"/>
      <c r="TP35" s="3"/>
      <c r="TQ35" s="3"/>
      <c r="TR35" s="3"/>
      <c r="TS35" s="3"/>
      <c r="TT35" s="3"/>
      <c r="TU35" s="3"/>
      <c r="TV35" s="3"/>
      <c r="TW35" s="3"/>
      <c r="TX35" s="3"/>
      <c r="TY35" s="3"/>
      <c r="TZ35" s="3"/>
      <c r="UA35" s="3"/>
      <c r="UB35" s="3"/>
      <c r="UC35" s="3"/>
      <c r="UD35" s="3"/>
      <c r="UE35" s="3"/>
      <c r="UF35" s="3"/>
      <c r="UG35" s="3"/>
      <c r="UH35" s="3"/>
      <c r="UI35" s="3"/>
      <c r="UJ35" s="3"/>
      <c r="UK35" s="3"/>
      <c r="UL35" s="3"/>
      <c r="UM35" s="3"/>
      <c r="UN35" s="3"/>
      <c r="UO35" s="3"/>
      <c r="UP35" s="3"/>
      <c r="UQ35" s="3"/>
      <c r="UR35" s="3"/>
      <c r="US35" s="3"/>
      <c r="UT35" s="3"/>
      <c r="UU35" s="3"/>
      <c r="UV35" s="3"/>
      <c r="UW35" s="3"/>
      <c r="UX35" s="3"/>
      <c r="UY35" s="3"/>
      <c r="UZ35" s="3"/>
      <c r="VA35" s="3"/>
      <c r="VB35" s="3"/>
      <c r="VC35" s="3"/>
      <c r="VD35" s="3"/>
      <c r="VE35" s="3"/>
      <c r="VF35" s="3"/>
      <c r="VG35" s="3"/>
      <c r="VH35" s="3"/>
      <c r="VI35" s="3"/>
      <c r="VJ35" s="3"/>
      <c r="VK35" s="3"/>
      <c r="VL35" s="3"/>
      <c r="VM35" s="3"/>
      <c r="VN35" s="3"/>
      <c r="VO35" s="3"/>
      <c r="VP35" s="3"/>
      <c r="VQ35" s="3"/>
      <c r="VR35" s="3"/>
      <c r="VS35" s="3"/>
      <c r="VT35" s="3"/>
      <c r="VU35" s="3"/>
      <c r="VV35" s="3"/>
      <c r="VW35" s="3"/>
      <c r="VX35" s="3"/>
      <c r="VY35" s="3"/>
      <c r="VZ35" s="3"/>
      <c r="WA35" s="3"/>
      <c r="WB35" s="3"/>
      <c r="WC35" s="3"/>
      <c r="WD35" s="3"/>
      <c r="WE35" s="3"/>
      <c r="WF35" s="3"/>
      <c r="WG35" s="3"/>
      <c r="WH35" s="3"/>
      <c r="WI35" s="3"/>
      <c r="WJ35" s="3"/>
      <c r="WK35" s="3"/>
      <c r="WL35" s="3"/>
      <c r="WM35" s="3"/>
      <c r="WN35" s="3"/>
      <c r="WO35" s="3"/>
      <c r="WP35" s="3"/>
      <c r="WQ35" s="3"/>
      <c r="WR35" s="3"/>
      <c r="WS35" s="3"/>
      <c r="WT35" s="3"/>
      <c r="WU35" s="3"/>
      <c r="WV35" s="3"/>
      <c r="WW35" s="3"/>
      <c r="WX35" s="3"/>
      <c r="WY35" s="3"/>
      <c r="WZ35" s="3"/>
      <c r="XA35" s="3"/>
      <c r="XB35" s="3"/>
      <c r="XC35" s="3"/>
      <c r="XD35" s="3"/>
      <c r="XE35" s="3"/>
      <c r="XF35" s="3"/>
      <c r="XG35" s="3"/>
      <c r="XH35" s="3"/>
      <c r="XI35" s="3"/>
      <c r="XJ35" s="3"/>
      <c r="XK35" s="3"/>
      <c r="XL35" s="3"/>
      <c r="XM35" s="3"/>
      <c r="XN35" s="3"/>
      <c r="XO35" s="3"/>
      <c r="XP35" s="3"/>
      <c r="XQ35" s="3"/>
      <c r="XR35" s="3"/>
      <c r="XS35" s="3"/>
      <c r="XT35" s="3"/>
      <c r="XU35" s="3"/>
      <c r="XV35" s="3"/>
      <c r="XW35" s="3"/>
      <c r="XX35" s="3"/>
      <c r="XY35" s="3"/>
      <c r="XZ35" s="3"/>
      <c r="YA35" s="3"/>
      <c r="YB35" s="3"/>
      <c r="YC35" s="3"/>
      <c r="YD35" s="3"/>
      <c r="YE35" s="3"/>
      <c r="YF35" s="3"/>
      <c r="YG35" s="3"/>
      <c r="YH35" s="3"/>
      <c r="YI35" s="3"/>
      <c r="YJ35" s="3"/>
      <c r="YK35" s="3"/>
      <c r="YL35" s="3"/>
      <c r="YM35" s="3"/>
      <c r="YN35" s="3"/>
      <c r="YO35" s="3"/>
      <c r="YP35" s="3"/>
      <c r="YQ35" s="3"/>
      <c r="YR35" s="3"/>
      <c r="YS35" s="3"/>
      <c r="YT35" s="3"/>
      <c r="YU35" s="3"/>
      <c r="YV35" s="3"/>
      <c r="YW35" s="3"/>
      <c r="YX35" s="3"/>
      <c r="YY35" s="3"/>
      <c r="YZ35" s="3"/>
      <c r="ZA35" s="3"/>
      <c r="ZB35" s="3"/>
      <c r="ZC35" s="3"/>
      <c r="ZD35" s="3"/>
      <c r="ZE35" s="3"/>
      <c r="ZF35" s="3"/>
      <c r="ZG35" s="3"/>
      <c r="ZH35" s="3"/>
      <c r="ZI35" s="3"/>
      <c r="ZJ35" s="3"/>
      <c r="ZK35" s="3"/>
      <c r="ZL35" s="3"/>
      <c r="ZM35" s="3"/>
      <c r="ZN35" s="3"/>
      <c r="ZO35" s="3"/>
      <c r="ZP35" s="3"/>
      <c r="ZQ35" s="3"/>
      <c r="ZR35" s="3"/>
      <c r="ZS35" s="3"/>
      <c r="ZT35" s="3"/>
      <c r="ZU35" s="3"/>
      <c r="ZV35" s="3"/>
      <c r="ZW35" s="3"/>
      <c r="ZX35" s="3"/>
      <c r="ZY35" s="3"/>
      <c r="ZZ35" s="3"/>
      <c r="AAA35" s="3"/>
      <c r="AAB35" s="3"/>
      <c r="AAC35" s="3"/>
      <c r="AAD35" s="3"/>
      <c r="AAE35" s="3"/>
      <c r="AAF35" s="3"/>
      <c r="AAG35" s="3"/>
      <c r="AAH35" s="3"/>
      <c r="AAI35" s="3"/>
      <c r="AAJ35" s="3"/>
      <c r="AAK35" s="3"/>
      <c r="AAL35" s="3"/>
      <c r="AAM35" s="3"/>
      <c r="AAN35" s="3"/>
      <c r="AAO35" s="3"/>
      <c r="AAP35" s="3"/>
      <c r="AAQ35" s="3"/>
      <c r="AAR35" s="3"/>
      <c r="AAS35" s="3"/>
      <c r="AAT35" s="3"/>
      <c r="AAU35" s="3"/>
      <c r="AAV35" s="3"/>
      <c r="AAW35" s="3"/>
      <c r="AAX35" s="3"/>
      <c r="AAY35" s="3"/>
      <c r="AAZ35" s="3"/>
      <c r="ABA35" s="3"/>
      <c r="ABB35" s="3"/>
      <c r="ABC35" s="3"/>
      <c r="ABD35" s="3"/>
      <c r="ABE35" s="3"/>
      <c r="ABF35" s="3"/>
      <c r="ABG35" s="3"/>
      <c r="ABH35" s="3"/>
      <c r="ABI35" s="3"/>
      <c r="ABJ35" s="3"/>
      <c r="ABK35" s="3"/>
      <c r="ABL35" s="3"/>
      <c r="ABM35" s="3"/>
      <c r="ABN35" s="3"/>
      <c r="ABO35" s="3"/>
      <c r="ABP35" s="3"/>
      <c r="ABQ35" s="3"/>
      <c r="ABR35" s="3"/>
      <c r="ABS35" s="3"/>
      <c r="ABT35" s="3"/>
      <c r="ABU35" s="3"/>
      <c r="ABV35" s="3"/>
      <c r="ABW35" s="3"/>
      <c r="ABX35" s="3"/>
      <c r="ABY35" s="3"/>
      <c r="ABZ35" s="3"/>
      <c r="ACA35" s="3"/>
      <c r="ACB35" s="3"/>
      <c r="ACC35" s="3"/>
      <c r="ACD35" s="3"/>
      <c r="ACE35" s="3"/>
      <c r="ACF35" s="3"/>
      <c r="ACG35" s="3"/>
      <c r="ACH35" s="3"/>
      <c r="ACI35" s="3"/>
      <c r="ACJ35" s="3"/>
      <c r="ACK35" s="3"/>
      <c r="ACL35" s="3"/>
      <c r="ACM35" s="3"/>
      <c r="ACN35" s="3"/>
      <c r="ACO35" s="3"/>
      <c r="ACP35" s="3"/>
      <c r="ACQ35" s="3"/>
      <c r="ACR35" s="3"/>
      <c r="ACS35" s="3"/>
      <c r="ACT35" s="3"/>
      <c r="ACU35" s="3"/>
      <c r="ACV35" s="3"/>
      <c r="ACW35" s="3"/>
      <c r="ACX35" s="3"/>
      <c r="ACY35" s="3"/>
      <c r="ACZ35" s="3"/>
      <c r="ADA35" s="3"/>
      <c r="ADB35" s="3"/>
      <c r="ADC35" s="3"/>
      <c r="ADD35" s="3"/>
      <c r="ADE35" s="3"/>
      <c r="ADF35" s="3"/>
      <c r="ADG35" s="3"/>
      <c r="ADH35" s="3"/>
      <c r="ADI35" s="3"/>
      <c r="ADJ35" s="3"/>
      <c r="ADK35" s="3"/>
      <c r="ADL35" s="3"/>
      <c r="ADM35" s="3"/>
      <c r="ADN35" s="3"/>
      <c r="ADO35" s="3"/>
      <c r="ADP35" s="3"/>
      <c r="ADQ35" s="3"/>
      <c r="ADR35" s="3"/>
      <c r="ADS35" s="3"/>
      <c r="ADT35" s="3"/>
      <c r="ADU35" s="3"/>
      <c r="ADV35" s="3"/>
      <c r="ADW35" s="3"/>
      <c r="ADX35" s="3"/>
      <c r="ADY35" s="3"/>
      <c r="ADZ35" s="3"/>
      <c r="AEA35" s="3"/>
      <c r="AEB35" s="3"/>
      <c r="AEC35" s="3"/>
      <c r="AED35" s="3"/>
      <c r="AEE35" s="3"/>
      <c r="AEF35" s="3"/>
      <c r="AEG35" s="3"/>
      <c r="AEH35" s="3"/>
      <c r="AEI35" s="3"/>
      <c r="AEJ35" s="3"/>
      <c r="AEK35" s="3"/>
      <c r="AEL35" s="3"/>
      <c r="AEM35" s="3"/>
      <c r="AEN35" s="3"/>
      <c r="AEO35" s="3"/>
      <c r="AEP35" s="3"/>
      <c r="AEQ35" s="3"/>
      <c r="AER35" s="3"/>
      <c r="AES35" s="3"/>
      <c r="AET35" s="3"/>
      <c r="AEU35" s="3"/>
      <c r="AEV35" s="3"/>
      <c r="AEW35" s="3"/>
      <c r="AEX35" s="3"/>
      <c r="AEY35" s="3"/>
      <c r="AEZ35" s="3"/>
      <c r="AFA35" s="3"/>
      <c r="AFB35" s="3"/>
      <c r="AFC35" s="3"/>
      <c r="AFD35" s="3"/>
      <c r="AFE35" s="3"/>
      <c r="AFF35" s="3"/>
      <c r="AFG35" s="3"/>
      <c r="AFH35" s="3"/>
      <c r="AFI35" s="3"/>
      <c r="AFJ35" s="3"/>
      <c r="AFK35" s="3"/>
      <c r="AFL35" s="3"/>
      <c r="AFM35" s="3"/>
      <c r="AFN35" s="3"/>
      <c r="AFO35" s="3"/>
      <c r="AFP35" s="3"/>
      <c r="AFQ35" s="3"/>
      <c r="AFR35" s="3"/>
      <c r="AFS35" s="3"/>
      <c r="AFT35" s="3"/>
      <c r="AFU35" s="3"/>
      <c r="AFV35" s="3"/>
      <c r="AFW35" s="3"/>
      <c r="AFX35" s="3"/>
      <c r="AFY35" s="3"/>
      <c r="AFZ35" s="3"/>
      <c r="AGA35" s="3"/>
      <c r="AGB35" s="3"/>
      <c r="AGC35" s="3"/>
      <c r="AGD35" s="3"/>
      <c r="AGE35" s="3"/>
      <c r="AGF35" s="3"/>
      <c r="AGG35" s="3"/>
      <c r="AGH35" s="3"/>
      <c r="AGI35" s="3"/>
      <c r="AGJ35" s="3"/>
      <c r="AGK35" s="3"/>
      <c r="AGL35" s="3"/>
      <c r="AGM35" s="3"/>
      <c r="AGN35" s="3"/>
      <c r="AGO35" s="3"/>
      <c r="AGP35" s="3"/>
      <c r="AGQ35" s="3"/>
      <c r="AGR35" s="3"/>
      <c r="AGS35" s="3"/>
      <c r="AGT35" s="3"/>
      <c r="AGU35" s="3"/>
      <c r="AGV35" s="3"/>
      <c r="AGW35" s="3"/>
      <c r="AGX35" s="3"/>
      <c r="AGY35" s="3"/>
      <c r="AGZ35" s="3"/>
      <c r="AHA35" s="3"/>
      <c r="AHB35" s="3"/>
      <c r="AHC35" s="3"/>
      <c r="AHD35" s="3"/>
      <c r="AHE35" s="3"/>
      <c r="AHF35" s="3"/>
      <c r="AHG35" s="3"/>
      <c r="AHH35" s="3"/>
      <c r="AHI35" s="3"/>
      <c r="AHJ35" s="3"/>
      <c r="AHK35" s="3"/>
      <c r="AHL35" s="3"/>
      <c r="AHM35" s="3"/>
      <c r="AHN35" s="3"/>
      <c r="AHO35" s="3"/>
      <c r="AHP35" s="3"/>
      <c r="AHQ35" s="3"/>
      <c r="AHR35" s="3"/>
      <c r="AHS35" s="3"/>
      <c r="AHT35" s="3"/>
      <c r="AHU35" s="3"/>
      <c r="AHV35" s="3"/>
      <c r="AHW35" s="3"/>
      <c r="AHX35" s="3"/>
      <c r="AHY35" s="3"/>
      <c r="AHZ35" s="3"/>
      <c r="AIA35" s="3"/>
      <c r="AIB35" s="3"/>
      <c r="AIC35" s="3"/>
      <c r="AID35" s="3"/>
      <c r="AIE35" s="3"/>
      <c r="AIF35" s="3"/>
      <c r="AIG35" s="3"/>
      <c r="AIH35" s="3"/>
      <c r="AII35" s="3"/>
      <c r="AIJ35" s="3"/>
      <c r="AIK35" s="3"/>
      <c r="AIL35" s="3"/>
      <c r="AIM35" s="3"/>
      <c r="AIN35" s="3"/>
      <c r="AIO35" s="3"/>
      <c r="AIP35" s="3"/>
      <c r="AIQ35" s="3"/>
      <c r="AIR35" s="3"/>
      <c r="AIS35" s="3"/>
      <c r="AIT35" s="3"/>
      <c r="AIU35" s="3"/>
      <c r="AIV35" s="3"/>
      <c r="AIW35" s="3"/>
      <c r="AIX35" s="3"/>
      <c r="AIY35" s="3"/>
      <c r="AIZ35" s="3"/>
      <c r="AJA35" s="3"/>
      <c r="AJB35" s="3"/>
      <c r="AJC35" s="3"/>
      <c r="AJD35" s="3"/>
      <c r="AJE35" s="3"/>
      <c r="AJF35" s="3"/>
      <c r="AJG35" s="3"/>
      <c r="AJH35" s="3"/>
      <c r="AJI35" s="3"/>
      <c r="AJJ35" s="3"/>
      <c r="AJK35" s="3"/>
      <c r="AJL35" s="3"/>
      <c r="AJM35" s="3"/>
      <c r="AJN35" s="3"/>
      <c r="AJO35" s="3"/>
      <c r="AJP35" s="3"/>
      <c r="AJQ35" s="3"/>
      <c r="AJR35" s="3"/>
      <c r="AJS35" s="3"/>
      <c r="AJT35" s="3"/>
      <c r="AJU35" s="3"/>
      <c r="AJV35" s="3"/>
      <c r="AJW35" s="3"/>
      <c r="AJX35" s="3"/>
      <c r="AJY35" s="3"/>
      <c r="AJZ35" s="3"/>
      <c r="AKA35" s="3"/>
      <c r="AKB35" s="3"/>
      <c r="AKC35" s="3"/>
      <c r="AKD35" s="3"/>
      <c r="AKE35" s="3"/>
      <c r="AKF35" s="3"/>
      <c r="AKG35" s="3"/>
      <c r="AKH35" s="3"/>
      <c r="AKI35" s="3"/>
      <c r="AKJ35" s="3"/>
      <c r="AKK35" s="3"/>
      <c r="AKL35" s="3"/>
      <c r="AKM35" s="3"/>
      <c r="AKN35" s="3"/>
      <c r="AKO35" s="3"/>
      <c r="AKP35" s="3"/>
      <c r="AKQ35" s="3"/>
      <c r="AKR35" s="3"/>
      <c r="AKS35" s="3"/>
      <c r="AKT35" s="3"/>
      <c r="AKU35" s="3"/>
      <c r="AKV35" s="3"/>
      <c r="AKW35" s="3"/>
      <c r="AKX35" s="3"/>
      <c r="AKY35" s="3"/>
      <c r="AKZ35" s="3"/>
      <c r="ALA35" s="3"/>
    </row>
    <row r="36" spans="1:989" s="4" customFormat="1" ht="63.75" x14ac:dyDescent="0.2">
      <c r="A36" s="62" t="s">
        <v>109</v>
      </c>
      <c r="B36" s="65">
        <f>69110.5+9769.5</f>
        <v>78880</v>
      </c>
      <c r="C36" s="65">
        <f>69110.5+9769.5</f>
        <v>78880</v>
      </c>
      <c r="D36" s="65">
        <f>69110.5+9769.5</f>
        <v>78880</v>
      </c>
      <c r="E36" s="60">
        <f t="shared" si="0"/>
        <v>100</v>
      </c>
      <c r="F36" s="60">
        <f t="shared" si="1"/>
        <v>100</v>
      </c>
      <c r="G36" s="51">
        <v>93228.2</v>
      </c>
      <c r="H36" s="60">
        <f t="shared" si="2"/>
        <v>14348.199999999997</v>
      </c>
      <c r="I36" s="60">
        <f t="shared" si="3"/>
        <v>18.189908722109529</v>
      </c>
      <c r="J36" s="60">
        <f t="shared" si="4"/>
        <v>14348.199999999997</v>
      </c>
      <c r="K36" s="60">
        <f t="shared" si="5"/>
        <v>18.189908722109529</v>
      </c>
      <c r="L36" s="61">
        <f t="shared" si="6"/>
        <v>14348.199999999997</v>
      </c>
      <c r="M36" s="61">
        <f t="shared" si="7"/>
        <v>18.189908722109529</v>
      </c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  <c r="IV36" s="3"/>
      <c r="IW36" s="3"/>
      <c r="IX36" s="3"/>
      <c r="IY36" s="3"/>
      <c r="IZ36" s="3"/>
      <c r="JA36" s="3"/>
      <c r="JB36" s="3"/>
      <c r="JC36" s="3"/>
      <c r="JD36" s="3"/>
      <c r="JE36" s="3"/>
      <c r="JF36" s="3"/>
      <c r="JG36" s="3"/>
      <c r="JH36" s="3"/>
      <c r="JI36" s="3"/>
      <c r="JJ36" s="3"/>
      <c r="JK36" s="3"/>
      <c r="JL36" s="3"/>
      <c r="JM36" s="3"/>
      <c r="JN36" s="3"/>
      <c r="JO36" s="3"/>
      <c r="JP36" s="3"/>
      <c r="JQ36" s="3"/>
      <c r="JR36" s="3"/>
      <c r="JS36" s="3"/>
      <c r="JT36" s="3"/>
      <c r="JU36" s="3"/>
      <c r="JV36" s="3"/>
      <c r="JW36" s="3"/>
      <c r="JX36" s="3"/>
      <c r="JY36" s="3"/>
      <c r="JZ36" s="3"/>
      <c r="KA36" s="3"/>
      <c r="KB36" s="3"/>
      <c r="KC36" s="3"/>
      <c r="KD36" s="3"/>
      <c r="KE36" s="3"/>
      <c r="KF36" s="3"/>
      <c r="KG36" s="3"/>
      <c r="KH36" s="3"/>
      <c r="KI36" s="3"/>
      <c r="KJ36" s="3"/>
      <c r="KK36" s="3"/>
      <c r="KL36" s="3"/>
      <c r="KM36" s="3"/>
      <c r="KN36" s="3"/>
      <c r="KO36" s="3"/>
      <c r="KP36" s="3"/>
      <c r="KQ36" s="3"/>
      <c r="KR36" s="3"/>
      <c r="KS36" s="3"/>
      <c r="KT36" s="3"/>
      <c r="KU36" s="3"/>
      <c r="KV36" s="3"/>
      <c r="KW36" s="3"/>
      <c r="KX36" s="3"/>
      <c r="KY36" s="3"/>
      <c r="KZ36" s="3"/>
      <c r="LA36" s="3"/>
      <c r="LB36" s="3"/>
      <c r="LC36" s="3"/>
      <c r="LD36" s="3"/>
      <c r="LE36" s="3"/>
      <c r="LF36" s="3"/>
      <c r="LG36" s="3"/>
      <c r="LH36" s="3"/>
      <c r="LI36" s="3"/>
      <c r="LJ36" s="3"/>
      <c r="LK36" s="3"/>
      <c r="LL36" s="3"/>
      <c r="LM36" s="3"/>
      <c r="LN36" s="3"/>
      <c r="LO36" s="3"/>
      <c r="LP36" s="3"/>
      <c r="LQ36" s="3"/>
      <c r="LR36" s="3"/>
      <c r="LS36" s="3"/>
      <c r="LT36" s="3"/>
      <c r="LU36" s="3"/>
      <c r="LV36" s="3"/>
      <c r="LW36" s="3"/>
      <c r="LX36" s="3"/>
      <c r="LY36" s="3"/>
      <c r="LZ36" s="3"/>
      <c r="MA36" s="3"/>
      <c r="MB36" s="3"/>
      <c r="MC36" s="3"/>
      <c r="MD36" s="3"/>
      <c r="ME36" s="3"/>
      <c r="MF36" s="3"/>
      <c r="MG36" s="3"/>
      <c r="MH36" s="3"/>
      <c r="MI36" s="3"/>
      <c r="MJ36" s="3"/>
      <c r="MK36" s="3"/>
      <c r="ML36" s="3"/>
      <c r="MM36" s="3"/>
      <c r="MN36" s="3"/>
      <c r="MO36" s="3"/>
      <c r="MP36" s="3"/>
      <c r="MQ36" s="3"/>
      <c r="MR36" s="3"/>
      <c r="MS36" s="3"/>
      <c r="MT36" s="3"/>
      <c r="MU36" s="3"/>
      <c r="MV36" s="3"/>
      <c r="MW36" s="3"/>
      <c r="MX36" s="3"/>
      <c r="MY36" s="3"/>
      <c r="MZ36" s="3"/>
      <c r="NA36" s="3"/>
      <c r="NB36" s="3"/>
      <c r="NC36" s="3"/>
      <c r="ND36" s="3"/>
      <c r="NE36" s="3"/>
      <c r="NF36" s="3"/>
      <c r="NG36" s="3"/>
      <c r="NH36" s="3"/>
      <c r="NI36" s="3"/>
      <c r="NJ36" s="3"/>
      <c r="NK36" s="3"/>
      <c r="NL36" s="3"/>
      <c r="NM36" s="3"/>
      <c r="NN36" s="3"/>
      <c r="NO36" s="3"/>
      <c r="NP36" s="3"/>
      <c r="NQ36" s="3"/>
      <c r="NR36" s="3"/>
      <c r="NS36" s="3"/>
      <c r="NT36" s="3"/>
      <c r="NU36" s="3"/>
      <c r="NV36" s="3"/>
      <c r="NW36" s="3"/>
      <c r="NX36" s="3"/>
      <c r="NY36" s="3"/>
      <c r="NZ36" s="3"/>
      <c r="OA36" s="3"/>
      <c r="OB36" s="3"/>
      <c r="OC36" s="3"/>
      <c r="OD36" s="3"/>
      <c r="OE36" s="3"/>
      <c r="OF36" s="3"/>
      <c r="OG36" s="3"/>
      <c r="OH36" s="3"/>
      <c r="OI36" s="3"/>
      <c r="OJ36" s="3"/>
      <c r="OK36" s="3"/>
      <c r="OL36" s="3"/>
      <c r="OM36" s="3"/>
      <c r="ON36" s="3"/>
      <c r="OO36" s="3"/>
      <c r="OP36" s="3"/>
      <c r="OQ36" s="3"/>
      <c r="OR36" s="3"/>
      <c r="OS36" s="3"/>
      <c r="OT36" s="3"/>
      <c r="OU36" s="3"/>
      <c r="OV36" s="3"/>
      <c r="OW36" s="3"/>
      <c r="OX36" s="3"/>
      <c r="OY36" s="3"/>
      <c r="OZ36" s="3"/>
      <c r="PA36" s="3"/>
      <c r="PB36" s="3"/>
      <c r="PC36" s="3"/>
      <c r="PD36" s="3"/>
      <c r="PE36" s="3"/>
      <c r="PF36" s="3"/>
      <c r="PG36" s="3"/>
      <c r="PH36" s="3"/>
      <c r="PI36" s="3"/>
      <c r="PJ36" s="3"/>
      <c r="PK36" s="3"/>
      <c r="PL36" s="3"/>
      <c r="PM36" s="3"/>
      <c r="PN36" s="3"/>
      <c r="PO36" s="3"/>
      <c r="PP36" s="3"/>
      <c r="PQ36" s="3"/>
      <c r="PR36" s="3"/>
      <c r="PS36" s="3"/>
      <c r="PT36" s="3"/>
      <c r="PU36" s="3"/>
      <c r="PV36" s="3"/>
      <c r="PW36" s="3"/>
      <c r="PX36" s="3"/>
      <c r="PY36" s="3"/>
      <c r="PZ36" s="3"/>
      <c r="QA36" s="3"/>
      <c r="QB36" s="3"/>
      <c r="QC36" s="3"/>
      <c r="QD36" s="3"/>
      <c r="QE36" s="3"/>
      <c r="QF36" s="3"/>
      <c r="QG36" s="3"/>
      <c r="QH36" s="3"/>
      <c r="QI36" s="3"/>
      <c r="QJ36" s="3"/>
      <c r="QK36" s="3"/>
      <c r="QL36" s="3"/>
      <c r="QM36" s="3"/>
      <c r="QN36" s="3"/>
      <c r="QO36" s="3"/>
      <c r="QP36" s="3"/>
      <c r="QQ36" s="3"/>
      <c r="QR36" s="3"/>
      <c r="QS36" s="3"/>
      <c r="QT36" s="3"/>
      <c r="QU36" s="3"/>
      <c r="QV36" s="3"/>
      <c r="QW36" s="3"/>
      <c r="QX36" s="3"/>
      <c r="QY36" s="3"/>
      <c r="QZ36" s="3"/>
      <c r="RA36" s="3"/>
      <c r="RB36" s="3"/>
      <c r="RC36" s="3"/>
      <c r="RD36" s="3"/>
      <c r="RE36" s="3"/>
      <c r="RF36" s="3"/>
      <c r="RG36" s="3"/>
      <c r="RH36" s="3"/>
      <c r="RI36" s="3"/>
      <c r="RJ36" s="3"/>
      <c r="RK36" s="3"/>
      <c r="RL36" s="3"/>
      <c r="RM36" s="3"/>
      <c r="RN36" s="3"/>
      <c r="RO36" s="3"/>
      <c r="RP36" s="3"/>
      <c r="RQ36" s="3"/>
      <c r="RR36" s="3"/>
      <c r="RS36" s="3"/>
      <c r="RT36" s="3"/>
      <c r="RU36" s="3"/>
      <c r="RV36" s="3"/>
      <c r="RW36" s="3"/>
      <c r="RX36" s="3"/>
      <c r="RY36" s="3"/>
      <c r="RZ36" s="3"/>
      <c r="SA36" s="3"/>
      <c r="SB36" s="3"/>
      <c r="SC36" s="3"/>
      <c r="SD36" s="3"/>
      <c r="SE36" s="3"/>
      <c r="SF36" s="3"/>
      <c r="SG36" s="3"/>
      <c r="SH36" s="3"/>
      <c r="SI36" s="3"/>
      <c r="SJ36" s="3"/>
      <c r="SK36" s="3"/>
      <c r="SL36" s="3"/>
      <c r="SM36" s="3"/>
      <c r="SN36" s="3"/>
      <c r="SO36" s="3"/>
      <c r="SP36" s="3"/>
      <c r="SQ36" s="3"/>
      <c r="SR36" s="3"/>
      <c r="SS36" s="3"/>
      <c r="ST36" s="3"/>
      <c r="SU36" s="3"/>
      <c r="SV36" s="3"/>
      <c r="SW36" s="3"/>
      <c r="SX36" s="3"/>
      <c r="SY36" s="3"/>
      <c r="SZ36" s="3"/>
      <c r="TA36" s="3"/>
      <c r="TB36" s="3"/>
      <c r="TC36" s="3"/>
      <c r="TD36" s="3"/>
      <c r="TE36" s="3"/>
      <c r="TF36" s="3"/>
      <c r="TG36" s="3"/>
      <c r="TH36" s="3"/>
      <c r="TI36" s="3"/>
      <c r="TJ36" s="3"/>
      <c r="TK36" s="3"/>
      <c r="TL36" s="3"/>
      <c r="TM36" s="3"/>
      <c r="TN36" s="3"/>
      <c r="TO36" s="3"/>
      <c r="TP36" s="3"/>
      <c r="TQ36" s="3"/>
      <c r="TR36" s="3"/>
      <c r="TS36" s="3"/>
      <c r="TT36" s="3"/>
      <c r="TU36" s="3"/>
      <c r="TV36" s="3"/>
      <c r="TW36" s="3"/>
      <c r="TX36" s="3"/>
      <c r="TY36" s="3"/>
      <c r="TZ36" s="3"/>
      <c r="UA36" s="3"/>
      <c r="UB36" s="3"/>
      <c r="UC36" s="3"/>
      <c r="UD36" s="3"/>
      <c r="UE36" s="3"/>
      <c r="UF36" s="3"/>
      <c r="UG36" s="3"/>
      <c r="UH36" s="3"/>
      <c r="UI36" s="3"/>
      <c r="UJ36" s="3"/>
      <c r="UK36" s="3"/>
      <c r="UL36" s="3"/>
      <c r="UM36" s="3"/>
      <c r="UN36" s="3"/>
      <c r="UO36" s="3"/>
      <c r="UP36" s="3"/>
      <c r="UQ36" s="3"/>
      <c r="UR36" s="3"/>
      <c r="US36" s="3"/>
      <c r="UT36" s="3"/>
      <c r="UU36" s="3"/>
      <c r="UV36" s="3"/>
      <c r="UW36" s="3"/>
      <c r="UX36" s="3"/>
      <c r="UY36" s="3"/>
      <c r="UZ36" s="3"/>
      <c r="VA36" s="3"/>
      <c r="VB36" s="3"/>
      <c r="VC36" s="3"/>
      <c r="VD36" s="3"/>
      <c r="VE36" s="3"/>
      <c r="VF36" s="3"/>
      <c r="VG36" s="3"/>
      <c r="VH36" s="3"/>
      <c r="VI36" s="3"/>
      <c r="VJ36" s="3"/>
      <c r="VK36" s="3"/>
      <c r="VL36" s="3"/>
      <c r="VM36" s="3"/>
      <c r="VN36" s="3"/>
      <c r="VO36" s="3"/>
      <c r="VP36" s="3"/>
      <c r="VQ36" s="3"/>
      <c r="VR36" s="3"/>
      <c r="VS36" s="3"/>
      <c r="VT36" s="3"/>
      <c r="VU36" s="3"/>
      <c r="VV36" s="3"/>
      <c r="VW36" s="3"/>
      <c r="VX36" s="3"/>
      <c r="VY36" s="3"/>
      <c r="VZ36" s="3"/>
      <c r="WA36" s="3"/>
      <c r="WB36" s="3"/>
      <c r="WC36" s="3"/>
      <c r="WD36" s="3"/>
      <c r="WE36" s="3"/>
      <c r="WF36" s="3"/>
      <c r="WG36" s="3"/>
      <c r="WH36" s="3"/>
      <c r="WI36" s="3"/>
      <c r="WJ36" s="3"/>
      <c r="WK36" s="3"/>
      <c r="WL36" s="3"/>
      <c r="WM36" s="3"/>
      <c r="WN36" s="3"/>
      <c r="WO36" s="3"/>
      <c r="WP36" s="3"/>
      <c r="WQ36" s="3"/>
      <c r="WR36" s="3"/>
      <c r="WS36" s="3"/>
      <c r="WT36" s="3"/>
      <c r="WU36" s="3"/>
      <c r="WV36" s="3"/>
      <c r="WW36" s="3"/>
      <c r="WX36" s="3"/>
      <c r="WY36" s="3"/>
      <c r="WZ36" s="3"/>
      <c r="XA36" s="3"/>
      <c r="XB36" s="3"/>
      <c r="XC36" s="3"/>
      <c r="XD36" s="3"/>
      <c r="XE36" s="3"/>
      <c r="XF36" s="3"/>
      <c r="XG36" s="3"/>
      <c r="XH36" s="3"/>
      <c r="XI36" s="3"/>
      <c r="XJ36" s="3"/>
      <c r="XK36" s="3"/>
      <c r="XL36" s="3"/>
      <c r="XM36" s="3"/>
      <c r="XN36" s="3"/>
      <c r="XO36" s="3"/>
      <c r="XP36" s="3"/>
      <c r="XQ36" s="3"/>
      <c r="XR36" s="3"/>
      <c r="XS36" s="3"/>
      <c r="XT36" s="3"/>
      <c r="XU36" s="3"/>
      <c r="XV36" s="3"/>
      <c r="XW36" s="3"/>
      <c r="XX36" s="3"/>
      <c r="XY36" s="3"/>
      <c r="XZ36" s="3"/>
      <c r="YA36" s="3"/>
      <c r="YB36" s="3"/>
      <c r="YC36" s="3"/>
      <c r="YD36" s="3"/>
      <c r="YE36" s="3"/>
      <c r="YF36" s="3"/>
      <c r="YG36" s="3"/>
      <c r="YH36" s="3"/>
      <c r="YI36" s="3"/>
      <c r="YJ36" s="3"/>
      <c r="YK36" s="3"/>
      <c r="YL36" s="3"/>
      <c r="YM36" s="3"/>
      <c r="YN36" s="3"/>
      <c r="YO36" s="3"/>
      <c r="YP36" s="3"/>
      <c r="YQ36" s="3"/>
      <c r="YR36" s="3"/>
      <c r="YS36" s="3"/>
      <c r="YT36" s="3"/>
      <c r="YU36" s="3"/>
      <c r="YV36" s="3"/>
      <c r="YW36" s="3"/>
      <c r="YX36" s="3"/>
      <c r="YY36" s="3"/>
      <c r="YZ36" s="3"/>
      <c r="ZA36" s="3"/>
      <c r="ZB36" s="3"/>
      <c r="ZC36" s="3"/>
      <c r="ZD36" s="3"/>
      <c r="ZE36" s="3"/>
      <c r="ZF36" s="3"/>
      <c r="ZG36" s="3"/>
      <c r="ZH36" s="3"/>
      <c r="ZI36" s="3"/>
      <c r="ZJ36" s="3"/>
      <c r="ZK36" s="3"/>
      <c r="ZL36" s="3"/>
      <c r="ZM36" s="3"/>
      <c r="ZN36" s="3"/>
      <c r="ZO36" s="3"/>
      <c r="ZP36" s="3"/>
      <c r="ZQ36" s="3"/>
      <c r="ZR36" s="3"/>
      <c r="ZS36" s="3"/>
      <c r="ZT36" s="3"/>
      <c r="ZU36" s="3"/>
      <c r="ZV36" s="3"/>
      <c r="ZW36" s="3"/>
      <c r="ZX36" s="3"/>
      <c r="ZY36" s="3"/>
      <c r="ZZ36" s="3"/>
      <c r="AAA36" s="3"/>
      <c r="AAB36" s="3"/>
      <c r="AAC36" s="3"/>
      <c r="AAD36" s="3"/>
      <c r="AAE36" s="3"/>
      <c r="AAF36" s="3"/>
      <c r="AAG36" s="3"/>
      <c r="AAH36" s="3"/>
      <c r="AAI36" s="3"/>
      <c r="AAJ36" s="3"/>
      <c r="AAK36" s="3"/>
      <c r="AAL36" s="3"/>
      <c r="AAM36" s="3"/>
      <c r="AAN36" s="3"/>
      <c r="AAO36" s="3"/>
      <c r="AAP36" s="3"/>
      <c r="AAQ36" s="3"/>
      <c r="AAR36" s="3"/>
      <c r="AAS36" s="3"/>
      <c r="AAT36" s="3"/>
      <c r="AAU36" s="3"/>
      <c r="AAV36" s="3"/>
      <c r="AAW36" s="3"/>
      <c r="AAX36" s="3"/>
      <c r="AAY36" s="3"/>
      <c r="AAZ36" s="3"/>
      <c r="ABA36" s="3"/>
      <c r="ABB36" s="3"/>
      <c r="ABC36" s="3"/>
      <c r="ABD36" s="3"/>
      <c r="ABE36" s="3"/>
      <c r="ABF36" s="3"/>
      <c r="ABG36" s="3"/>
      <c r="ABH36" s="3"/>
      <c r="ABI36" s="3"/>
      <c r="ABJ36" s="3"/>
      <c r="ABK36" s="3"/>
      <c r="ABL36" s="3"/>
      <c r="ABM36" s="3"/>
      <c r="ABN36" s="3"/>
      <c r="ABO36" s="3"/>
      <c r="ABP36" s="3"/>
      <c r="ABQ36" s="3"/>
      <c r="ABR36" s="3"/>
      <c r="ABS36" s="3"/>
      <c r="ABT36" s="3"/>
      <c r="ABU36" s="3"/>
      <c r="ABV36" s="3"/>
      <c r="ABW36" s="3"/>
      <c r="ABX36" s="3"/>
      <c r="ABY36" s="3"/>
      <c r="ABZ36" s="3"/>
      <c r="ACA36" s="3"/>
      <c r="ACB36" s="3"/>
      <c r="ACC36" s="3"/>
      <c r="ACD36" s="3"/>
      <c r="ACE36" s="3"/>
      <c r="ACF36" s="3"/>
      <c r="ACG36" s="3"/>
      <c r="ACH36" s="3"/>
      <c r="ACI36" s="3"/>
      <c r="ACJ36" s="3"/>
      <c r="ACK36" s="3"/>
      <c r="ACL36" s="3"/>
      <c r="ACM36" s="3"/>
      <c r="ACN36" s="3"/>
      <c r="ACO36" s="3"/>
      <c r="ACP36" s="3"/>
      <c r="ACQ36" s="3"/>
      <c r="ACR36" s="3"/>
      <c r="ACS36" s="3"/>
      <c r="ACT36" s="3"/>
      <c r="ACU36" s="3"/>
      <c r="ACV36" s="3"/>
      <c r="ACW36" s="3"/>
      <c r="ACX36" s="3"/>
      <c r="ACY36" s="3"/>
      <c r="ACZ36" s="3"/>
      <c r="ADA36" s="3"/>
      <c r="ADB36" s="3"/>
      <c r="ADC36" s="3"/>
      <c r="ADD36" s="3"/>
      <c r="ADE36" s="3"/>
      <c r="ADF36" s="3"/>
      <c r="ADG36" s="3"/>
      <c r="ADH36" s="3"/>
      <c r="ADI36" s="3"/>
      <c r="ADJ36" s="3"/>
      <c r="ADK36" s="3"/>
      <c r="ADL36" s="3"/>
      <c r="ADM36" s="3"/>
      <c r="ADN36" s="3"/>
      <c r="ADO36" s="3"/>
      <c r="ADP36" s="3"/>
      <c r="ADQ36" s="3"/>
      <c r="ADR36" s="3"/>
      <c r="ADS36" s="3"/>
      <c r="ADT36" s="3"/>
      <c r="ADU36" s="3"/>
      <c r="ADV36" s="3"/>
      <c r="ADW36" s="3"/>
      <c r="ADX36" s="3"/>
      <c r="ADY36" s="3"/>
      <c r="ADZ36" s="3"/>
      <c r="AEA36" s="3"/>
      <c r="AEB36" s="3"/>
      <c r="AEC36" s="3"/>
      <c r="AED36" s="3"/>
      <c r="AEE36" s="3"/>
      <c r="AEF36" s="3"/>
      <c r="AEG36" s="3"/>
      <c r="AEH36" s="3"/>
      <c r="AEI36" s="3"/>
      <c r="AEJ36" s="3"/>
      <c r="AEK36" s="3"/>
      <c r="AEL36" s="3"/>
      <c r="AEM36" s="3"/>
      <c r="AEN36" s="3"/>
      <c r="AEO36" s="3"/>
      <c r="AEP36" s="3"/>
      <c r="AEQ36" s="3"/>
      <c r="AER36" s="3"/>
      <c r="AES36" s="3"/>
      <c r="AET36" s="3"/>
      <c r="AEU36" s="3"/>
      <c r="AEV36" s="3"/>
      <c r="AEW36" s="3"/>
      <c r="AEX36" s="3"/>
      <c r="AEY36" s="3"/>
      <c r="AEZ36" s="3"/>
      <c r="AFA36" s="3"/>
      <c r="AFB36" s="3"/>
      <c r="AFC36" s="3"/>
      <c r="AFD36" s="3"/>
      <c r="AFE36" s="3"/>
      <c r="AFF36" s="3"/>
      <c r="AFG36" s="3"/>
      <c r="AFH36" s="3"/>
      <c r="AFI36" s="3"/>
      <c r="AFJ36" s="3"/>
      <c r="AFK36" s="3"/>
      <c r="AFL36" s="3"/>
      <c r="AFM36" s="3"/>
      <c r="AFN36" s="3"/>
      <c r="AFO36" s="3"/>
      <c r="AFP36" s="3"/>
      <c r="AFQ36" s="3"/>
      <c r="AFR36" s="3"/>
      <c r="AFS36" s="3"/>
      <c r="AFT36" s="3"/>
      <c r="AFU36" s="3"/>
      <c r="AFV36" s="3"/>
      <c r="AFW36" s="3"/>
      <c r="AFX36" s="3"/>
      <c r="AFY36" s="3"/>
      <c r="AFZ36" s="3"/>
      <c r="AGA36" s="3"/>
      <c r="AGB36" s="3"/>
      <c r="AGC36" s="3"/>
      <c r="AGD36" s="3"/>
      <c r="AGE36" s="3"/>
      <c r="AGF36" s="3"/>
      <c r="AGG36" s="3"/>
      <c r="AGH36" s="3"/>
      <c r="AGI36" s="3"/>
      <c r="AGJ36" s="3"/>
      <c r="AGK36" s="3"/>
      <c r="AGL36" s="3"/>
      <c r="AGM36" s="3"/>
      <c r="AGN36" s="3"/>
      <c r="AGO36" s="3"/>
      <c r="AGP36" s="3"/>
      <c r="AGQ36" s="3"/>
      <c r="AGR36" s="3"/>
      <c r="AGS36" s="3"/>
      <c r="AGT36" s="3"/>
      <c r="AGU36" s="3"/>
      <c r="AGV36" s="3"/>
      <c r="AGW36" s="3"/>
      <c r="AGX36" s="3"/>
      <c r="AGY36" s="3"/>
      <c r="AGZ36" s="3"/>
      <c r="AHA36" s="3"/>
      <c r="AHB36" s="3"/>
      <c r="AHC36" s="3"/>
      <c r="AHD36" s="3"/>
      <c r="AHE36" s="3"/>
      <c r="AHF36" s="3"/>
      <c r="AHG36" s="3"/>
      <c r="AHH36" s="3"/>
      <c r="AHI36" s="3"/>
      <c r="AHJ36" s="3"/>
      <c r="AHK36" s="3"/>
      <c r="AHL36" s="3"/>
      <c r="AHM36" s="3"/>
      <c r="AHN36" s="3"/>
      <c r="AHO36" s="3"/>
      <c r="AHP36" s="3"/>
      <c r="AHQ36" s="3"/>
      <c r="AHR36" s="3"/>
      <c r="AHS36" s="3"/>
      <c r="AHT36" s="3"/>
      <c r="AHU36" s="3"/>
      <c r="AHV36" s="3"/>
      <c r="AHW36" s="3"/>
      <c r="AHX36" s="3"/>
      <c r="AHY36" s="3"/>
      <c r="AHZ36" s="3"/>
      <c r="AIA36" s="3"/>
      <c r="AIB36" s="3"/>
      <c r="AIC36" s="3"/>
      <c r="AID36" s="3"/>
      <c r="AIE36" s="3"/>
      <c r="AIF36" s="3"/>
      <c r="AIG36" s="3"/>
      <c r="AIH36" s="3"/>
      <c r="AII36" s="3"/>
      <c r="AIJ36" s="3"/>
      <c r="AIK36" s="3"/>
      <c r="AIL36" s="3"/>
      <c r="AIM36" s="3"/>
      <c r="AIN36" s="3"/>
      <c r="AIO36" s="3"/>
      <c r="AIP36" s="3"/>
      <c r="AIQ36" s="3"/>
      <c r="AIR36" s="3"/>
      <c r="AIS36" s="3"/>
      <c r="AIT36" s="3"/>
      <c r="AIU36" s="3"/>
      <c r="AIV36" s="3"/>
      <c r="AIW36" s="3"/>
      <c r="AIX36" s="3"/>
      <c r="AIY36" s="3"/>
      <c r="AIZ36" s="3"/>
      <c r="AJA36" s="3"/>
      <c r="AJB36" s="3"/>
      <c r="AJC36" s="3"/>
      <c r="AJD36" s="3"/>
      <c r="AJE36" s="3"/>
      <c r="AJF36" s="3"/>
      <c r="AJG36" s="3"/>
      <c r="AJH36" s="3"/>
      <c r="AJI36" s="3"/>
      <c r="AJJ36" s="3"/>
      <c r="AJK36" s="3"/>
      <c r="AJL36" s="3"/>
      <c r="AJM36" s="3"/>
      <c r="AJN36" s="3"/>
      <c r="AJO36" s="3"/>
      <c r="AJP36" s="3"/>
      <c r="AJQ36" s="3"/>
      <c r="AJR36" s="3"/>
      <c r="AJS36" s="3"/>
      <c r="AJT36" s="3"/>
      <c r="AJU36" s="3"/>
      <c r="AJV36" s="3"/>
      <c r="AJW36" s="3"/>
      <c r="AJX36" s="3"/>
      <c r="AJY36" s="3"/>
      <c r="AJZ36" s="3"/>
      <c r="AKA36" s="3"/>
      <c r="AKB36" s="3"/>
      <c r="AKC36" s="3"/>
      <c r="AKD36" s="3"/>
      <c r="AKE36" s="3"/>
      <c r="AKF36" s="3"/>
      <c r="AKG36" s="3"/>
      <c r="AKH36" s="3"/>
      <c r="AKI36" s="3"/>
      <c r="AKJ36" s="3"/>
      <c r="AKK36" s="3"/>
      <c r="AKL36" s="3"/>
      <c r="AKM36" s="3"/>
      <c r="AKN36" s="3"/>
      <c r="AKO36" s="3"/>
      <c r="AKP36" s="3"/>
      <c r="AKQ36" s="3"/>
      <c r="AKR36" s="3"/>
      <c r="AKS36" s="3"/>
      <c r="AKT36" s="3"/>
      <c r="AKU36" s="3"/>
      <c r="AKV36" s="3"/>
      <c r="AKW36" s="3"/>
      <c r="AKX36" s="3"/>
      <c r="AKY36" s="3"/>
      <c r="AKZ36" s="3"/>
      <c r="ALA36" s="3"/>
    </row>
    <row r="37" spans="1:989" s="4" customFormat="1" ht="38.25" x14ac:dyDescent="0.2">
      <c r="A37" s="62" t="s">
        <v>110</v>
      </c>
      <c r="B37" s="65">
        <f>24244.9-5098.9</f>
        <v>19146</v>
      </c>
      <c r="C37" s="65">
        <f>24244.9-5098.9</f>
        <v>19146</v>
      </c>
      <c r="D37" s="65">
        <f>24244.9-5098.9</f>
        <v>19146</v>
      </c>
      <c r="E37" s="60">
        <f t="shared" si="0"/>
        <v>100</v>
      </c>
      <c r="F37" s="60">
        <f t="shared" si="1"/>
        <v>100</v>
      </c>
      <c r="G37" s="51">
        <v>21075.200000000001</v>
      </c>
      <c r="H37" s="60">
        <f t="shared" si="2"/>
        <v>1929.2000000000007</v>
      </c>
      <c r="I37" s="60">
        <f t="shared" si="3"/>
        <v>10.076256137052129</v>
      </c>
      <c r="J37" s="60">
        <f t="shared" si="4"/>
        <v>1929.2000000000007</v>
      </c>
      <c r="K37" s="60">
        <f t="shared" si="5"/>
        <v>10.076256137052129</v>
      </c>
      <c r="L37" s="61">
        <f t="shared" si="6"/>
        <v>1929.2000000000007</v>
      </c>
      <c r="M37" s="61">
        <f t="shared" si="7"/>
        <v>10.076256137052129</v>
      </c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  <c r="IV37" s="3"/>
      <c r="IW37" s="3"/>
      <c r="IX37" s="3"/>
      <c r="IY37" s="3"/>
      <c r="IZ37" s="3"/>
      <c r="JA37" s="3"/>
      <c r="JB37" s="3"/>
      <c r="JC37" s="3"/>
      <c r="JD37" s="3"/>
      <c r="JE37" s="3"/>
      <c r="JF37" s="3"/>
      <c r="JG37" s="3"/>
      <c r="JH37" s="3"/>
      <c r="JI37" s="3"/>
      <c r="JJ37" s="3"/>
      <c r="JK37" s="3"/>
      <c r="JL37" s="3"/>
      <c r="JM37" s="3"/>
      <c r="JN37" s="3"/>
      <c r="JO37" s="3"/>
      <c r="JP37" s="3"/>
      <c r="JQ37" s="3"/>
      <c r="JR37" s="3"/>
      <c r="JS37" s="3"/>
      <c r="JT37" s="3"/>
      <c r="JU37" s="3"/>
      <c r="JV37" s="3"/>
      <c r="JW37" s="3"/>
      <c r="JX37" s="3"/>
      <c r="JY37" s="3"/>
      <c r="JZ37" s="3"/>
      <c r="KA37" s="3"/>
      <c r="KB37" s="3"/>
      <c r="KC37" s="3"/>
      <c r="KD37" s="3"/>
      <c r="KE37" s="3"/>
      <c r="KF37" s="3"/>
      <c r="KG37" s="3"/>
      <c r="KH37" s="3"/>
      <c r="KI37" s="3"/>
      <c r="KJ37" s="3"/>
      <c r="KK37" s="3"/>
      <c r="KL37" s="3"/>
      <c r="KM37" s="3"/>
      <c r="KN37" s="3"/>
      <c r="KO37" s="3"/>
      <c r="KP37" s="3"/>
      <c r="KQ37" s="3"/>
      <c r="KR37" s="3"/>
      <c r="KS37" s="3"/>
      <c r="KT37" s="3"/>
      <c r="KU37" s="3"/>
      <c r="KV37" s="3"/>
      <c r="KW37" s="3"/>
      <c r="KX37" s="3"/>
      <c r="KY37" s="3"/>
      <c r="KZ37" s="3"/>
      <c r="LA37" s="3"/>
      <c r="LB37" s="3"/>
      <c r="LC37" s="3"/>
      <c r="LD37" s="3"/>
      <c r="LE37" s="3"/>
      <c r="LF37" s="3"/>
      <c r="LG37" s="3"/>
      <c r="LH37" s="3"/>
      <c r="LI37" s="3"/>
      <c r="LJ37" s="3"/>
      <c r="LK37" s="3"/>
      <c r="LL37" s="3"/>
      <c r="LM37" s="3"/>
      <c r="LN37" s="3"/>
      <c r="LO37" s="3"/>
      <c r="LP37" s="3"/>
      <c r="LQ37" s="3"/>
      <c r="LR37" s="3"/>
      <c r="LS37" s="3"/>
      <c r="LT37" s="3"/>
      <c r="LU37" s="3"/>
      <c r="LV37" s="3"/>
      <c r="LW37" s="3"/>
      <c r="LX37" s="3"/>
      <c r="LY37" s="3"/>
      <c r="LZ37" s="3"/>
      <c r="MA37" s="3"/>
      <c r="MB37" s="3"/>
      <c r="MC37" s="3"/>
      <c r="MD37" s="3"/>
      <c r="ME37" s="3"/>
      <c r="MF37" s="3"/>
      <c r="MG37" s="3"/>
      <c r="MH37" s="3"/>
      <c r="MI37" s="3"/>
      <c r="MJ37" s="3"/>
      <c r="MK37" s="3"/>
      <c r="ML37" s="3"/>
      <c r="MM37" s="3"/>
      <c r="MN37" s="3"/>
      <c r="MO37" s="3"/>
      <c r="MP37" s="3"/>
      <c r="MQ37" s="3"/>
      <c r="MR37" s="3"/>
      <c r="MS37" s="3"/>
      <c r="MT37" s="3"/>
      <c r="MU37" s="3"/>
      <c r="MV37" s="3"/>
      <c r="MW37" s="3"/>
      <c r="MX37" s="3"/>
      <c r="MY37" s="3"/>
      <c r="MZ37" s="3"/>
      <c r="NA37" s="3"/>
      <c r="NB37" s="3"/>
      <c r="NC37" s="3"/>
      <c r="ND37" s="3"/>
      <c r="NE37" s="3"/>
      <c r="NF37" s="3"/>
      <c r="NG37" s="3"/>
      <c r="NH37" s="3"/>
      <c r="NI37" s="3"/>
      <c r="NJ37" s="3"/>
      <c r="NK37" s="3"/>
      <c r="NL37" s="3"/>
      <c r="NM37" s="3"/>
      <c r="NN37" s="3"/>
      <c r="NO37" s="3"/>
      <c r="NP37" s="3"/>
      <c r="NQ37" s="3"/>
      <c r="NR37" s="3"/>
      <c r="NS37" s="3"/>
      <c r="NT37" s="3"/>
      <c r="NU37" s="3"/>
      <c r="NV37" s="3"/>
      <c r="NW37" s="3"/>
      <c r="NX37" s="3"/>
      <c r="NY37" s="3"/>
      <c r="NZ37" s="3"/>
      <c r="OA37" s="3"/>
      <c r="OB37" s="3"/>
      <c r="OC37" s="3"/>
      <c r="OD37" s="3"/>
      <c r="OE37" s="3"/>
      <c r="OF37" s="3"/>
      <c r="OG37" s="3"/>
      <c r="OH37" s="3"/>
      <c r="OI37" s="3"/>
      <c r="OJ37" s="3"/>
      <c r="OK37" s="3"/>
      <c r="OL37" s="3"/>
      <c r="OM37" s="3"/>
      <c r="ON37" s="3"/>
      <c r="OO37" s="3"/>
      <c r="OP37" s="3"/>
      <c r="OQ37" s="3"/>
      <c r="OR37" s="3"/>
      <c r="OS37" s="3"/>
      <c r="OT37" s="3"/>
      <c r="OU37" s="3"/>
      <c r="OV37" s="3"/>
      <c r="OW37" s="3"/>
      <c r="OX37" s="3"/>
      <c r="OY37" s="3"/>
      <c r="OZ37" s="3"/>
      <c r="PA37" s="3"/>
      <c r="PB37" s="3"/>
      <c r="PC37" s="3"/>
      <c r="PD37" s="3"/>
      <c r="PE37" s="3"/>
      <c r="PF37" s="3"/>
      <c r="PG37" s="3"/>
      <c r="PH37" s="3"/>
      <c r="PI37" s="3"/>
      <c r="PJ37" s="3"/>
      <c r="PK37" s="3"/>
      <c r="PL37" s="3"/>
      <c r="PM37" s="3"/>
      <c r="PN37" s="3"/>
      <c r="PO37" s="3"/>
      <c r="PP37" s="3"/>
      <c r="PQ37" s="3"/>
      <c r="PR37" s="3"/>
      <c r="PS37" s="3"/>
      <c r="PT37" s="3"/>
      <c r="PU37" s="3"/>
      <c r="PV37" s="3"/>
      <c r="PW37" s="3"/>
      <c r="PX37" s="3"/>
      <c r="PY37" s="3"/>
      <c r="PZ37" s="3"/>
      <c r="QA37" s="3"/>
      <c r="QB37" s="3"/>
      <c r="QC37" s="3"/>
      <c r="QD37" s="3"/>
      <c r="QE37" s="3"/>
      <c r="QF37" s="3"/>
      <c r="QG37" s="3"/>
      <c r="QH37" s="3"/>
      <c r="QI37" s="3"/>
      <c r="QJ37" s="3"/>
      <c r="QK37" s="3"/>
      <c r="QL37" s="3"/>
      <c r="QM37" s="3"/>
      <c r="QN37" s="3"/>
      <c r="QO37" s="3"/>
      <c r="QP37" s="3"/>
      <c r="QQ37" s="3"/>
      <c r="QR37" s="3"/>
      <c r="QS37" s="3"/>
      <c r="QT37" s="3"/>
      <c r="QU37" s="3"/>
      <c r="QV37" s="3"/>
      <c r="QW37" s="3"/>
      <c r="QX37" s="3"/>
      <c r="QY37" s="3"/>
      <c r="QZ37" s="3"/>
      <c r="RA37" s="3"/>
      <c r="RB37" s="3"/>
      <c r="RC37" s="3"/>
      <c r="RD37" s="3"/>
      <c r="RE37" s="3"/>
      <c r="RF37" s="3"/>
      <c r="RG37" s="3"/>
      <c r="RH37" s="3"/>
      <c r="RI37" s="3"/>
      <c r="RJ37" s="3"/>
      <c r="RK37" s="3"/>
      <c r="RL37" s="3"/>
      <c r="RM37" s="3"/>
      <c r="RN37" s="3"/>
      <c r="RO37" s="3"/>
      <c r="RP37" s="3"/>
      <c r="RQ37" s="3"/>
      <c r="RR37" s="3"/>
      <c r="RS37" s="3"/>
      <c r="RT37" s="3"/>
      <c r="RU37" s="3"/>
      <c r="RV37" s="3"/>
      <c r="RW37" s="3"/>
      <c r="RX37" s="3"/>
      <c r="RY37" s="3"/>
      <c r="RZ37" s="3"/>
      <c r="SA37" s="3"/>
      <c r="SB37" s="3"/>
      <c r="SC37" s="3"/>
      <c r="SD37" s="3"/>
      <c r="SE37" s="3"/>
      <c r="SF37" s="3"/>
      <c r="SG37" s="3"/>
      <c r="SH37" s="3"/>
      <c r="SI37" s="3"/>
      <c r="SJ37" s="3"/>
      <c r="SK37" s="3"/>
      <c r="SL37" s="3"/>
      <c r="SM37" s="3"/>
      <c r="SN37" s="3"/>
      <c r="SO37" s="3"/>
      <c r="SP37" s="3"/>
      <c r="SQ37" s="3"/>
      <c r="SR37" s="3"/>
      <c r="SS37" s="3"/>
      <c r="ST37" s="3"/>
      <c r="SU37" s="3"/>
      <c r="SV37" s="3"/>
      <c r="SW37" s="3"/>
      <c r="SX37" s="3"/>
      <c r="SY37" s="3"/>
      <c r="SZ37" s="3"/>
      <c r="TA37" s="3"/>
      <c r="TB37" s="3"/>
      <c r="TC37" s="3"/>
      <c r="TD37" s="3"/>
      <c r="TE37" s="3"/>
      <c r="TF37" s="3"/>
      <c r="TG37" s="3"/>
      <c r="TH37" s="3"/>
      <c r="TI37" s="3"/>
      <c r="TJ37" s="3"/>
      <c r="TK37" s="3"/>
      <c r="TL37" s="3"/>
      <c r="TM37" s="3"/>
      <c r="TN37" s="3"/>
      <c r="TO37" s="3"/>
      <c r="TP37" s="3"/>
      <c r="TQ37" s="3"/>
      <c r="TR37" s="3"/>
      <c r="TS37" s="3"/>
      <c r="TT37" s="3"/>
      <c r="TU37" s="3"/>
      <c r="TV37" s="3"/>
      <c r="TW37" s="3"/>
      <c r="TX37" s="3"/>
      <c r="TY37" s="3"/>
      <c r="TZ37" s="3"/>
      <c r="UA37" s="3"/>
      <c r="UB37" s="3"/>
      <c r="UC37" s="3"/>
      <c r="UD37" s="3"/>
      <c r="UE37" s="3"/>
      <c r="UF37" s="3"/>
      <c r="UG37" s="3"/>
      <c r="UH37" s="3"/>
      <c r="UI37" s="3"/>
      <c r="UJ37" s="3"/>
      <c r="UK37" s="3"/>
      <c r="UL37" s="3"/>
      <c r="UM37" s="3"/>
      <c r="UN37" s="3"/>
      <c r="UO37" s="3"/>
      <c r="UP37" s="3"/>
      <c r="UQ37" s="3"/>
      <c r="UR37" s="3"/>
      <c r="US37" s="3"/>
      <c r="UT37" s="3"/>
      <c r="UU37" s="3"/>
      <c r="UV37" s="3"/>
      <c r="UW37" s="3"/>
      <c r="UX37" s="3"/>
      <c r="UY37" s="3"/>
      <c r="UZ37" s="3"/>
      <c r="VA37" s="3"/>
      <c r="VB37" s="3"/>
      <c r="VC37" s="3"/>
      <c r="VD37" s="3"/>
      <c r="VE37" s="3"/>
      <c r="VF37" s="3"/>
      <c r="VG37" s="3"/>
      <c r="VH37" s="3"/>
      <c r="VI37" s="3"/>
      <c r="VJ37" s="3"/>
      <c r="VK37" s="3"/>
      <c r="VL37" s="3"/>
      <c r="VM37" s="3"/>
      <c r="VN37" s="3"/>
      <c r="VO37" s="3"/>
      <c r="VP37" s="3"/>
      <c r="VQ37" s="3"/>
      <c r="VR37" s="3"/>
      <c r="VS37" s="3"/>
      <c r="VT37" s="3"/>
      <c r="VU37" s="3"/>
      <c r="VV37" s="3"/>
      <c r="VW37" s="3"/>
      <c r="VX37" s="3"/>
      <c r="VY37" s="3"/>
      <c r="VZ37" s="3"/>
      <c r="WA37" s="3"/>
      <c r="WB37" s="3"/>
      <c r="WC37" s="3"/>
      <c r="WD37" s="3"/>
      <c r="WE37" s="3"/>
      <c r="WF37" s="3"/>
      <c r="WG37" s="3"/>
      <c r="WH37" s="3"/>
      <c r="WI37" s="3"/>
      <c r="WJ37" s="3"/>
      <c r="WK37" s="3"/>
      <c r="WL37" s="3"/>
      <c r="WM37" s="3"/>
      <c r="WN37" s="3"/>
      <c r="WO37" s="3"/>
      <c r="WP37" s="3"/>
      <c r="WQ37" s="3"/>
      <c r="WR37" s="3"/>
      <c r="WS37" s="3"/>
      <c r="WT37" s="3"/>
      <c r="WU37" s="3"/>
      <c r="WV37" s="3"/>
      <c r="WW37" s="3"/>
      <c r="WX37" s="3"/>
      <c r="WY37" s="3"/>
      <c r="WZ37" s="3"/>
      <c r="XA37" s="3"/>
      <c r="XB37" s="3"/>
      <c r="XC37" s="3"/>
      <c r="XD37" s="3"/>
      <c r="XE37" s="3"/>
      <c r="XF37" s="3"/>
      <c r="XG37" s="3"/>
      <c r="XH37" s="3"/>
      <c r="XI37" s="3"/>
      <c r="XJ37" s="3"/>
      <c r="XK37" s="3"/>
      <c r="XL37" s="3"/>
      <c r="XM37" s="3"/>
      <c r="XN37" s="3"/>
      <c r="XO37" s="3"/>
      <c r="XP37" s="3"/>
      <c r="XQ37" s="3"/>
      <c r="XR37" s="3"/>
      <c r="XS37" s="3"/>
      <c r="XT37" s="3"/>
      <c r="XU37" s="3"/>
      <c r="XV37" s="3"/>
      <c r="XW37" s="3"/>
      <c r="XX37" s="3"/>
      <c r="XY37" s="3"/>
      <c r="XZ37" s="3"/>
      <c r="YA37" s="3"/>
      <c r="YB37" s="3"/>
      <c r="YC37" s="3"/>
      <c r="YD37" s="3"/>
      <c r="YE37" s="3"/>
      <c r="YF37" s="3"/>
      <c r="YG37" s="3"/>
      <c r="YH37" s="3"/>
      <c r="YI37" s="3"/>
      <c r="YJ37" s="3"/>
      <c r="YK37" s="3"/>
      <c r="YL37" s="3"/>
      <c r="YM37" s="3"/>
      <c r="YN37" s="3"/>
      <c r="YO37" s="3"/>
      <c r="YP37" s="3"/>
      <c r="YQ37" s="3"/>
      <c r="YR37" s="3"/>
      <c r="YS37" s="3"/>
      <c r="YT37" s="3"/>
      <c r="YU37" s="3"/>
      <c r="YV37" s="3"/>
      <c r="YW37" s="3"/>
      <c r="YX37" s="3"/>
      <c r="YY37" s="3"/>
      <c r="YZ37" s="3"/>
      <c r="ZA37" s="3"/>
      <c r="ZB37" s="3"/>
      <c r="ZC37" s="3"/>
      <c r="ZD37" s="3"/>
      <c r="ZE37" s="3"/>
      <c r="ZF37" s="3"/>
      <c r="ZG37" s="3"/>
      <c r="ZH37" s="3"/>
      <c r="ZI37" s="3"/>
      <c r="ZJ37" s="3"/>
      <c r="ZK37" s="3"/>
      <c r="ZL37" s="3"/>
      <c r="ZM37" s="3"/>
      <c r="ZN37" s="3"/>
      <c r="ZO37" s="3"/>
      <c r="ZP37" s="3"/>
      <c r="ZQ37" s="3"/>
      <c r="ZR37" s="3"/>
      <c r="ZS37" s="3"/>
      <c r="ZT37" s="3"/>
      <c r="ZU37" s="3"/>
      <c r="ZV37" s="3"/>
      <c r="ZW37" s="3"/>
      <c r="ZX37" s="3"/>
      <c r="ZY37" s="3"/>
      <c r="ZZ37" s="3"/>
      <c r="AAA37" s="3"/>
      <c r="AAB37" s="3"/>
      <c r="AAC37" s="3"/>
      <c r="AAD37" s="3"/>
      <c r="AAE37" s="3"/>
      <c r="AAF37" s="3"/>
      <c r="AAG37" s="3"/>
      <c r="AAH37" s="3"/>
      <c r="AAI37" s="3"/>
      <c r="AAJ37" s="3"/>
      <c r="AAK37" s="3"/>
      <c r="AAL37" s="3"/>
      <c r="AAM37" s="3"/>
      <c r="AAN37" s="3"/>
      <c r="AAO37" s="3"/>
      <c r="AAP37" s="3"/>
      <c r="AAQ37" s="3"/>
      <c r="AAR37" s="3"/>
      <c r="AAS37" s="3"/>
      <c r="AAT37" s="3"/>
      <c r="AAU37" s="3"/>
      <c r="AAV37" s="3"/>
      <c r="AAW37" s="3"/>
      <c r="AAX37" s="3"/>
      <c r="AAY37" s="3"/>
      <c r="AAZ37" s="3"/>
      <c r="ABA37" s="3"/>
      <c r="ABB37" s="3"/>
      <c r="ABC37" s="3"/>
      <c r="ABD37" s="3"/>
      <c r="ABE37" s="3"/>
      <c r="ABF37" s="3"/>
      <c r="ABG37" s="3"/>
      <c r="ABH37" s="3"/>
      <c r="ABI37" s="3"/>
      <c r="ABJ37" s="3"/>
      <c r="ABK37" s="3"/>
      <c r="ABL37" s="3"/>
      <c r="ABM37" s="3"/>
      <c r="ABN37" s="3"/>
      <c r="ABO37" s="3"/>
      <c r="ABP37" s="3"/>
      <c r="ABQ37" s="3"/>
      <c r="ABR37" s="3"/>
      <c r="ABS37" s="3"/>
      <c r="ABT37" s="3"/>
      <c r="ABU37" s="3"/>
      <c r="ABV37" s="3"/>
      <c r="ABW37" s="3"/>
      <c r="ABX37" s="3"/>
      <c r="ABY37" s="3"/>
      <c r="ABZ37" s="3"/>
      <c r="ACA37" s="3"/>
      <c r="ACB37" s="3"/>
      <c r="ACC37" s="3"/>
      <c r="ACD37" s="3"/>
      <c r="ACE37" s="3"/>
      <c r="ACF37" s="3"/>
      <c r="ACG37" s="3"/>
      <c r="ACH37" s="3"/>
      <c r="ACI37" s="3"/>
      <c r="ACJ37" s="3"/>
      <c r="ACK37" s="3"/>
      <c r="ACL37" s="3"/>
      <c r="ACM37" s="3"/>
      <c r="ACN37" s="3"/>
      <c r="ACO37" s="3"/>
      <c r="ACP37" s="3"/>
      <c r="ACQ37" s="3"/>
      <c r="ACR37" s="3"/>
      <c r="ACS37" s="3"/>
      <c r="ACT37" s="3"/>
      <c r="ACU37" s="3"/>
      <c r="ACV37" s="3"/>
      <c r="ACW37" s="3"/>
      <c r="ACX37" s="3"/>
      <c r="ACY37" s="3"/>
      <c r="ACZ37" s="3"/>
      <c r="ADA37" s="3"/>
      <c r="ADB37" s="3"/>
      <c r="ADC37" s="3"/>
      <c r="ADD37" s="3"/>
      <c r="ADE37" s="3"/>
      <c r="ADF37" s="3"/>
      <c r="ADG37" s="3"/>
      <c r="ADH37" s="3"/>
      <c r="ADI37" s="3"/>
      <c r="ADJ37" s="3"/>
      <c r="ADK37" s="3"/>
      <c r="ADL37" s="3"/>
      <c r="ADM37" s="3"/>
      <c r="ADN37" s="3"/>
      <c r="ADO37" s="3"/>
      <c r="ADP37" s="3"/>
      <c r="ADQ37" s="3"/>
      <c r="ADR37" s="3"/>
      <c r="ADS37" s="3"/>
      <c r="ADT37" s="3"/>
      <c r="ADU37" s="3"/>
      <c r="ADV37" s="3"/>
      <c r="ADW37" s="3"/>
      <c r="ADX37" s="3"/>
      <c r="ADY37" s="3"/>
      <c r="ADZ37" s="3"/>
      <c r="AEA37" s="3"/>
      <c r="AEB37" s="3"/>
      <c r="AEC37" s="3"/>
      <c r="AED37" s="3"/>
      <c r="AEE37" s="3"/>
      <c r="AEF37" s="3"/>
      <c r="AEG37" s="3"/>
      <c r="AEH37" s="3"/>
      <c r="AEI37" s="3"/>
      <c r="AEJ37" s="3"/>
      <c r="AEK37" s="3"/>
      <c r="AEL37" s="3"/>
      <c r="AEM37" s="3"/>
      <c r="AEN37" s="3"/>
      <c r="AEO37" s="3"/>
      <c r="AEP37" s="3"/>
      <c r="AEQ37" s="3"/>
      <c r="AER37" s="3"/>
      <c r="AES37" s="3"/>
      <c r="AET37" s="3"/>
      <c r="AEU37" s="3"/>
      <c r="AEV37" s="3"/>
      <c r="AEW37" s="3"/>
      <c r="AEX37" s="3"/>
      <c r="AEY37" s="3"/>
      <c r="AEZ37" s="3"/>
      <c r="AFA37" s="3"/>
      <c r="AFB37" s="3"/>
      <c r="AFC37" s="3"/>
      <c r="AFD37" s="3"/>
      <c r="AFE37" s="3"/>
      <c r="AFF37" s="3"/>
      <c r="AFG37" s="3"/>
      <c r="AFH37" s="3"/>
      <c r="AFI37" s="3"/>
      <c r="AFJ37" s="3"/>
      <c r="AFK37" s="3"/>
      <c r="AFL37" s="3"/>
      <c r="AFM37" s="3"/>
      <c r="AFN37" s="3"/>
      <c r="AFO37" s="3"/>
      <c r="AFP37" s="3"/>
      <c r="AFQ37" s="3"/>
      <c r="AFR37" s="3"/>
      <c r="AFS37" s="3"/>
      <c r="AFT37" s="3"/>
      <c r="AFU37" s="3"/>
      <c r="AFV37" s="3"/>
      <c r="AFW37" s="3"/>
      <c r="AFX37" s="3"/>
      <c r="AFY37" s="3"/>
      <c r="AFZ37" s="3"/>
      <c r="AGA37" s="3"/>
      <c r="AGB37" s="3"/>
      <c r="AGC37" s="3"/>
      <c r="AGD37" s="3"/>
      <c r="AGE37" s="3"/>
      <c r="AGF37" s="3"/>
      <c r="AGG37" s="3"/>
      <c r="AGH37" s="3"/>
      <c r="AGI37" s="3"/>
      <c r="AGJ37" s="3"/>
      <c r="AGK37" s="3"/>
      <c r="AGL37" s="3"/>
      <c r="AGM37" s="3"/>
      <c r="AGN37" s="3"/>
      <c r="AGO37" s="3"/>
      <c r="AGP37" s="3"/>
      <c r="AGQ37" s="3"/>
      <c r="AGR37" s="3"/>
      <c r="AGS37" s="3"/>
      <c r="AGT37" s="3"/>
      <c r="AGU37" s="3"/>
      <c r="AGV37" s="3"/>
      <c r="AGW37" s="3"/>
      <c r="AGX37" s="3"/>
      <c r="AGY37" s="3"/>
      <c r="AGZ37" s="3"/>
      <c r="AHA37" s="3"/>
      <c r="AHB37" s="3"/>
      <c r="AHC37" s="3"/>
      <c r="AHD37" s="3"/>
      <c r="AHE37" s="3"/>
      <c r="AHF37" s="3"/>
      <c r="AHG37" s="3"/>
      <c r="AHH37" s="3"/>
      <c r="AHI37" s="3"/>
      <c r="AHJ37" s="3"/>
      <c r="AHK37" s="3"/>
      <c r="AHL37" s="3"/>
      <c r="AHM37" s="3"/>
      <c r="AHN37" s="3"/>
      <c r="AHO37" s="3"/>
      <c r="AHP37" s="3"/>
      <c r="AHQ37" s="3"/>
      <c r="AHR37" s="3"/>
      <c r="AHS37" s="3"/>
      <c r="AHT37" s="3"/>
      <c r="AHU37" s="3"/>
      <c r="AHV37" s="3"/>
      <c r="AHW37" s="3"/>
      <c r="AHX37" s="3"/>
      <c r="AHY37" s="3"/>
      <c r="AHZ37" s="3"/>
      <c r="AIA37" s="3"/>
      <c r="AIB37" s="3"/>
      <c r="AIC37" s="3"/>
      <c r="AID37" s="3"/>
      <c r="AIE37" s="3"/>
      <c r="AIF37" s="3"/>
      <c r="AIG37" s="3"/>
      <c r="AIH37" s="3"/>
      <c r="AII37" s="3"/>
      <c r="AIJ37" s="3"/>
      <c r="AIK37" s="3"/>
      <c r="AIL37" s="3"/>
      <c r="AIM37" s="3"/>
      <c r="AIN37" s="3"/>
      <c r="AIO37" s="3"/>
      <c r="AIP37" s="3"/>
      <c r="AIQ37" s="3"/>
      <c r="AIR37" s="3"/>
      <c r="AIS37" s="3"/>
      <c r="AIT37" s="3"/>
      <c r="AIU37" s="3"/>
      <c r="AIV37" s="3"/>
      <c r="AIW37" s="3"/>
      <c r="AIX37" s="3"/>
      <c r="AIY37" s="3"/>
      <c r="AIZ37" s="3"/>
      <c r="AJA37" s="3"/>
      <c r="AJB37" s="3"/>
      <c r="AJC37" s="3"/>
      <c r="AJD37" s="3"/>
      <c r="AJE37" s="3"/>
      <c r="AJF37" s="3"/>
      <c r="AJG37" s="3"/>
      <c r="AJH37" s="3"/>
      <c r="AJI37" s="3"/>
      <c r="AJJ37" s="3"/>
      <c r="AJK37" s="3"/>
      <c r="AJL37" s="3"/>
      <c r="AJM37" s="3"/>
      <c r="AJN37" s="3"/>
      <c r="AJO37" s="3"/>
      <c r="AJP37" s="3"/>
      <c r="AJQ37" s="3"/>
      <c r="AJR37" s="3"/>
      <c r="AJS37" s="3"/>
      <c r="AJT37" s="3"/>
      <c r="AJU37" s="3"/>
      <c r="AJV37" s="3"/>
      <c r="AJW37" s="3"/>
      <c r="AJX37" s="3"/>
      <c r="AJY37" s="3"/>
      <c r="AJZ37" s="3"/>
      <c r="AKA37" s="3"/>
      <c r="AKB37" s="3"/>
      <c r="AKC37" s="3"/>
      <c r="AKD37" s="3"/>
      <c r="AKE37" s="3"/>
      <c r="AKF37" s="3"/>
      <c r="AKG37" s="3"/>
      <c r="AKH37" s="3"/>
      <c r="AKI37" s="3"/>
      <c r="AKJ37" s="3"/>
      <c r="AKK37" s="3"/>
      <c r="AKL37" s="3"/>
      <c r="AKM37" s="3"/>
      <c r="AKN37" s="3"/>
      <c r="AKO37" s="3"/>
      <c r="AKP37" s="3"/>
      <c r="AKQ37" s="3"/>
      <c r="AKR37" s="3"/>
      <c r="AKS37" s="3"/>
      <c r="AKT37" s="3"/>
      <c r="AKU37" s="3"/>
      <c r="AKV37" s="3"/>
      <c r="AKW37" s="3"/>
      <c r="AKX37" s="3"/>
      <c r="AKY37" s="3"/>
      <c r="AKZ37" s="3"/>
      <c r="ALA37" s="3"/>
    </row>
    <row r="38" spans="1:989" s="4" customFormat="1" ht="80.25" customHeight="1" x14ac:dyDescent="0.2">
      <c r="A38" s="62" t="s">
        <v>111</v>
      </c>
      <c r="B38" s="65">
        <f>19.4+0.2</f>
        <v>19.599999999999998</v>
      </c>
      <c r="C38" s="65">
        <f>19.4+0.2</f>
        <v>19.599999999999998</v>
      </c>
      <c r="D38" s="65">
        <f>19.4+0.2</f>
        <v>19.599999999999998</v>
      </c>
      <c r="E38" s="60">
        <f t="shared" si="0"/>
        <v>100</v>
      </c>
      <c r="F38" s="60">
        <f t="shared" si="1"/>
        <v>100</v>
      </c>
      <c r="G38" s="51"/>
      <c r="H38" s="60">
        <f t="shared" si="2"/>
        <v>-19.599999999999998</v>
      </c>
      <c r="I38" s="60">
        <f t="shared" si="3"/>
        <v>-100</v>
      </c>
      <c r="J38" s="60">
        <f t="shared" si="4"/>
        <v>-19.599999999999998</v>
      </c>
      <c r="K38" s="60">
        <f t="shared" si="5"/>
        <v>-100</v>
      </c>
      <c r="L38" s="61">
        <f t="shared" si="6"/>
        <v>-19.599999999999998</v>
      </c>
      <c r="M38" s="61">
        <f t="shared" si="7"/>
        <v>-100</v>
      </c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  <c r="IU38" s="3"/>
      <c r="IV38" s="3"/>
      <c r="IW38" s="3"/>
      <c r="IX38" s="3"/>
      <c r="IY38" s="3"/>
      <c r="IZ38" s="3"/>
      <c r="JA38" s="3"/>
      <c r="JB38" s="3"/>
      <c r="JC38" s="3"/>
      <c r="JD38" s="3"/>
      <c r="JE38" s="3"/>
      <c r="JF38" s="3"/>
      <c r="JG38" s="3"/>
      <c r="JH38" s="3"/>
      <c r="JI38" s="3"/>
      <c r="JJ38" s="3"/>
      <c r="JK38" s="3"/>
      <c r="JL38" s="3"/>
      <c r="JM38" s="3"/>
      <c r="JN38" s="3"/>
      <c r="JO38" s="3"/>
      <c r="JP38" s="3"/>
      <c r="JQ38" s="3"/>
      <c r="JR38" s="3"/>
      <c r="JS38" s="3"/>
      <c r="JT38" s="3"/>
      <c r="JU38" s="3"/>
      <c r="JV38" s="3"/>
      <c r="JW38" s="3"/>
      <c r="JX38" s="3"/>
      <c r="JY38" s="3"/>
      <c r="JZ38" s="3"/>
      <c r="KA38" s="3"/>
      <c r="KB38" s="3"/>
      <c r="KC38" s="3"/>
      <c r="KD38" s="3"/>
      <c r="KE38" s="3"/>
      <c r="KF38" s="3"/>
      <c r="KG38" s="3"/>
      <c r="KH38" s="3"/>
      <c r="KI38" s="3"/>
      <c r="KJ38" s="3"/>
      <c r="KK38" s="3"/>
      <c r="KL38" s="3"/>
      <c r="KM38" s="3"/>
      <c r="KN38" s="3"/>
      <c r="KO38" s="3"/>
      <c r="KP38" s="3"/>
      <c r="KQ38" s="3"/>
      <c r="KR38" s="3"/>
      <c r="KS38" s="3"/>
      <c r="KT38" s="3"/>
      <c r="KU38" s="3"/>
      <c r="KV38" s="3"/>
      <c r="KW38" s="3"/>
      <c r="KX38" s="3"/>
      <c r="KY38" s="3"/>
      <c r="KZ38" s="3"/>
      <c r="LA38" s="3"/>
      <c r="LB38" s="3"/>
      <c r="LC38" s="3"/>
      <c r="LD38" s="3"/>
      <c r="LE38" s="3"/>
      <c r="LF38" s="3"/>
      <c r="LG38" s="3"/>
      <c r="LH38" s="3"/>
      <c r="LI38" s="3"/>
      <c r="LJ38" s="3"/>
      <c r="LK38" s="3"/>
      <c r="LL38" s="3"/>
      <c r="LM38" s="3"/>
      <c r="LN38" s="3"/>
      <c r="LO38" s="3"/>
      <c r="LP38" s="3"/>
      <c r="LQ38" s="3"/>
      <c r="LR38" s="3"/>
      <c r="LS38" s="3"/>
      <c r="LT38" s="3"/>
      <c r="LU38" s="3"/>
      <c r="LV38" s="3"/>
      <c r="LW38" s="3"/>
      <c r="LX38" s="3"/>
      <c r="LY38" s="3"/>
      <c r="LZ38" s="3"/>
      <c r="MA38" s="3"/>
      <c r="MB38" s="3"/>
      <c r="MC38" s="3"/>
      <c r="MD38" s="3"/>
      <c r="ME38" s="3"/>
      <c r="MF38" s="3"/>
      <c r="MG38" s="3"/>
      <c r="MH38" s="3"/>
      <c r="MI38" s="3"/>
      <c r="MJ38" s="3"/>
      <c r="MK38" s="3"/>
      <c r="ML38" s="3"/>
      <c r="MM38" s="3"/>
      <c r="MN38" s="3"/>
      <c r="MO38" s="3"/>
      <c r="MP38" s="3"/>
      <c r="MQ38" s="3"/>
      <c r="MR38" s="3"/>
      <c r="MS38" s="3"/>
      <c r="MT38" s="3"/>
      <c r="MU38" s="3"/>
      <c r="MV38" s="3"/>
      <c r="MW38" s="3"/>
      <c r="MX38" s="3"/>
      <c r="MY38" s="3"/>
      <c r="MZ38" s="3"/>
      <c r="NA38" s="3"/>
      <c r="NB38" s="3"/>
      <c r="NC38" s="3"/>
      <c r="ND38" s="3"/>
      <c r="NE38" s="3"/>
      <c r="NF38" s="3"/>
      <c r="NG38" s="3"/>
      <c r="NH38" s="3"/>
      <c r="NI38" s="3"/>
      <c r="NJ38" s="3"/>
      <c r="NK38" s="3"/>
      <c r="NL38" s="3"/>
      <c r="NM38" s="3"/>
      <c r="NN38" s="3"/>
      <c r="NO38" s="3"/>
      <c r="NP38" s="3"/>
      <c r="NQ38" s="3"/>
      <c r="NR38" s="3"/>
      <c r="NS38" s="3"/>
      <c r="NT38" s="3"/>
      <c r="NU38" s="3"/>
      <c r="NV38" s="3"/>
      <c r="NW38" s="3"/>
      <c r="NX38" s="3"/>
      <c r="NY38" s="3"/>
      <c r="NZ38" s="3"/>
      <c r="OA38" s="3"/>
      <c r="OB38" s="3"/>
      <c r="OC38" s="3"/>
      <c r="OD38" s="3"/>
      <c r="OE38" s="3"/>
      <c r="OF38" s="3"/>
      <c r="OG38" s="3"/>
      <c r="OH38" s="3"/>
      <c r="OI38" s="3"/>
      <c r="OJ38" s="3"/>
      <c r="OK38" s="3"/>
      <c r="OL38" s="3"/>
      <c r="OM38" s="3"/>
      <c r="ON38" s="3"/>
      <c r="OO38" s="3"/>
      <c r="OP38" s="3"/>
      <c r="OQ38" s="3"/>
      <c r="OR38" s="3"/>
      <c r="OS38" s="3"/>
      <c r="OT38" s="3"/>
      <c r="OU38" s="3"/>
      <c r="OV38" s="3"/>
      <c r="OW38" s="3"/>
      <c r="OX38" s="3"/>
      <c r="OY38" s="3"/>
      <c r="OZ38" s="3"/>
      <c r="PA38" s="3"/>
      <c r="PB38" s="3"/>
      <c r="PC38" s="3"/>
      <c r="PD38" s="3"/>
      <c r="PE38" s="3"/>
      <c r="PF38" s="3"/>
      <c r="PG38" s="3"/>
      <c r="PH38" s="3"/>
      <c r="PI38" s="3"/>
      <c r="PJ38" s="3"/>
      <c r="PK38" s="3"/>
      <c r="PL38" s="3"/>
      <c r="PM38" s="3"/>
      <c r="PN38" s="3"/>
      <c r="PO38" s="3"/>
      <c r="PP38" s="3"/>
      <c r="PQ38" s="3"/>
      <c r="PR38" s="3"/>
      <c r="PS38" s="3"/>
      <c r="PT38" s="3"/>
      <c r="PU38" s="3"/>
      <c r="PV38" s="3"/>
      <c r="PW38" s="3"/>
      <c r="PX38" s="3"/>
      <c r="PY38" s="3"/>
      <c r="PZ38" s="3"/>
      <c r="QA38" s="3"/>
      <c r="QB38" s="3"/>
      <c r="QC38" s="3"/>
      <c r="QD38" s="3"/>
      <c r="QE38" s="3"/>
      <c r="QF38" s="3"/>
      <c r="QG38" s="3"/>
      <c r="QH38" s="3"/>
      <c r="QI38" s="3"/>
      <c r="QJ38" s="3"/>
      <c r="QK38" s="3"/>
      <c r="QL38" s="3"/>
      <c r="QM38" s="3"/>
      <c r="QN38" s="3"/>
      <c r="QO38" s="3"/>
      <c r="QP38" s="3"/>
      <c r="QQ38" s="3"/>
      <c r="QR38" s="3"/>
      <c r="QS38" s="3"/>
      <c r="QT38" s="3"/>
      <c r="QU38" s="3"/>
      <c r="QV38" s="3"/>
      <c r="QW38" s="3"/>
      <c r="QX38" s="3"/>
      <c r="QY38" s="3"/>
      <c r="QZ38" s="3"/>
      <c r="RA38" s="3"/>
      <c r="RB38" s="3"/>
      <c r="RC38" s="3"/>
      <c r="RD38" s="3"/>
      <c r="RE38" s="3"/>
      <c r="RF38" s="3"/>
      <c r="RG38" s="3"/>
      <c r="RH38" s="3"/>
      <c r="RI38" s="3"/>
      <c r="RJ38" s="3"/>
      <c r="RK38" s="3"/>
      <c r="RL38" s="3"/>
      <c r="RM38" s="3"/>
      <c r="RN38" s="3"/>
      <c r="RO38" s="3"/>
      <c r="RP38" s="3"/>
      <c r="RQ38" s="3"/>
      <c r="RR38" s="3"/>
      <c r="RS38" s="3"/>
      <c r="RT38" s="3"/>
      <c r="RU38" s="3"/>
      <c r="RV38" s="3"/>
      <c r="RW38" s="3"/>
      <c r="RX38" s="3"/>
      <c r="RY38" s="3"/>
      <c r="RZ38" s="3"/>
      <c r="SA38" s="3"/>
      <c r="SB38" s="3"/>
      <c r="SC38" s="3"/>
      <c r="SD38" s="3"/>
      <c r="SE38" s="3"/>
      <c r="SF38" s="3"/>
      <c r="SG38" s="3"/>
      <c r="SH38" s="3"/>
      <c r="SI38" s="3"/>
      <c r="SJ38" s="3"/>
      <c r="SK38" s="3"/>
      <c r="SL38" s="3"/>
      <c r="SM38" s="3"/>
      <c r="SN38" s="3"/>
      <c r="SO38" s="3"/>
      <c r="SP38" s="3"/>
      <c r="SQ38" s="3"/>
      <c r="SR38" s="3"/>
      <c r="SS38" s="3"/>
      <c r="ST38" s="3"/>
      <c r="SU38" s="3"/>
      <c r="SV38" s="3"/>
      <c r="SW38" s="3"/>
      <c r="SX38" s="3"/>
      <c r="SY38" s="3"/>
      <c r="SZ38" s="3"/>
      <c r="TA38" s="3"/>
      <c r="TB38" s="3"/>
      <c r="TC38" s="3"/>
      <c r="TD38" s="3"/>
      <c r="TE38" s="3"/>
      <c r="TF38" s="3"/>
      <c r="TG38" s="3"/>
      <c r="TH38" s="3"/>
      <c r="TI38" s="3"/>
      <c r="TJ38" s="3"/>
      <c r="TK38" s="3"/>
      <c r="TL38" s="3"/>
      <c r="TM38" s="3"/>
      <c r="TN38" s="3"/>
      <c r="TO38" s="3"/>
      <c r="TP38" s="3"/>
      <c r="TQ38" s="3"/>
      <c r="TR38" s="3"/>
      <c r="TS38" s="3"/>
      <c r="TT38" s="3"/>
      <c r="TU38" s="3"/>
      <c r="TV38" s="3"/>
      <c r="TW38" s="3"/>
      <c r="TX38" s="3"/>
      <c r="TY38" s="3"/>
      <c r="TZ38" s="3"/>
      <c r="UA38" s="3"/>
      <c r="UB38" s="3"/>
      <c r="UC38" s="3"/>
      <c r="UD38" s="3"/>
      <c r="UE38" s="3"/>
      <c r="UF38" s="3"/>
      <c r="UG38" s="3"/>
      <c r="UH38" s="3"/>
      <c r="UI38" s="3"/>
      <c r="UJ38" s="3"/>
      <c r="UK38" s="3"/>
      <c r="UL38" s="3"/>
      <c r="UM38" s="3"/>
      <c r="UN38" s="3"/>
      <c r="UO38" s="3"/>
      <c r="UP38" s="3"/>
      <c r="UQ38" s="3"/>
      <c r="UR38" s="3"/>
      <c r="US38" s="3"/>
      <c r="UT38" s="3"/>
      <c r="UU38" s="3"/>
      <c r="UV38" s="3"/>
      <c r="UW38" s="3"/>
      <c r="UX38" s="3"/>
      <c r="UY38" s="3"/>
      <c r="UZ38" s="3"/>
      <c r="VA38" s="3"/>
      <c r="VB38" s="3"/>
      <c r="VC38" s="3"/>
      <c r="VD38" s="3"/>
      <c r="VE38" s="3"/>
      <c r="VF38" s="3"/>
      <c r="VG38" s="3"/>
      <c r="VH38" s="3"/>
      <c r="VI38" s="3"/>
      <c r="VJ38" s="3"/>
      <c r="VK38" s="3"/>
      <c r="VL38" s="3"/>
      <c r="VM38" s="3"/>
      <c r="VN38" s="3"/>
      <c r="VO38" s="3"/>
      <c r="VP38" s="3"/>
      <c r="VQ38" s="3"/>
      <c r="VR38" s="3"/>
      <c r="VS38" s="3"/>
      <c r="VT38" s="3"/>
      <c r="VU38" s="3"/>
      <c r="VV38" s="3"/>
      <c r="VW38" s="3"/>
      <c r="VX38" s="3"/>
      <c r="VY38" s="3"/>
      <c r="VZ38" s="3"/>
      <c r="WA38" s="3"/>
      <c r="WB38" s="3"/>
      <c r="WC38" s="3"/>
      <c r="WD38" s="3"/>
      <c r="WE38" s="3"/>
      <c r="WF38" s="3"/>
      <c r="WG38" s="3"/>
      <c r="WH38" s="3"/>
      <c r="WI38" s="3"/>
      <c r="WJ38" s="3"/>
      <c r="WK38" s="3"/>
      <c r="WL38" s="3"/>
      <c r="WM38" s="3"/>
      <c r="WN38" s="3"/>
      <c r="WO38" s="3"/>
      <c r="WP38" s="3"/>
      <c r="WQ38" s="3"/>
      <c r="WR38" s="3"/>
      <c r="WS38" s="3"/>
      <c r="WT38" s="3"/>
      <c r="WU38" s="3"/>
      <c r="WV38" s="3"/>
      <c r="WW38" s="3"/>
      <c r="WX38" s="3"/>
      <c r="WY38" s="3"/>
      <c r="WZ38" s="3"/>
      <c r="XA38" s="3"/>
      <c r="XB38" s="3"/>
      <c r="XC38" s="3"/>
      <c r="XD38" s="3"/>
      <c r="XE38" s="3"/>
      <c r="XF38" s="3"/>
      <c r="XG38" s="3"/>
      <c r="XH38" s="3"/>
      <c r="XI38" s="3"/>
      <c r="XJ38" s="3"/>
      <c r="XK38" s="3"/>
      <c r="XL38" s="3"/>
      <c r="XM38" s="3"/>
      <c r="XN38" s="3"/>
      <c r="XO38" s="3"/>
      <c r="XP38" s="3"/>
      <c r="XQ38" s="3"/>
      <c r="XR38" s="3"/>
      <c r="XS38" s="3"/>
      <c r="XT38" s="3"/>
      <c r="XU38" s="3"/>
      <c r="XV38" s="3"/>
      <c r="XW38" s="3"/>
      <c r="XX38" s="3"/>
      <c r="XY38" s="3"/>
      <c r="XZ38" s="3"/>
      <c r="YA38" s="3"/>
      <c r="YB38" s="3"/>
      <c r="YC38" s="3"/>
      <c r="YD38" s="3"/>
      <c r="YE38" s="3"/>
      <c r="YF38" s="3"/>
      <c r="YG38" s="3"/>
      <c r="YH38" s="3"/>
      <c r="YI38" s="3"/>
      <c r="YJ38" s="3"/>
      <c r="YK38" s="3"/>
      <c r="YL38" s="3"/>
      <c r="YM38" s="3"/>
      <c r="YN38" s="3"/>
      <c r="YO38" s="3"/>
      <c r="YP38" s="3"/>
      <c r="YQ38" s="3"/>
      <c r="YR38" s="3"/>
      <c r="YS38" s="3"/>
      <c r="YT38" s="3"/>
      <c r="YU38" s="3"/>
      <c r="YV38" s="3"/>
      <c r="YW38" s="3"/>
      <c r="YX38" s="3"/>
      <c r="YY38" s="3"/>
      <c r="YZ38" s="3"/>
      <c r="ZA38" s="3"/>
      <c r="ZB38" s="3"/>
      <c r="ZC38" s="3"/>
      <c r="ZD38" s="3"/>
      <c r="ZE38" s="3"/>
      <c r="ZF38" s="3"/>
      <c r="ZG38" s="3"/>
      <c r="ZH38" s="3"/>
      <c r="ZI38" s="3"/>
      <c r="ZJ38" s="3"/>
      <c r="ZK38" s="3"/>
      <c r="ZL38" s="3"/>
      <c r="ZM38" s="3"/>
      <c r="ZN38" s="3"/>
      <c r="ZO38" s="3"/>
      <c r="ZP38" s="3"/>
      <c r="ZQ38" s="3"/>
      <c r="ZR38" s="3"/>
      <c r="ZS38" s="3"/>
      <c r="ZT38" s="3"/>
      <c r="ZU38" s="3"/>
      <c r="ZV38" s="3"/>
      <c r="ZW38" s="3"/>
      <c r="ZX38" s="3"/>
      <c r="ZY38" s="3"/>
      <c r="ZZ38" s="3"/>
      <c r="AAA38" s="3"/>
      <c r="AAB38" s="3"/>
      <c r="AAC38" s="3"/>
      <c r="AAD38" s="3"/>
      <c r="AAE38" s="3"/>
      <c r="AAF38" s="3"/>
      <c r="AAG38" s="3"/>
      <c r="AAH38" s="3"/>
      <c r="AAI38" s="3"/>
      <c r="AAJ38" s="3"/>
      <c r="AAK38" s="3"/>
      <c r="AAL38" s="3"/>
      <c r="AAM38" s="3"/>
      <c r="AAN38" s="3"/>
      <c r="AAO38" s="3"/>
      <c r="AAP38" s="3"/>
      <c r="AAQ38" s="3"/>
      <c r="AAR38" s="3"/>
      <c r="AAS38" s="3"/>
      <c r="AAT38" s="3"/>
      <c r="AAU38" s="3"/>
      <c r="AAV38" s="3"/>
      <c r="AAW38" s="3"/>
      <c r="AAX38" s="3"/>
      <c r="AAY38" s="3"/>
      <c r="AAZ38" s="3"/>
      <c r="ABA38" s="3"/>
      <c r="ABB38" s="3"/>
      <c r="ABC38" s="3"/>
      <c r="ABD38" s="3"/>
      <c r="ABE38" s="3"/>
      <c r="ABF38" s="3"/>
      <c r="ABG38" s="3"/>
      <c r="ABH38" s="3"/>
      <c r="ABI38" s="3"/>
      <c r="ABJ38" s="3"/>
      <c r="ABK38" s="3"/>
      <c r="ABL38" s="3"/>
      <c r="ABM38" s="3"/>
      <c r="ABN38" s="3"/>
      <c r="ABO38" s="3"/>
      <c r="ABP38" s="3"/>
      <c r="ABQ38" s="3"/>
      <c r="ABR38" s="3"/>
      <c r="ABS38" s="3"/>
      <c r="ABT38" s="3"/>
      <c r="ABU38" s="3"/>
      <c r="ABV38" s="3"/>
      <c r="ABW38" s="3"/>
      <c r="ABX38" s="3"/>
      <c r="ABY38" s="3"/>
      <c r="ABZ38" s="3"/>
      <c r="ACA38" s="3"/>
      <c r="ACB38" s="3"/>
      <c r="ACC38" s="3"/>
      <c r="ACD38" s="3"/>
      <c r="ACE38" s="3"/>
      <c r="ACF38" s="3"/>
      <c r="ACG38" s="3"/>
      <c r="ACH38" s="3"/>
      <c r="ACI38" s="3"/>
      <c r="ACJ38" s="3"/>
      <c r="ACK38" s="3"/>
      <c r="ACL38" s="3"/>
      <c r="ACM38" s="3"/>
      <c r="ACN38" s="3"/>
      <c r="ACO38" s="3"/>
      <c r="ACP38" s="3"/>
      <c r="ACQ38" s="3"/>
      <c r="ACR38" s="3"/>
      <c r="ACS38" s="3"/>
      <c r="ACT38" s="3"/>
      <c r="ACU38" s="3"/>
      <c r="ACV38" s="3"/>
      <c r="ACW38" s="3"/>
      <c r="ACX38" s="3"/>
      <c r="ACY38" s="3"/>
      <c r="ACZ38" s="3"/>
      <c r="ADA38" s="3"/>
      <c r="ADB38" s="3"/>
      <c r="ADC38" s="3"/>
      <c r="ADD38" s="3"/>
      <c r="ADE38" s="3"/>
      <c r="ADF38" s="3"/>
      <c r="ADG38" s="3"/>
      <c r="ADH38" s="3"/>
      <c r="ADI38" s="3"/>
      <c r="ADJ38" s="3"/>
      <c r="ADK38" s="3"/>
      <c r="ADL38" s="3"/>
      <c r="ADM38" s="3"/>
      <c r="ADN38" s="3"/>
      <c r="ADO38" s="3"/>
      <c r="ADP38" s="3"/>
      <c r="ADQ38" s="3"/>
      <c r="ADR38" s="3"/>
      <c r="ADS38" s="3"/>
      <c r="ADT38" s="3"/>
      <c r="ADU38" s="3"/>
      <c r="ADV38" s="3"/>
      <c r="ADW38" s="3"/>
      <c r="ADX38" s="3"/>
      <c r="ADY38" s="3"/>
      <c r="ADZ38" s="3"/>
      <c r="AEA38" s="3"/>
      <c r="AEB38" s="3"/>
      <c r="AEC38" s="3"/>
      <c r="AED38" s="3"/>
      <c r="AEE38" s="3"/>
      <c r="AEF38" s="3"/>
      <c r="AEG38" s="3"/>
      <c r="AEH38" s="3"/>
      <c r="AEI38" s="3"/>
      <c r="AEJ38" s="3"/>
      <c r="AEK38" s="3"/>
      <c r="AEL38" s="3"/>
      <c r="AEM38" s="3"/>
      <c r="AEN38" s="3"/>
      <c r="AEO38" s="3"/>
      <c r="AEP38" s="3"/>
      <c r="AEQ38" s="3"/>
      <c r="AER38" s="3"/>
      <c r="AES38" s="3"/>
      <c r="AET38" s="3"/>
      <c r="AEU38" s="3"/>
      <c r="AEV38" s="3"/>
      <c r="AEW38" s="3"/>
      <c r="AEX38" s="3"/>
      <c r="AEY38" s="3"/>
      <c r="AEZ38" s="3"/>
      <c r="AFA38" s="3"/>
      <c r="AFB38" s="3"/>
      <c r="AFC38" s="3"/>
      <c r="AFD38" s="3"/>
      <c r="AFE38" s="3"/>
      <c r="AFF38" s="3"/>
      <c r="AFG38" s="3"/>
      <c r="AFH38" s="3"/>
      <c r="AFI38" s="3"/>
      <c r="AFJ38" s="3"/>
      <c r="AFK38" s="3"/>
      <c r="AFL38" s="3"/>
      <c r="AFM38" s="3"/>
      <c r="AFN38" s="3"/>
      <c r="AFO38" s="3"/>
      <c r="AFP38" s="3"/>
      <c r="AFQ38" s="3"/>
      <c r="AFR38" s="3"/>
      <c r="AFS38" s="3"/>
      <c r="AFT38" s="3"/>
      <c r="AFU38" s="3"/>
      <c r="AFV38" s="3"/>
      <c r="AFW38" s="3"/>
      <c r="AFX38" s="3"/>
      <c r="AFY38" s="3"/>
      <c r="AFZ38" s="3"/>
      <c r="AGA38" s="3"/>
      <c r="AGB38" s="3"/>
      <c r="AGC38" s="3"/>
      <c r="AGD38" s="3"/>
      <c r="AGE38" s="3"/>
      <c r="AGF38" s="3"/>
      <c r="AGG38" s="3"/>
      <c r="AGH38" s="3"/>
      <c r="AGI38" s="3"/>
      <c r="AGJ38" s="3"/>
      <c r="AGK38" s="3"/>
      <c r="AGL38" s="3"/>
      <c r="AGM38" s="3"/>
      <c r="AGN38" s="3"/>
      <c r="AGO38" s="3"/>
      <c r="AGP38" s="3"/>
      <c r="AGQ38" s="3"/>
      <c r="AGR38" s="3"/>
      <c r="AGS38" s="3"/>
      <c r="AGT38" s="3"/>
      <c r="AGU38" s="3"/>
      <c r="AGV38" s="3"/>
      <c r="AGW38" s="3"/>
      <c r="AGX38" s="3"/>
      <c r="AGY38" s="3"/>
      <c r="AGZ38" s="3"/>
      <c r="AHA38" s="3"/>
      <c r="AHB38" s="3"/>
      <c r="AHC38" s="3"/>
      <c r="AHD38" s="3"/>
      <c r="AHE38" s="3"/>
      <c r="AHF38" s="3"/>
      <c r="AHG38" s="3"/>
      <c r="AHH38" s="3"/>
      <c r="AHI38" s="3"/>
      <c r="AHJ38" s="3"/>
      <c r="AHK38" s="3"/>
      <c r="AHL38" s="3"/>
      <c r="AHM38" s="3"/>
      <c r="AHN38" s="3"/>
      <c r="AHO38" s="3"/>
      <c r="AHP38" s="3"/>
      <c r="AHQ38" s="3"/>
      <c r="AHR38" s="3"/>
      <c r="AHS38" s="3"/>
      <c r="AHT38" s="3"/>
      <c r="AHU38" s="3"/>
      <c r="AHV38" s="3"/>
      <c r="AHW38" s="3"/>
      <c r="AHX38" s="3"/>
      <c r="AHY38" s="3"/>
      <c r="AHZ38" s="3"/>
      <c r="AIA38" s="3"/>
      <c r="AIB38" s="3"/>
      <c r="AIC38" s="3"/>
      <c r="AID38" s="3"/>
      <c r="AIE38" s="3"/>
      <c r="AIF38" s="3"/>
      <c r="AIG38" s="3"/>
      <c r="AIH38" s="3"/>
      <c r="AII38" s="3"/>
      <c r="AIJ38" s="3"/>
      <c r="AIK38" s="3"/>
      <c r="AIL38" s="3"/>
      <c r="AIM38" s="3"/>
      <c r="AIN38" s="3"/>
      <c r="AIO38" s="3"/>
      <c r="AIP38" s="3"/>
      <c r="AIQ38" s="3"/>
      <c r="AIR38" s="3"/>
      <c r="AIS38" s="3"/>
      <c r="AIT38" s="3"/>
      <c r="AIU38" s="3"/>
      <c r="AIV38" s="3"/>
      <c r="AIW38" s="3"/>
      <c r="AIX38" s="3"/>
      <c r="AIY38" s="3"/>
      <c r="AIZ38" s="3"/>
      <c r="AJA38" s="3"/>
      <c r="AJB38" s="3"/>
      <c r="AJC38" s="3"/>
      <c r="AJD38" s="3"/>
      <c r="AJE38" s="3"/>
      <c r="AJF38" s="3"/>
      <c r="AJG38" s="3"/>
      <c r="AJH38" s="3"/>
      <c r="AJI38" s="3"/>
      <c r="AJJ38" s="3"/>
      <c r="AJK38" s="3"/>
      <c r="AJL38" s="3"/>
      <c r="AJM38" s="3"/>
      <c r="AJN38" s="3"/>
      <c r="AJO38" s="3"/>
      <c r="AJP38" s="3"/>
      <c r="AJQ38" s="3"/>
      <c r="AJR38" s="3"/>
      <c r="AJS38" s="3"/>
      <c r="AJT38" s="3"/>
      <c r="AJU38" s="3"/>
      <c r="AJV38" s="3"/>
      <c r="AJW38" s="3"/>
      <c r="AJX38" s="3"/>
      <c r="AJY38" s="3"/>
      <c r="AJZ38" s="3"/>
      <c r="AKA38" s="3"/>
      <c r="AKB38" s="3"/>
      <c r="AKC38" s="3"/>
      <c r="AKD38" s="3"/>
      <c r="AKE38" s="3"/>
      <c r="AKF38" s="3"/>
      <c r="AKG38" s="3"/>
      <c r="AKH38" s="3"/>
      <c r="AKI38" s="3"/>
      <c r="AKJ38" s="3"/>
      <c r="AKK38" s="3"/>
      <c r="AKL38" s="3"/>
      <c r="AKM38" s="3"/>
      <c r="AKN38" s="3"/>
      <c r="AKO38" s="3"/>
      <c r="AKP38" s="3"/>
      <c r="AKQ38" s="3"/>
      <c r="AKR38" s="3"/>
      <c r="AKS38" s="3"/>
      <c r="AKT38" s="3"/>
      <c r="AKU38" s="3"/>
      <c r="AKV38" s="3"/>
      <c r="AKW38" s="3"/>
      <c r="AKX38" s="3"/>
      <c r="AKY38" s="3"/>
      <c r="AKZ38" s="3"/>
      <c r="ALA38" s="3"/>
    </row>
    <row r="39" spans="1:989" s="4" customFormat="1" ht="54.75" customHeight="1" x14ac:dyDescent="0.2">
      <c r="A39" s="62" t="s">
        <v>112</v>
      </c>
      <c r="B39" s="51">
        <f>760.4-366.4</f>
        <v>394</v>
      </c>
      <c r="C39" s="51">
        <f>760.4-366.4</f>
        <v>394</v>
      </c>
      <c r="D39" s="51">
        <f>760.4-366.4</f>
        <v>394</v>
      </c>
      <c r="E39" s="60">
        <f t="shared" si="0"/>
        <v>100</v>
      </c>
      <c r="F39" s="60">
        <f t="shared" si="1"/>
        <v>100</v>
      </c>
      <c r="G39" s="51">
        <v>0</v>
      </c>
      <c r="H39" s="60">
        <f t="shared" si="2"/>
        <v>-394</v>
      </c>
      <c r="I39" s="60">
        <f t="shared" si="3"/>
        <v>-100</v>
      </c>
      <c r="J39" s="60">
        <f t="shared" si="4"/>
        <v>-394</v>
      </c>
      <c r="K39" s="60">
        <f t="shared" si="5"/>
        <v>-100</v>
      </c>
      <c r="L39" s="61">
        <f t="shared" si="6"/>
        <v>-394</v>
      </c>
      <c r="M39" s="61">
        <f t="shared" si="7"/>
        <v>-100</v>
      </c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  <c r="IQ39" s="3"/>
      <c r="IR39" s="3"/>
      <c r="IS39" s="3"/>
      <c r="IT39" s="3"/>
      <c r="IU39" s="3"/>
      <c r="IV39" s="3"/>
      <c r="IW39" s="3"/>
      <c r="IX39" s="3"/>
      <c r="IY39" s="3"/>
      <c r="IZ39" s="3"/>
      <c r="JA39" s="3"/>
      <c r="JB39" s="3"/>
      <c r="JC39" s="3"/>
      <c r="JD39" s="3"/>
      <c r="JE39" s="3"/>
      <c r="JF39" s="3"/>
      <c r="JG39" s="3"/>
      <c r="JH39" s="3"/>
      <c r="JI39" s="3"/>
      <c r="JJ39" s="3"/>
      <c r="JK39" s="3"/>
      <c r="JL39" s="3"/>
      <c r="JM39" s="3"/>
      <c r="JN39" s="3"/>
      <c r="JO39" s="3"/>
      <c r="JP39" s="3"/>
      <c r="JQ39" s="3"/>
      <c r="JR39" s="3"/>
      <c r="JS39" s="3"/>
      <c r="JT39" s="3"/>
      <c r="JU39" s="3"/>
      <c r="JV39" s="3"/>
      <c r="JW39" s="3"/>
      <c r="JX39" s="3"/>
      <c r="JY39" s="3"/>
      <c r="JZ39" s="3"/>
      <c r="KA39" s="3"/>
      <c r="KB39" s="3"/>
      <c r="KC39" s="3"/>
      <c r="KD39" s="3"/>
      <c r="KE39" s="3"/>
      <c r="KF39" s="3"/>
      <c r="KG39" s="3"/>
      <c r="KH39" s="3"/>
      <c r="KI39" s="3"/>
      <c r="KJ39" s="3"/>
      <c r="KK39" s="3"/>
      <c r="KL39" s="3"/>
      <c r="KM39" s="3"/>
      <c r="KN39" s="3"/>
      <c r="KO39" s="3"/>
      <c r="KP39" s="3"/>
      <c r="KQ39" s="3"/>
      <c r="KR39" s="3"/>
      <c r="KS39" s="3"/>
      <c r="KT39" s="3"/>
      <c r="KU39" s="3"/>
      <c r="KV39" s="3"/>
      <c r="KW39" s="3"/>
      <c r="KX39" s="3"/>
      <c r="KY39" s="3"/>
      <c r="KZ39" s="3"/>
      <c r="LA39" s="3"/>
      <c r="LB39" s="3"/>
      <c r="LC39" s="3"/>
      <c r="LD39" s="3"/>
      <c r="LE39" s="3"/>
      <c r="LF39" s="3"/>
      <c r="LG39" s="3"/>
      <c r="LH39" s="3"/>
      <c r="LI39" s="3"/>
      <c r="LJ39" s="3"/>
      <c r="LK39" s="3"/>
      <c r="LL39" s="3"/>
      <c r="LM39" s="3"/>
      <c r="LN39" s="3"/>
      <c r="LO39" s="3"/>
      <c r="LP39" s="3"/>
      <c r="LQ39" s="3"/>
      <c r="LR39" s="3"/>
      <c r="LS39" s="3"/>
      <c r="LT39" s="3"/>
      <c r="LU39" s="3"/>
      <c r="LV39" s="3"/>
      <c r="LW39" s="3"/>
      <c r="LX39" s="3"/>
      <c r="LY39" s="3"/>
      <c r="LZ39" s="3"/>
      <c r="MA39" s="3"/>
      <c r="MB39" s="3"/>
      <c r="MC39" s="3"/>
      <c r="MD39" s="3"/>
      <c r="ME39" s="3"/>
      <c r="MF39" s="3"/>
      <c r="MG39" s="3"/>
      <c r="MH39" s="3"/>
      <c r="MI39" s="3"/>
      <c r="MJ39" s="3"/>
      <c r="MK39" s="3"/>
      <c r="ML39" s="3"/>
      <c r="MM39" s="3"/>
      <c r="MN39" s="3"/>
      <c r="MO39" s="3"/>
      <c r="MP39" s="3"/>
      <c r="MQ39" s="3"/>
      <c r="MR39" s="3"/>
      <c r="MS39" s="3"/>
      <c r="MT39" s="3"/>
      <c r="MU39" s="3"/>
      <c r="MV39" s="3"/>
      <c r="MW39" s="3"/>
      <c r="MX39" s="3"/>
      <c r="MY39" s="3"/>
      <c r="MZ39" s="3"/>
      <c r="NA39" s="3"/>
      <c r="NB39" s="3"/>
      <c r="NC39" s="3"/>
      <c r="ND39" s="3"/>
      <c r="NE39" s="3"/>
      <c r="NF39" s="3"/>
      <c r="NG39" s="3"/>
      <c r="NH39" s="3"/>
      <c r="NI39" s="3"/>
      <c r="NJ39" s="3"/>
      <c r="NK39" s="3"/>
      <c r="NL39" s="3"/>
      <c r="NM39" s="3"/>
      <c r="NN39" s="3"/>
      <c r="NO39" s="3"/>
      <c r="NP39" s="3"/>
      <c r="NQ39" s="3"/>
      <c r="NR39" s="3"/>
      <c r="NS39" s="3"/>
      <c r="NT39" s="3"/>
      <c r="NU39" s="3"/>
      <c r="NV39" s="3"/>
      <c r="NW39" s="3"/>
      <c r="NX39" s="3"/>
      <c r="NY39" s="3"/>
      <c r="NZ39" s="3"/>
      <c r="OA39" s="3"/>
      <c r="OB39" s="3"/>
      <c r="OC39" s="3"/>
      <c r="OD39" s="3"/>
      <c r="OE39" s="3"/>
      <c r="OF39" s="3"/>
      <c r="OG39" s="3"/>
      <c r="OH39" s="3"/>
      <c r="OI39" s="3"/>
      <c r="OJ39" s="3"/>
      <c r="OK39" s="3"/>
      <c r="OL39" s="3"/>
      <c r="OM39" s="3"/>
      <c r="ON39" s="3"/>
      <c r="OO39" s="3"/>
      <c r="OP39" s="3"/>
      <c r="OQ39" s="3"/>
      <c r="OR39" s="3"/>
      <c r="OS39" s="3"/>
      <c r="OT39" s="3"/>
      <c r="OU39" s="3"/>
      <c r="OV39" s="3"/>
      <c r="OW39" s="3"/>
      <c r="OX39" s="3"/>
      <c r="OY39" s="3"/>
      <c r="OZ39" s="3"/>
      <c r="PA39" s="3"/>
      <c r="PB39" s="3"/>
      <c r="PC39" s="3"/>
      <c r="PD39" s="3"/>
      <c r="PE39" s="3"/>
      <c r="PF39" s="3"/>
      <c r="PG39" s="3"/>
      <c r="PH39" s="3"/>
      <c r="PI39" s="3"/>
      <c r="PJ39" s="3"/>
      <c r="PK39" s="3"/>
      <c r="PL39" s="3"/>
      <c r="PM39" s="3"/>
      <c r="PN39" s="3"/>
      <c r="PO39" s="3"/>
      <c r="PP39" s="3"/>
      <c r="PQ39" s="3"/>
      <c r="PR39" s="3"/>
      <c r="PS39" s="3"/>
      <c r="PT39" s="3"/>
      <c r="PU39" s="3"/>
      <c r="PV39" s="3"/>
      <c r="PW39" s="3"/>
      <c r="PX39" s="3"/>
      <c r="PY39" s="3"/>
      <c r="PZ39" s="3"/>
      <c r="QA39" s="3"/>
      <c r="QB39" s="3"/>
      <c r="QC39" s="3"/>
      <c r="QD39" s="3"/>
      <c r="QE39" s="3"/>
      <c r="QF39" s="3"/>
      <c r="QG39" s="3"/>
      <c r="QH39" s="3"/>
      <c r="QI39" s="3"/>
      <c r="QJ39" s="3"/>
      <c r="QK39" s="3"/>
      <c r="QL39" s="3"/>
      <c r="QM39" s="3"/>
      <c r="QN39" s="3"/>
      <c r="QO39" s="3"/>
      <c r="QP39" s="3"/>
      <c r="QQ39" s="3"/>
      <c r="QR39" s="3"/>
      <c r="QS39" s="3"/>
      <c r="QT39" s="3"/>
      <c r="QU39" s="3"/>
      <c r="QV39" s="3"/>
      <c r="QW39" s="3"/>
      <c r="QX39" s="3"/>
      <c r="QY39" s="3"/>
      <c r="QZ39" s="3"/>
      <c r="RA39" s="3"/>
      <c r="RB39" s="3"/>
      <c r="RC39" s="3"/>
      <c r="RD39" s="3"/>
      <c r="RE39" s="3"/>
      <c r="RF39" s="3"/>
      <c r="RG39" s="3"/>
      <c r="RH39" s="3"/>
      <c r="RI39" s="3"/>
      <c r="RJ39" s="3"/>
      <c r="RK39" s="3"/>
      <c r="RL39" s="3"/>
      <c r="RM39" s="3"/>
      <c r="RN39" s="3"/>
      <c r="RO39" s="3"/>
      <c r="RP39" s="3"/>
      <c r="RQ39" s="3"/>
      <c r="RR39" s="3"/>
      <c r="RS39" s="3"/>
      <c r="RT39" s="3"/>
      <c r="RU39" s="3"/>
      <c r="RV39" s="3"/>
      <c r="RW39" s="3"/>
      <c r="RX39" s="3"/>
      <c r="RY39" s="3"/>
      <c r="RZ39" s="3"/>
      <c r="SA39" s="3"/>
      <c r="SB39" s="3"/>
      <c r="SC39" s="3"/>
      <c r="SD39" s="3"/>
      <c r="SE39" s="3"/>
      <c r="SF39" s="3"/>
      <c r="SG39" s="3"/>
      <c r="SH39" s="3"/>
      <c r="SI39" s="3"/>
      <c r="SJ39" s="3"/>
      <c r="SK39" s="3"/>
      <c r="SL39" s="3"/>
      <c r="SM39" s="3"/>
      <c r="SN39" s="3"/>
      <c r="SO39" s="3"/>
      <c r="SP39" s="3"/>
      <c r="SQ39" s="3"/>
      <c r="SR39" s="3"/>
      <c r="SS39" s="3"/>
      <c r="ST39" s="3"/>
      <c r="SU39" s="3"/>
      <c r="SV39" s="3"/>
      <c r="SW39" s="3"/>
      <c r="SX39" s="3"/>
      <c r="SY39" s="3"/>
      <c r="SZ39" s="3"/>
      <c r="TA39" s="3"/>
      <c r="TB39" s="3"/>
      <c r="TC39" s="3"/>
      <c r="TD39" s="3"/>
      <c r="TE39" s="3"/>
      <c r="TF39" s="3"/>
      <c r="TG39" s="3"/>
      <c r="TH39" s="3"/>
      <c r="TI39" s="3"/>
      <c r="TJ39" s="3"/>
      <c r="TK39" s="3"/>
      <c r="TL39" s="3"/>
      <c r="TM39" s="3"/>
      <c r="TN39" s="3"/>
      <c r="TO39" s="3"/>
      <c r="TP39" s="3"/>
      <c r="TQ39" s="3"/>
      <c r="TR39" s="3"/>
      <c r="TS39" s="3"/>
      <c r="TT39" s="3"/>
      <c r="TU39" s="3"/>
      <c r="TV39" s="3"/>
      <c r="TW39" s="3"/>
      <c r="TX39" s="3"/>
      <c r="TY39" s="3"/>
      <c r="TZ39" s="3"/>
      <c r="UA39" s="3"/>
      <c r="UB39" s="3"/>
      <c r="UC39" s="3"/>
      <c r="UD39" s="3"/>
      <c r="UE39" s="3"/>
      <c r="UF39" s="3"/>
      <c r="UG39" s="3"/>
      <c r="UH39" s="3"/>
      <c r="UI39" s="3"/>
      <c r="UJ39" s="3"/>
      <c r="UK39" s="3"/>
      <c r="UL39" s="3"/>
      <c r="UM39" s="3"/>
      <c r="UN39" s="3"/>
      <c r="UO39" s="3"/>
      <c r="UP39" s="3"/>
      <c r="UQ39" s="3"/>
      <c r="UR39" s="3"/>
      <c r="US39" s="3"/>
      <c r="UT39" s="3"/>
      <c r="UU39" s="3"/>
      <c r="UV39" s="3"/>
      <c r="UW39" s="3"/>
      <c r="UX39" s="3"/>
      <c r="UY39" s="3"/>
      <c r="UZ39" s="3"/>
      <c r="VA39" s="3"/>
      <c r="VB39" s="3"/>
      <c r="VC39" s="3"/>
      <c r="VD39" s="3"/>
      <c r="VE39" s="3"/>
      <c r="VF39" s="3"/>
      <c r="VG39" s="3"/>
      <c r="VH39" s="3"/>
      <c r="VI39" s="3"/>
      <c r="VJ39" s="3"/>
      <c r="VK39" s="3"/>
      <c r="VL39" s="3"/>
      <c r="VM39" s="3"/>
      <c r="VN39" s="3"/>
      <c r="VO39" s="3"/>
      <c r="VP39" s="3"/>
      <c r="VQ39" s="3"/>
      <c r="VR39" s="3"/>
      <c r="VS39" s="3"/>
      <c r="VT39" s="3"/>
      <c r="VU39" s="3"/>
      <c r="VV39" s="3"/>
      <c r="VW39" s="3"/>
      <c r="VX39" s="3"/>
      <c r="VY39" s="3"/>
      <c r="VZ39" s="3"/>
      <c r="WA39" s="3"/>
      <c r="WB39" s="3"/>
      <c r="WC39" s="3"/>
      <c r="WD39" s="3"/>
      <c r="WE39" s="3"/>
      <c r="WF39" s="3"/>
      <c r="WG39" s="3"/>
      <c r="WH39" s="3"/>
      <c r="WI39" s="3"/>
      <c r="WJ39" s="3"/>
      <c r="WK39" s="3"/>
      <c r="WL39" s="3"/>
      <c r="WM39" s="3"/>
      <c r="WN39" s="3"/>
      <c r="WO39" s="3"/>
      <c r="WP39" s="3"/>
      <c r="WQ39" s="3"/>
      <c r="WR39" s="3"/>
      <c r="WS39" s="3"/>
      <c r="WT39" s="3"/>
      <c r="WU39" s="3"/>
      <c r="WV39" s="3"/>
      <c r="WW39" s="3"/>
      <c r="WX39" s="3"/>
      <c r="WY39" s="3"/>
      <c r="WZ39" s="3"/>
      <c r="XA39" s="3"/>
      <c r="XB39" s="3"/>
      <c r="XC39" s="3"/>
      <c r="XD39" s="3"/>
      <c r="XE39" s="3"/>
      <c r="XF39" s="3"/>
      <c r="XG39" s="3"/>
      <c r="XH39" s="3"/>
      <c r="XI39" s="3"/>
      <c r="XJ39" s="3"/>
      <c r="XK39" s="3"/>
      <c r="XL39" s="3"/>
      <c r="XM39" s="3"/>
      <c r="XN39" s="3"/>
      <c r="XO39" s="3"/>
      <c r="XP39" s="3"/>
      <c r="XQ39" s="3"/>
      <c r="XR39" s="3"/>
      <c r="XS39" s="3"/>
      <c r="XT39" s="3"/>
      <c r="XU39" s="3"/>
      <c r="XV39" s="3"/>
      <c r="XW39" s="3"/>
      <c r="XX39" s="3"/>
      <c r="XY39" s="3"/>
      <c r="XZ39" s="3"/>
      <c r="YA39" s="3"/>
      <c r="YB39" s="3"/>
      <c r="YC39" s="3"/>
      <c r="YD39" s="3"/>
      <c r="YE39" s="3"/>
      <c r="YF39" s="3"/>
      <c r="YG39" s="3"/>
      <c r="YH39" s="3"/>
      <c r="YI39" s="3"/>
      <c r="YJ39" s="3"/>
      <c r="YK39" s="3"/>
      <c r="YL39" s="3"/>
      <c r="YM39" s="3"/>
      <c r="YN39" s="3"/>
      <c r="YO39" s="3"/>
      <c r="YP39" s="3"/>
      <c r="YQ39" s="3"/>
      <c r="YR39" s="3"/>
      <c r="YS39" s="3"/>
      <c r="YT39" s="3"/>
      <c r="YU39" s="3"/>
      <c r="YV39" s="3"/>
      <c r="YW39" s="3"/>
      <c r="YX39" s="3"/>
      <c r="YY39" s="3"/>
      <c r="YZ39" s="3"/>
      <c r="ZA39" s="3"/>
      <c r="ZB39" s="3"/>
      <c r="ZC39" s="3"/>
      <c r="ZD39" s="3"/>
      <c r="ZE39" s="3"/>
      <c r="ZF39" s="3"/>
      <c r="ZG39" s="3"/>
      <c r="ZH39" s="3"/>
      <c r="ZI39" s="3"/>
      <c r="ZJ39" s="3"/>
      <c r="ZK39" s="3"/>
      <c r="ZL39" s="3"/>
      <c r="ZM39" s="3"/>
      <c r="ZN39" s="3"/>
      <c r="ZO39" s="3"/>
      <c r="ZP39" s="3"/>
      <c r="ZQ39" s="3"/>
      <c r="ZR39" s="3"/>
      <c r="ZS39" s="3"/>
      <c r="ZT39" s="3"/>
      <c r="ZU39" s="3"/>
      <c r="ZV39" s="3"/>
      <c r="ZW39" s="3"/>
      <c r="ZX39" s="3"/>
      <c r="ZY39" s="3"/>
      <c r="ZZ39" s="3"/>
      <c r="AAA39" s="3"/>
      <c r="AAB39" s="3"/>
      <c r="AAC39" s="3"/>
      <c r="AAD39" s="3"/>
      <c r="AAE39" s="3"/>
      <c r="AAF39" s="3"/>
      <c r="AAG39" s="3"/>
      <c r="AAH39" s="3"/>
      <c r="AAI39" s="3"/>
      <c r="AAJ39" s="3"/>
      <c r="AAK39" s="3"/>
      <c r="AAL39" s="3"/>
      <c r="AAM39" s="3"/>
      <c r="AAN39" s="3"/>
      <c r="AAO39" s="3"/>
      <c r="AAP39" s="3"/>
      <c r="AAQ39" s="3"/>
      <c r="AAR39" s="3"/>
      <c r="AAS39" s="3"/>
      <c r="AAT39" s="3"/>
      <c r="AAU39" s="3"/>
      <c r="AAV39" s="3"/>
      <c r="AAW39" s="3"/>
      <c r="AAX39" s="3"/>
      <c r="AAY39" s="3"/>
      <c r="AAZ39" s="3"/>
      <c r="ABA39" s="3"/>
      <c r="ABB39" s="3"/>
      <c r="ABC39" s="3"/>
      <c r="ABD39" s="3"/>
      <c r="ABE39" s="3"/>
      <c r="ABF39" s="3"/>
      <c r="ABG39" s="3"/>
      <c r="ABH39" s="3"/>
      <c r="ABI39" s="3"/>
      <c r="ABJ39" s="3"/>
      <c r="ABK39" s="3"/>
      <c r="ABL39" s="3"/>
      <c r="ABM39" s="3"/>
      <c r="ABN39" s="3"/>
      <c r="ABO39" s="3"/>
      <c r="ABP39" s="3"/>
      <c r="ABQ39" s="3"/>
      <c r="ABR39" s="3"/>
      <c r="ABS39" s="3"/>
      <c r="ABT39" s="3"/>
      <c r="ABU39" s="3"/>
      <c r="ABV39" s="3"/>
      <c r="ABW39" s="3"/>
      <c r="ABX39" s="3"/>
      <c r="ABY39" s="3"/>
      <c r="ABZ39" s="3"/>
      <c r="ACA39" s="3"/>
      <c r="ACB39" s="3"/>
      <c r="ACC39" s="3"/>
      <c r="ACD39" s="3"/>
      <c r="ACE39" s="3"/>
      <c r="ACF39" s="3"/>
      <c r="ACG39" s="3"/>
      <c r="ACH39" s="3"/>
      <c r="ACI39" s="3"/>
      <c r="ACJ39" s="3"/>
      <c r="ACK39" s="3"/>
      <c r="ACL39" s="3"/>
      <c r="ACM39" s="3"/>
      <c r="ACN39" s="3"/>
      <c r="ACO39" s="3"/>
      <c r="ACP39" s="3"/>
      <c r="ACQ39" s="3"/>
      <c r="ACR39" s="3"/>
      <c r="ACS39" s="3"/>
      <c r="ACT39" s="3"/>
      <c r="ACU39" s="3"/>
      <c r="ACV39" s="3"/>
      <c r="ACW39" s="3"/>
      <c r="ACX39" s="3"/>
      <c r="ACY39" s="3"/>
      <c r="ACZ39" s="3"/>
      <c r="ADA39" s="3"/>
      <c r="ADB39" s="3"/>
      <c r="ADC39" s="3"/>
      <c r="ADD39" s="3"/>
      <c r="ADE39" s="3"/>
      <c r="ADF39" s="3"/>
      <c r="ADG39" s="3"/>
      <c r="ADH39" s="3"/>
      <c r="ADI39" s="3"/>
      <c r="ADJ39" s="3"/>
      <c r="ADK39" s="3"/>
      <c r="ADL39" s="3"/>
      <c r="ADM39" s="3"/>
      <c r="ADN39" s="3"/>
      <c r="ADO39" s="3"/>
      <c r="ADP39" s="3"/>
      <c r="ADQ39" s="3"/>
      <c r="ADR39" s="3"/>
      <c r="ADS39" s="3"/>
      <c r="ADT39" s="3"/>
      <c r="ADU39" s="3"/>
      <c r="ADV39" s="3"/>
      <c r="ADW39" s="3"/>
      <c r="ADX39" s="3"/>
      <c r="ADY39" s="3"/>
      <c r="ADZ39" s="3"/>
      <c r="AEA39" s="3"/>
      <c r="AEB39" s="3"/>
      <c r="AEC39" s="3"/>
      <c r="AED39" s="3"/>
      <c r="AEE39" s="3"/>
      <c r="AEF39" s="3"/>
      <c r="AEG39" s="3"/>
      <c r="AEH39" s="3"/>
      <c r="AEI39" s="3"/>
      <c r="AEJ39" s="3"/>
      <c r="AEK39" s="3"/>
      <c r="AEL39" s="3"/>
      <c r="AEM39" s="3"/>
      <c r="AEN39" s="3"/>
      <c r="AEO39" s="3"/>
      <c r="AEP39" s="3"/>
      <c r="AEQ39" s="3"/>
      <c r="AER39" s="3"/>
      <c r="AES39" s="3"/>
      <c r="AET39" s="3"/>
      <c r="AEU39" s="3"/>
      <c r="AEV39" s="3"/>
      <c r="AEW39" s="3"/>
      <c r="AEX39" s="3"/>
      <c r="AEY39" s="3"/>
      <c r="AEZ39" s="3"/>
      <c r="AFA39" s="3"/>
      <c r="AFB39" s="3"/>
      <c r="AFC39" s="3"/>
      <c r="AFD39" s="3"/>
      <c r="AFE39" s="3"/>
      <c r="AFF39" s="3"/>
      <c r="AFG39" s="3"/>
      <c r="AFH39" s="3"/>
      <c r="AFI39" s="3"/>
      <c r="AFJ39" s="3"/>
      <c r="AFK39" s="3"/>
      <c r="AFL39" s="3"/>
      <c r="AFM39" s="3"/>
      <c r="AFN39" s="3"/>
      <c r="AFO39" s="3"/>
      <c r="AFP39" s="3"/>
      <c r="AFQ39" s="3"/>
      <c r="AFR39" s="3"/>
      <c r="AFS39" s="3"/>
      <c r="AFT39" s="3"/>
      <c r="AFU39" s="3"/>
      <c r="AFV39" s="3"/>
      <c r="AFW39" s="3"/>
      <c r="AFX39" s="3"/>
      <c r="AFY39" s="3"/>
      <c r="AFZ39" s="3"/>
      <c r="AGA39" s="3"/>
      <c r="AGB39" s="3"/>
      <c r="AGC39" s="3"/>
      <c r="AGD39" s="3"/>
      <c r="AGE39" s="3"/>
      <c r="AGF39" s="3"/>
      <c r="AGG39" s="3"/>
      <c r="AGH39" s="3"/>
      <c r="AGI39" s="3"/>
      <c r="AGJ39" s="3"/>
      <c r="AGK39" s="3"/>
      <c r="AGL39" s="3"/>
      <c r="AGM39" s="3"/>
      <c r="AGN39" s="3"/>
      <c r="AGO39" s="3"/>
      <c r="AGP39" s="3"/>
      <c r="AGQ39" s="3"/>
      <c r="AGR39" s="3"/>
      <c r="AGS39" s="3"/>
      <c r="AGT39" s="3"/>
      <c r="AGU39" s="3"/>
      <c r="AGV39" s="3"/>
      <c r="AGW39" s="3"/>
      <c r="AGX39" s="3"/>
      <c r="AGY39" s="3"/>
      <c r="AGZ39" s="3"/>
      <c r="AHA39" s="3"/>
      <c r="AHB39" s="3"/>
      <c r="AHC39" s="3"/>
      <c r="AHD39" s="3"/>
      <c r="AHE39" s="3"/>
      <c r="AHF39" s="3"/>
      <c r="AHG39" s="3"/>
      <c r="AHH39" s="3"/>
      <c r="AHI39" s="3"/>
      <c r="AHJ39" s="3"/>
      <c r="AHK39" s="3"/>
      <c r="AHL39" s="3"/>
      <c r="AHM39" s="3"/>
      <c r="AHN39" s="3"/>
      <c r="AHO39" s="3"/>
      <c r="AHP39" s="3"/>
      <c r="AHQ39" s="3"/>
      <c r="AHR39" s="3"/>
      <c r="AHS39" s="3"/>
      <c r="AHT39" s="3"/>
      <c r="AHU39" s="3"/>
      <c r="AHV39" s="3"/>
      <c r="AHW39" s="3"/>
      <c r="AHX39" s="3"/>
      <c r="AHY39" s="3"/>
      <c r="AHZ39" s="3"/>
      <c r="AIA39" s="3"/>
      <c r="AIB39" s="3"/>
      <c r="AIC39" s="3"/>
      <c r="AID39" s="3"/>
      <c r="AIE39" s="3"/>
      <c r="AIF39" s="3"/>
      <c r="AIG39" s="3"/>
      <c r="AIH39" s="3"/>
      <c r="AII39" s="3"/>
      <c r="AIJ39" s="3"/>
      <c r="AIK39" s="3"/>
      <c r="AIL39" s="3"/>
      <c r="AIM39" s="3"/>
      <c r="AIN39" s="3"/>
      <c r="AIO39" s="3"/>
      <c r="AIP39" s="3"/>
      <c r="AIQ39" s="3"/>
      <c r="AIR39" s="3"/>
      <c r="AIS39" s="3"/>
      <c r="AIT39" s="3"/>
      <c r="AIU39" s="3"/>
      <c r="AIV39" s="3"/>
      <c r="AIW39" s="3"/>
      <c r="AIX39" s="3"/>
      <c r="AIY39" s="3"/>
      <c r="AIZ39" s="3"/>
      <c r="AJA39" s="3"/>
      <c r="AJB39" s="3"/>
      <c r="AJC39" s="3"/>
      <c r="AJD39" s="3"/>
      <c r="AJE39" s="3"/>
      <c r="AJF39" s="3"/>
      <c r="AJG39" s="3"/>
      <c r="AJH39" s="3"/>
      <c r="AJI39" s="3"/>
      <c r="AJJ39" s="3"/>
      <c r="AJK39" s="3"/>
      <c r="AJL39" s="3"/>
      <c r="AJM39" s="3"/>
      <c r="AJN39" s="3"/>
      <c r="AJO39" s="3"/>
      <c r="AJP39" s="3"/>
      <c r="AJQ39" s="3"/>
      <c r="AJR39" s="3"/>
      <c r="AJS39" s="3"/>
      <c r="AJT39" s="3"/>
      <c r="AJU39" s="3"/>
      <c r="AJV39" s="3"/>
      <c r="AJW39" s="3"/>
      <c r="AJX39" s="3"/>
      <c r="AJY39" s="3"/>
      <c r="AJZ39" s="3"/>
      <c r="AKA39" s="3"/>
      <c r="AKB39" s="3"/>
      <c r="AKC39" s="3"/>
      <c r="AKD39" s="3"/>
      <c r="AKE39" s="3"/>
      <c r="AKF39" s="3"/>
      <c r="AKG39" s="3"/>
      <c r="AKH39" s="3"/>
      <c r="AKI39" s="3"/>
      <c r="AKJ39" s="3"/>
      <c r="AKK39" s="3"/>
      <c r="AKL39" s="3"/>
      <c r="AKM39" s="3"/>
      <c r="AKN39" s="3"/>
      <c r="AKO39" s="3"/>
      <c r="AKP39" s="3"/>
      <c r="AKQ39" s="3"/>
      <c r="AKR39" s="3"/>
      <c r="AKS39" s="3"/>
      <c r="AKT39" s="3"/>
      <c r="AKU39" s="3"/>
      <c r="AKV39" s="3"/>
      <c r="AKW39" s="3"/>
      <c r="AKX39" s="3"/>
      <c r="AKY39" s="3"/>
      <c r="AKZ39" s="3"/>
      <c r="ALA39" s="3"/>
    </row>
    <row r="40" spans="1:989" s="36" customFormat="1" ht="66" x14ac:dyDescent="0.2">
      <c r="A40" s="62" t="s">
        <v>113</v>
      </c>
      <c r="B40" s="65">
        <v>9665</v>
      </c>
      <c r="C40" s="65">
        <v>9665</v>
      </c>
      <c r="D40" s="77">
        <v>10559.1</v>
      </c>
      <c r="E40" s="60">
        <f t="shared" si="0"/>
        <v>109.25090532850493</v>
      </c>
      <c r="F40" s="60">
        <f t="shared" si="1"/>
        <v>109.25090532850493</v>
      </c>
      <c r="G40" s="51">
        <v>10051.6</v>
      </c>
      <c r="H40" s="60">
        <f t="shared" si="2"/>
        <v>386.60000000000036</v>
      </c>
      <c r="I40" s="60">
        <f t="shared" si="3"/>
        <v>4.0000000000000036</v>
      </c>
      <c r="J40" s="60">
        <f t="shared" si="4"/>
        <v>386.60000000000036</v>
      </c>
      <c r="K40" s="60">
        <f t="shared" si="5"/>
        <v>4.0000000000000036</v>
      </c>
      <c r="L40" s="61">
        <f t="shared" si="6"/>
        <v>-507.5</v>
      </c>
      <c r="M40" s="61">
        <f t="shared" si="7"/>
        <v>-4.8062808383290241</v>
      </c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P40" s="6"/>
      <c r="IQ40" s="6"/>
      <c r="IR40" s="6"/>
      <c r="IS40" s="6"/>
      <c r="IT40" s="6"/>
      <c r="IU40" s="6"/>
      <c r="IV40" s="6"/>
      <c r="IW40" s="6"/>
      <c r="IX40" s="6"/>
      <c r="IY40" s="6"/>
      <c r="IZ40" s="6"/>
      <c r="JA40" s="6"/>
      <c r="JB40" s="6"/>
      <c r="JC40" s="6"/>
      <c r="JD40" s="6"/>
      <c r="JE40" s="6"/>
      <c r="JF40" s="6"/>
      <c r="JG40" s="6"/>
      <c r="JH40" s="6"/>
      <c r="JI40" s="6"/>
      <c r="JJ40" s="6"/>
      <c r="JK40" s="6"/>
      <c r="JL40" s="6"/>
      <c r="JM40" s="6"/>
      <c r="JN40" s="6"/>
      <c r="JO40" s="6"/>
      <c r="JP40" s="6"/>
      <c r="JQ40" s="6"/>
      <c r="JR40" s="6"/>
      <c r="JS40" s="6"/>
      <c r="JT40" s="6"/>
      <c r="JU40" s="6"/>
      <c r="JV40" s="6"/>
      <c r="JW40" s="6"/>
      <c r="JX40" s="6"/>
      <c r="JY40" s="6"/>
      <c r="JZ40" s="6"/>
      <c r="KA40" s="6"/>
      <c r="KB40" s="6"/>
      <c r="KC40" s="6"/>
      <c r="KD40" s="6"/>
      <c r="KE40" s="6"/>
      <c r="KF40" s="6"/>
      <c r="KG40" s="6"/>
      <c r="KH40" s="6"/>
      <c r="KI40" s="6"/>
      <c r="KJ40" s="6"/>
      <c r="KK40" s="6"/>
      <c r="KL40" s="6"/>
      <c r="KM40" s="6"/>
      <c r="KN40" s="6"/>
      <c r="KO40" s="6"/>
      <c r="KP40" s="6"/>
      <c r="KQ40" s="6"/>
      <c r="KR40" s="6"/>
      <c r="KS40" s="6"/>
      <c r="KT40" s="6"/>
      <c r="KU40" s="6"/>
      <c r="KV40" s="6"/>
      <c r="KW40" s="6"/>
      <c r="KX40" s="6"/>
      <c r="KY40" s="6"/>
      <c r="KZ40" s="6"/>
      <c r="LA40" s="6"/>
      <c r="LB40" s="6"/>
      <c r="LC40" s="6"/>
      <c r="LD40" s="6"/>
      <c r="LE40" s="6"/>
      <c r="LF40" s="6"/>
      <c r="LG40" s="6"/>
      <c r="LH40" s="6"/>
      <c r="LI40" s="6"/>
      <c r="LJ40" s="6"/>
      <c r="LK40" s="6"/>
      <c r="LL40" s="6"/>
      <c r="LM40" s="6"/>
      <c r="LN40" s="6"/>
      <c r="LO40" s="6"/>
      <c r="LP40" s="6"/>
      <c r="LQ40" s="6"/>
      <c r="LR40" s="6"/>
      <c r="LS40" s="6"/>
      <c r="LT40" s="6"/>
      <c r="LU40" s="6"/>
      <c r="LV40" s="6"/>
      <c r="LW40" s="6"/>
      <c r="LX40" s="6"/>
      <c r="LY40" s="6"/>
      <c r="LZ40" s="6"/>
      <c r="MA40" s="6"/>
      <c r="MB40" s="6"/>
      <c r="MC40" s="6"/>
      <c r="MD40" s="6"/>
      <c r="ME40" s="6"/>
      <c r="MF40" s="6"/>
      <c r="MG40" s="6"/>
      <c r="MH40" s="6"/>
      <c r="MI40" s="6"/>
      <c r="MJ40" s="6"/>
      <c r="MK40" s="6"/>
      <c r="ML40" s="6"/>
      <c r="MM40" s="6"/>
      <c r="MN40" s="6"/>
      <c r="MO40" s="6"/>
      <c r="MP40" s="6"/>
      <c r="MQ40" s="6"/>
      <c r="MR40" s="6"/>
      <c r="MS40" s="6"/>
      <c r="MT40" s="6"/>
      <c r="MU40" s="6"/>
      <c r="MV40" s="6"/>
      <c r="MW40" s="6"/>
      <c r="MX40" s="6"/>
      <c r="MY40" s="6"/>
      <c r="MZ40" s="6"/>
      <c r="NA40" s="6"/>
      <c r="NB40" s="6"/>
      <c r="NC40" s="6"/>
      <c r="ND40" s="6"/>
      <c r="NE40" s="6"/>
      <c r="NF40" s="6"/>
      <c r="NG40" s="6"/>
      <c r="NH40" s="6"/>
      <c r="NI40" s="6"/>
      <c r="NJ40" s="6"/>
      <c r="NK40" s="6"/>
      <c r="NL40" s="6"/>
      <c r="NM40" s="6"/>
      <c r="NN40" s="6"/>
      <c r="NO40" s="6"/>
      <c r="NP40" s="6"/>
      <c r="NQ40" s="6"/>
      <c r="NR40" s="6"/>
      <c r="NS40" s="6"/>
      <c r="NT40" s="6"/>
      <c r="NU40" s="6"/>
      <c r="NV40" s="6"/>
      <c r="NW40" s="6"/>
      <c r="NX40" s="6"/>
      <c r="NY40" s="6"/>
      <c r="NZ40" s="6"/>
      <c r="OA40" s="6"/>
      <c r="OB40" s="6"/>
      <c r="OC40" s="6"/>
      <c r="OD40" s="6"/>
      <c r="OE40" s="6"/>
      <c r="OF40" s="6"/>
      <c r="OG40" s="6"/>
      <c r="OH40" s="6"/>
      <c r="OI40" s="6"/>
      <c r="OJ40" s="6"/>
      <c r="OK40" s="6"/>
      <c r="OL40" s="6"/>
      <c r="OM40" s="6"/>
      <c r="ON40" s="6"/>
      <c r="OO40" s="6"/>
      <c r="OP40" s="6"/>
      <c r="OQ40" s="6"/>
      <c r="OR40" s="6"/>
      <c r="OS40" s="6"/>
      <c r="OT40" s="6"/>
      <c r="OU40" s="6"/>
      <c r="OV40" s="6"/>
      <c r="OW40" s="6"/>
      <c r="OX40" s="6"/>
      <c r="OY40" s="6"/>
      <c r="OZ40" s="6"/>
      <c r="PA40" s="6"/>
      <c r="PB40" s="6"/>
      <c r="PC40" s="6"/>
      <c r="PD40" s="6"/>
      <c r="PE40" s="6"/>
      <c r="PF40" s="6"/>
      <c r="PG40" s="6"/>
      <c r="PH40" s="6"/>
      <c r="PI40" s="6"/>
      <c r="PJ40" s="6"/>
      <c r="PK40" s="6"/>
      <c r="PL40" s="6"/>
      <c r="PM40" s="6"/>
      <c r="PN40" s="6"/>
      <c r="PO40" s="6"/>
      <c r="PP40" s="6"/>
      <c r="PQ40" s="6"/>
      <c r="PR40" s="6"/>
      <c r="PS40" s="6"/>
      <c r="PT40" s="6"/>
      <c r="PU40" s="6"/>
      <c r="PV40" s="6"/>
      <c r="PW40" s="6"/>
      <c r="PX40" s="6"/>
      <c r="PY40" s="6"/>
      <c r="PZ40" s="6"/>
      <c r="QA40" s="6"/>
      <c r="QB40" s="6"/>
      <c r="QC40" s="6"/>
      <c r="QD40" s="6"/>
      <c r="QE40" s="6"/>
      <c r="QF40" s="6"/>
      <c r="QG40" s="6"/>
      <c r="QH40" s="6"/>
      <c r="QI40" s="6"/>
      <c r="QJ40" s="6"/>
      <c r="QK40" s="6"/>
      <c r="QL40" s="6"/>
      <c r="QM40" s="6"/>
      <c r="QN40" s="6"/>
      <c r="QO40" s="6"/>
      <c r="QP40" s="6"/>
      <c r="QQ40" s="6"/>
      <c r="QR40" s="6"/>
      <c r="QS40" s="6"/>
      <c r="QT40" s="6"/>
      <c r="QU40" s="6"/>
      <c r="QV40" s="6"/>
      <c r="QW40" s="6"/>
      <c r="QX40" s="6"/>
      <c r="QY40" s="6"/>
      <c r="QZ40" s="6"/>
      <c r="RA40" s="6"/>
      <c r="RB40" s="6"/>
      <c r="RC40" s="6"/>
      <c r="RD40" s="6"/>
      <c r="RE40" s="6"/>
      <c r="RF40" s="6"/>
      <c r="RG40" s="6"/>
      <c r="RH40" s="6"/>
      <c r="RI40" s="6"/>
      <c r="RJ40" s="6"/>
      <c r="RK40" s="6"/>
      <c r="RL40" s="6"/>
      <c r="RM40" s="6"/>
      <c r="RN40" s="6"/>
      <c r="RO40" s="6"/>
      <c r="RP40" s="6"/>
      <c r="RQ40" s="6"/>
      <c r="RR40" s="6"/>
      <c r="RS40" s="6"/>
      <c r="RT40" s="6"/>
      <c r="RU40" s="6"/>
      <c r="RV40" s="6"/>
      <c r="RW40" s="6"/>
      <c r="RX40" s="6"/>
      <c r="RY40" s="6"/>
      <c r="RZ40" s="6"/>
      <c r="SA40" s="6"/>
      <c r="SB40" s="6"/>
      <c r="SC40" s="6"/>
      <c r="SD40" s="6"/>
      <c r="SE40" s="6"/>
      <c r="SF40" s="6"/>
      <c r="SG40" s="6"/>
      <c r="SH40" s="6"/>
      <c r="SI40" s="6"/>
      <c r="SJ40" s="6"/>
      <c r="SK40" s="6"/>
      <c r="SL40" s="6"/>
      <c r="SM40" s="6"/>
      <c r="SN40" s="6"/>
      <c r="SO40" s="6"/>
      <c r="SP40" s="6"/>
      <c r="SQ40" s="6"/>
      <c r="SR40" s="6"/>
      <c r="SS40" s="6"/>
      <c r="ST40" s="6"/>
      <c r="SU40" s="6"/>
      <c r="SV40" s="6"/>
      <c r="SW40" s="6"/>
      <c r="SX40" s="6"/>
      <c r="SY40" s="6"/>
      <c r="SZ40" s="6"/>
      <c r="TA40" s="6"/>
      <c r="TB40" s="6"/>
      <c r="TC40" s="6"/>
      <c r="TD40" s="6"/>
      <c r="TE40" s="6"/>
      <c r="TF40" s="6"/>
      <c r="TG40" s="6"/>
      <c r="TH40" s="6"/>
      <c r="TI40" s="6"/>
      <c r="TJ40" s="6"/>
      <c r="TK40" s="6"/>
      <c r="TL40" s="6"/>
      <c r="TM40" s="6"/>
      <c r="TN40" s="6"/>
      <c r="TO40" s="6"/>
      <c r="TP40" s="6"/>
      <c r="TQ40" s="6"/>
      <c r="TR40" s="6"/>
      <c r="TS40" s="6"/>
      <c r="TT40" s="6"/>
      <c r="TU40" s="6"/>
      <c r="TV40" s="6"/>
      <c r="TW40" s="6"/>
      <c r="TX40" s="6"/>
      <c r="TY40" s="6"/>
      <c r="TZ40" s="6"/>
      <c r="UA40" s="6"/>
      <c r="UB40" s="6"/>
      <c r="UC40" s="6"/>
      <c r="UD40" s="6"/>
      <c r="UE40" s="6"/>
      <c r="UF40" s="6"/>
      <c r="UG40" s="6"/>
      <c r="UH40" s="6"/>
      <c r="UI40" s="6"/>
      <c r="UJ40" s="6"/>
      <c r="UK40" s="6"/>
      <c r="UL40" s="6"/>
      <c r="UM40" s="6"/>
      <c r="UN40" s="6"/>
      <c r="UO40" s="6"/>
      <c r="UP40" s="6"/>
      <c r="UQ40" s="6"/>
      <c r="UR40" s="6"/>
      <c r="US40" s="6"/>
      <c r="UT40" s="6"/>
      <c r="UU40" s="6"/>
      <c r="UV40" s="6"/>
      <c r="UW40" s="6"/>
      <c r="UX40" s="6"/>
      <c r="UY40" s="6"/>
      <c r="UZ40" s="6"/>
      <c r="VA40" s="6"/>
      <c r="VB40" s="6"/>
      <c r="VC40" s="6"/>
      <c r="VD40" s="6"/>
      <c r="VE40" s="6"/>
      <c r="VF40" s="6"/>
      <c r="VG40" s="6"/>
      <c r="VH40" s="6"/>
      <c r="VI40" s="6"/>
      <c r="VJ40" s="6"/>
      <c r="VK40" s="6"/>
      <c r="VL40" s="6"/>
      <c r="VM40" s="6"/>
      <c r="VN40" s="6"/>
      <c r="VO40" s="6"/>
      <c r="VP40" s="6"/>
      <c r="VQ40" s="6"/>
      <c r="VR40" s="6"/>
      <c r="VS40" s="6"/>
      <c r="VT40" s="6"/>
      <c r="VU40" s="6"/>
      <c r="VV40" s="6"/>
      <c r="VW40" s="6"/>
      <c r="VX40" s="6"/>
      <c r="VY40" s="6"/>
      <c r="VZ40" s="6"/>
      <c r="WA40" s="6"/>
      <c r="WB40" s="6"/>
      <c r="WC40" s="6"/>
      <c r="WD40" s="6"/>
      <c r="WE40" s="6"/>
      <c r="WF40" s="6"/>
      <c r="WG40" s="6"/>
      <c r="WH40" s="6"/>
      <c r="WI40" s="6"/>
      <c r="WJ40" s="6"/>
      <c r="WK40" s="6"/>
      <c r="WL40" s="6"/>
      <c r="WM40" s="6"/>
      <c r="WN40" s="6"/>
      <c r="WO40" s="6"/>
      <c r="WP40" s="6"/>
      <c r="WQ40" s="6"/>
      <c r="WR40" s="6"/>
      <c r="WS40" s="6"/>
      <c r="WT40" s="6"/>
      <c r="WU40" s="6"/>
      <c r="WV40" s="6"/>
      <c r="WW40" s="6"/>
      <c r="WX40" s="6"/>
      <c r="WY40" s="6"/>
      <c r="WZ40" s="6"/>
      <c r="XA40" s="6"/>
      <c r="XB40" s="6"/>
      <c r="XC40" s="6"/>
      <c r="XD40" s="6"/>
      <c r="XE40" s="6"/>
      <c r="XF40" s="6"/>
      <c r="XG40" s="6"/>
      <c r="XH40" s="6"/>
      <c r="XI40" s="6"/>
      <c r="XJ40" s="6"/>
      <c r="XK40" s="6"/>
      <c r="XL40" s="6"/>
      <c r="XM40" s="6"/>
      <c r="XN40" s="6"/>
      <c r="XO40" s="6"/>
      <c r="XP40" s="6"/>
      <c r="XQ40" s="6"/>
      <c r="XR40" s="6"/>
      <c r="XS40" s="6"/>
      <c r="XT40" s="6"/>
      <c r="XU40" s="6"/>
      <c r="XV40" s="6"/>
      <c r="XW40" s="6"/>
      <c r="XX40" s="6"/>
      <c r="XY40" s="6"/>
      <c r="XZ40" s="6"/>
      <c r="YA40" s="6"/>
      <c r="YB40" s="6"/>
      <c r="YC40" s="6"/>
      <c r="YD40" s="6"/>
      <c r="YE40" s="6"/>
      <c r="YF40" s="6"/>
      <c r="YG40" s="6"/>
      <c r="YH40" s="6"/>
      <c r="YI40" s="6"/>
      <c r="YJ40" s="6"/>
      <c r="YK40" s="6"/>
      <c r="YL40" s="6"/>
      <c r="YM40" s="6"/>
      <c r="YN40" s="6"/>
      <c r="YO40" s="6"/>
      <c r="YP40" s="6"/>
      <c r="YQ40" s="6"/>
      <c r="YR40" s="6"/>
      <c r="YS40" s="6"/>
      <c r="YT40" s="6"/>
      <c r="YU40" s="6"/>
      <c r="YV40" s="6"/>
      <c r="YW40" s="6"/>
      <c r="YX40" s="6"/>
      <c r="YY40" s="6"/>
      <c r="YZ40" s="6"/>
      <c r="ZA40" s="6"/>
      <c r="ZB40" s="6"/>
      <c r="ZC40" s="6"/>
      <c r="ZD40" s="6"/>
      <c r="ZE40" s="6"/>
      <c r="ZF40" s="6"/>
      <c r="ZG40" s="6"/>
      <c r="ZH40" s="6"/>
      <c r="ZI40" s="6"/>
      <c r="ZJ40" s="6"/>
      <c r="ZK40" s="6"/>
      <c r="ZL40" s="6"/>
      <c r="ZM40" s="6"/>
      <c r="ZN40" s="6"/>
      <c r="ZO40" s="6"/>
      <c r="ZP40" s="6"/>
      <c r="ZQ40" s="6"/>
      <c r="ZR40" s="6"/>
      <c r="ZS40" s="6"/>
      <c r="ZT40" s="6"/>
      <c r="ZU40" s="6"/>
      <c r="ZV40" s="6"/>
      <c r="ZW40" s="6"/>
      <c r="ZX40" s="6"/>
      <c r="ZY40" s="6"/>
      <c r="ZZ40" s="6"/>
      <c r="AAA40" s="6"/>
      <c r="AAB40" s="6"/>
      <c r="AAC40" s="6"/>
      <c r="AAD40" s="6"/>
      <c r="AAE40" s="6"/>
      <c r="AAF40" s="6"/>
      <c r="AAG40" s="6"/>
      <c r="AAH40" s="6"/>
      <c r="AAI40" s="6"/>
      <c r="AAJ40" s="6"/>
      <c r="AAK40" s="6"/>
      <c r="AAL40" s="6"/>
      <c r="AAM40" s="6"/>
      <c r="AAN40" s="6"/>
      <c r="AAO40" s="6"/>
      <c r="AAP40" s="6"/>
      <c r="AAQ40" s="6"/>
      <c r="AAR40" s="6"/>
      <c r="AAS40" s="6"/>
      <c r="AAT40" s="6"/>
      <c r="AAU40" s="6"/>
      <c r="AAV40" s="6"/>
      <c r="AAW40" s="6"/>
      <c r="AAX40" s="6"/>
      <c r="AAY40" s="6"/>
      <c r="AAZ40" s="6"/>
      <c r="ABA40" s="6"/>
      <c r="ABB40" s="6"/>
      <c r="ABC40" s="6"/>
      <c r="ABD40" s="6"/>
      <c r="ABE40" s="6"/>
      <c r="ABF40" s="6"/>
      <c r="ABG40" s="6"/>
      <c r="ABH40" s="6"/>
      <c r="ABI40" s="6"/>
      <c r="ABJ40" s="6"/>
      <c r="ABK40" s="6"/>
      <c r="ABL40" s="6"/>
      <c r="ABM40" s="6"/>
      <c r="ABN40" s="6"/>
      <c r="ABO40" s="6"/>
      <c r="ABP40" s="6"/>
      <c r="ABQ40" s="6"/>
      <c r="ABR40" s="6"/>
      <c r="ABS40" s="6"/>
      <c r="ABT40" s="6"/>
      <c r="ABU40" s="6"/>
      <c r="ABV40" s="6"/>
      <c r="ABW40" s="6"/>
      <c r="ABX40" s="6"/>
      <c r="ABY40" s="6"/>
      <c r="ABZ40" s="6"/>
      <c r="ACA40" s="6"/>
      <c r="ACB40" s="6"/>
      <c r="ACC40" s="6"/>
      <c r="ACD40" s="6"/>
      <c r="ACE40" s="6"/>
      <c r="ACF40" s="6"/>
      <c r="ACG40" s="6"/>
      <c r="ACH40" s="6"/>
      <c r="ACI40" s="6"/>
      <c r="ACJ40" s="6"/>
      <c r="ACK40" s="6"/>
      <c r="ACL40" s="6"/>
      <c r="ACM40" s="6"/>
      <c r="ACN40" s="6"/>
      <c r="ACO40" s="6"/>
      <c r="ACP40" s="6"/>
      <c r="ACQ40" s="6"/>
      <c r="ACR40" s="6"/>
      <c r="ACS40" s="6"/>
      <c r="ACT40" s="6"/>
      <c r="ACU40" s="6"/>
      <c r="ACV40" s="6"/>
      <c r="ACW40" s="6"/>
      <c r="ACX40" s="6"/>
      <c r="ACY40" s="6"/>
      <c r="ACZ40" s="6"/>
      <c r="ADA40" s="6"/>
      <c r="ADB40" s="6"/>
      <c r="ADC40" s="6"/>
      <c r="ADD40" s="6"/>
      <c r="ADE40" s="6"/>
      <c r="ADF40" s="6"/>
      <c r="ADG40" s="6"/>
      <c r="ADH40" s="6"/>
      <c r="ADI40" s="6"/>
      <c r="ADJ40" s="6"/>
      <c r="ADK40" s="6"/>
      <c r="ADL40" s="6"/>
      <c r="ADM40" s="6"/>
      <c r="ADN40" s="6"/>
      <c r="ADO40" s="6"/>
      <c r="ADP40" s="6"/>
      <c r="ADQ40" s="6"/>
      <c r="ADR40" s="6"/>
      <c r="ADS40" s="6"/>
      <c r="ADT40" s="6"/>
      <c r="ADU40" s="6"/>
      <c r="ADV40" s="6"/>
      <c r="ADW40" s="6"/>
      <c r="ADX40" s="6"/>
      <c r="ADY40" s="6"/>
      <c r="ADZ40" s="6"/>
      <c r="AEA40" s="6"/>
      <c r="AEB40" s="6"/>
      <c r="AEC40" s="6"/>
      <c r="AED40" s="6"/>
      <c r="AEE40" s="6"/>
      <c r="AEF40" s="6"/>
      <c r="AEG40" s="6"/>
      <c r="AEH40" s="6"/>
      <c r="AEI40" s="6"/>
      <c r="AEJ40" s="6"/>
      <c r="AEK40" s="6"/>
      <c r="AEL40" s="6"/>
      <c r="AEM40" s="6"/>
      <c r="AEN40" s="6"/>
      <c r="AEO40" s="6"/>
      <c r="AEP40" s="6"/>
      <c r="AEQ40" s="6"/>
      <c r="AER40" s="6"/>
      <c r="AES40" s="6"/>
      <c r="AET40" s="6"/>
      <c r="AEU40" s="6"/>
      <c r="AEV40" s="6"/>
      <c r="AEW40" s="6"/>
      <c r="AEX40" s="6"/>
      <c r="AEY40" s="6"/>
      <c r="AEZ40" s="6"/>
      <c r="AFA40" s="6"/>
      <c r="AFB40" s="6"/>
      <c r="AFC40" s="6"/>
      <c r="AFD40" s="6"/>
      <c r="AFE40" s="6"/>
      <c r="AFF40" s="6"/>
      <c r="AFG40" s="6"/>
      <c r="AFH40" s="6"/>
      <c r="AFI40" s="6"/>
      <c r="AFJ40" s="6"/>
      <c r="AFK40" s="6"/>
      <c r="AFL40" s="6"/>
      <c r="AFM40" s="6"/>
      <c r="AFN40" s="6"/>
      <c r="AFO40" s="6"/>
      <c r="AFP40" s="6"/>
      <c r="AFQ40" s="6"/>
      <c r="AFR40" s="6"/>
      <c r="AFS40" s="6"/>
      <c r="AFT40" s="6"/>
      <c r="AFU40" s="6"/>
      <c r="AFV40" s="6"/>
      <c r="AFW40" s="6"/>
      <c r="AFX40" s="6"/>
      <c r="AFY40" s="6"/>
      <c r="AFZ40" s="6"/>
      <c r="AGA40" s="6"/>
      <c r="AGB40" s="6"/>
      <c r="AGC40" s="6"/>
      <c r="AGD40" s="6"/>
      <c r="AGE40" s="6"/>
      <c r="AGF40" s="6"/>
      <c r="AGG40" s="6"/>
      <c r="AGH40" s="6"/>
      <c r="AGI40" s="6"/>
      <c r="AGJ40" s="6"/>
      <c r="AGK40" s="6"/>
      <c r="AGL40" s="6"/>
      <c r="AGM40" s="6"/>
      <c r="AGN40" s="6"/>
      <c r="AGO40" s="6"/>
      <c r="AGP40" s="6"/>
      <c r="AGQ40" s="6"/>
      <c r="AGR40" s="6"/>
      <c r="AGS40" s="6"/>
      <c r="AGT40" s="6"/>
      <c r="AGU40" s="6"/>
      <c r="AGV40" s="6"/>
      <c r="AGW40" s="6"/>
      <c r="AGX40" s="6"/>
      <c r="AGY40" s="6"/>
      <c r="AGZ40" s="6"/>
      <c r="AHA40" s="6"/>
      <c r="AHB40" s="6"/>
      <c r="AHC40" s="6"/>
      <c r="AHD40" s="6"/>
      <c r="AHE40" s="6"/>
      <c r="AHF40" s="6"/>
      <c r="AHG40" s="6"/>
      <c r="AHH40" s="6"/>
      <c r="AHI40" s="6"/>
      <c r="AHJ40" s="6"/>
      <c r="AHK40" s="6"/>
      <c r="AHL40" s="6"/>
      <c r="AHM40" s="6"/>
      <c r="AHN40" s="6"/>
      <c r="AHO40" s="6"/>
      <c r="AHP40" s="6"/>
      <c r="AHQ40" s="6"/>
      <c r="AHR40" s="6"/>
      <c r="AHS40" s="6"/>
      <c r="AHT40" s="6"/>
      <c r="AHU40" s="6"/>
      <c r="AHV40" s="6"/>
      <c r="AHW40" s="6"/>
      <c r="AHX40" s="6"/>
      <c r="AHY40" s="6"/>
      <c r="AHZ40" s="6"/>
      <c r="AIA40" s="6"/>
      <c r="AIB40" s="6"/>
      <c r="AIC40" s="6"/>
      <c r="AID40" s="6"/>
      <c r="AIE40" s="6"/>
      <c r="AIF40" s="6"/>
      <c r="AIG40" s="6"/>
      <c r="AIH40" s="6"/>
      <c r="AII40" s="6"/>
      <c r="AIJ40" s="6"/>
      <c r="AIK40" s="6"/>
      <c r="AIL40" s="6"/>
      <c r="AIM40" s="6"/>
      <c r="AIN40" s="6"/>
      <c r="AIO40" s="6"/>
      <c r="AIP40" s="6"/>
      <c r="AIQ40" s="6"/>
      <c r="AIR40" s="6"/>
      <c r="AIS40" s="6"/>
      <c r="AIT40" s="6"/>
      <c r="AIU40" s="6"/>
      <c r="AIV40" s="6"/>
      <c r="AIW40" s="6"/>
      <c r="AIX40" s="6"/>
      <c r="AIY40" s="6"/>
      <c r="AIZ40" s="6"/>
      <c r="AJA40" s="6"/>
      <c r="AJB40" s="6"/>
      <c r="AJC40" s="6"/>
      <c r="AJD40" s="6"/>
      <c r="AJE40" s="6"/>
      <c r="AJF40" s="6"/>
      <c r="AJG40" s="6"/>
      <c r="AJH40" s="6"/>
      <c r="AJI40" s="6"/>
      <c r="AJJ40" s="6"/>
      <c r="AJK40" s="6"/>
      <c r="AJL40" s="6"/>
      <c r="AJM40" s="6"/>
      <c r="AJN40" s="6"/>
      <c r="AJO40" s="6"/>
      <c r="AJP40" s="6"/>
      <c r="AJQ40" s="6"/>
      <c r="AJR40" s="6"/>
      <c r="AJS40" s="6"/>
      <c r="AJT40" s="6"/>
      <c r="AJU40" s="6"/>
      <c r="AJV40" s="6"/>
      <c r="AJW40" s="6"/>
      <c r="AJX40" s="6"/>
      <c r="AJY40" s="6"/>
      <c r="AJZ40" s="6"/>
      <c r="AKA40" s="6"/>
      <c r="AKB40" s="6"/>
      <c r="AKC40" s="6"/>
      <c r="AKD40" s="6"/>
      <c r="AKE40" s="6"/>
      <c r="AKF40" s="6"/>
      <c r="AKG40" s="6"/>
      <c r="AKH40" s="6"/>
      <c r="AKI40" s="6"/>
      <c r="AKJ40" s="6"/>
      <c r="AKK40" s="6"/>
      <c r="AKL40" s="6"/>
      <c r="AKM40" s="6"/>
      <c r="AKN40" s="6"/>
      <c r="AKO40" s="6"/>
      <c r="AKP40" s="6"/>
      <c r="AKQ40" s="6"/>
      <c r="AKR40" s="6"/>
      <c r="AKS40" s="6"/>
      <c r="AKT40" s="6"/>
      <c r="AKU40" s="6"/>
      <c r="AKV40" s="6"/>
      <c r="AKW40" s="6"/>
      <c r="AKX40" s="6"/>
      <c r="AKY40" s="6"/>
      <c r="AKZ40" s="6"/>
      <c r="ALA40" s="6"/>
    </row>
    <row r="41" spans="1:989" s="4" customFormat="1" ht="93.75" x14ac:dyDescent="0.2">
      <c r="A41" s="62" t="s">
        <v>114</v>
      </c>
      <c r="B41" s="65">
        <f>24.7+25.7</f>
        <v>50.4</v>
      </c>
      <c r="C41" s="65">
        <f>24.7+25.7</f>
        <v>50.4</v>
      </c>
      <c r="D41" s="65">
        <f>24.7+25.7</f>
        <v>50.4</v>
      </c>
      <c r="E41" s="60">
        <f t="shared" si="0"/>
        <v>100</v>
      </c>
      <c r="F41" s="60">
        <f t="shared" si="1"/>
        <v>100</v>
      </c>
      <c r="G41" s="51">
        <v>0</v>
      </c>
      <c r="H41" s="60">
        <f t="shared" si="2"/>
        <v>-50.4</v>
      </c>
      <c r="I41" s="60">
        <f t="shared" si="3"/>
        <v>-100</v>
      </c>
      <c r="J41" s="60">
        <f t="shared" si="4"/>
        <v>-50.4</v>
      </c>
      <c r="K41" s="60">
        <f t="shared" si="5"/>
        <v>-100</v>
      </c>
      <c r="L41" s="61">
        <f t="shared" si="6"/>
        <v>-50.4</v>
      </c>
      <c r="M41" s="61">
        <f t="shared" si="7"/>
        <v>-100</v>
      </c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R41" s="3"/>
      <c r="IS41" s="3"/>
      <c r="IT41" s="3"/>
      <c r="IU41" s="3"/>
      <c r="IV41" s="3"/>
      <c r="IW41" s="3"/>
      <c r="IX41" s="3"/>
      <c r="IY41" s="3"/>
      <c r="IZ41" s="3"/>
      <c r="JA41" s="3"/>
      <c r="JB41" s="3"/>
      <c r="JC41" s="3"/>
      <c r="JD41" s="3"/>
      <c r="JE41" s="3"/>
      <c r="JF41" s="3"/>
      <c r="JG41" s="3"/>
      <c r="JH41" s="3"/>
      <c r="JI41" s="3"/>
      <c r="JJ41" s="3"/>
      <c r="JK41" s="3"/>
      <c r="JL41" s="3"/>
      <c r="JM41" s="3"/>
      <c r="JN41" s="3"/>
      <c r="JO41" s="3"/>
      <c r="JP41" s="3"/>
      <c r="JQ41" s="3"/>
      <c r="JR41" s="3"/>
      <c r="JS41" s="3"/>
      <c r="JT41" s="3"/>
      <c r="JU41" s="3"/>
      <c r="JV41" s="3"/>
      <c r="JW41" s="3"/>
      <c r="JX41" s="3"/>
      <c r="JY41" s="3"/>
      <c r="JZ41" s="3"/>
      <c r="KA41" s="3"/>
      <c r="KB41" s="3"/>
      <c r="KC41" s="3"/>
      <c r="KD41" s="3"/>
      <c r="KE41" s="3"/>
      <c r="KF41" s="3"/>
      <c r="KG41" s="3"/>
      <c r="KH41" s="3"/>
      <c r="KI41" s="3"/>
      <c r="KJ41" s="3"/>
      <c r="KK41" s="3"/>
      <c r="KL41" s="3"/>
      <c r="KM41" s="3"/>
      <c r="KN41" s="3"/>
      <c r="KO41" s="3"/>
      <c r="KP41" s="3"/>
      <c r="KQ41" s="3"/>
      <c r="KR41" s="3"/>
      <c r="KS41" s="3"/>
      <c r="KT41" s="3"/>
      <c r="KU41" s="3"/>
      <c r="KV41" s="3"/>
      <c r="KW41" s="3"/>
      <c r="KX41" s="3"/>
      <c r="KY41" s="3"/>
      <c r="KZ41" s="3"/>
      <c r="LA41" s="3"/>
      <c r="LB41" s="3"/>
      <c r="LC41" s="3"/>
      <c r="LD41" s="3"/>
      <c r="LE41" s="3"/>
      <c r="LF41" s="3"/>
      <c r="LG41" s="3"/>
      <c r="LH41" s="3"/>
      <c r="LI41" s="3"/>
      <c r="LJ41" s="3"/>
      <c r="LK41" s="3"/>
      <c r="LL41" s="3"/>
      <c r="LM41" s="3"/>
      <c r="LN41" s="3"/>
      <c r="LO41" s="3"/>
      <c r="LP41" s="3"/>
      <c r="LQ41" s="3"/>
      <c r="LR41" s="3"/>
      <c r="LS41" s="3"/>
      <c r="LT41" s="3"/>
      <c r="LU41" s="3"/>
      <c r="LV41" s="3"/>
      <c r="LW41" s="3"/>
      <c r="LX41" s="3"/>
      <c r="LY41" s="3"/>
      <c r="LZ41" s="3"/>
      <c r="MA41" s="3"/>
      <c r="MB41" s="3"/>
      <c r="MC41" s="3"/>
      <c r="MD41" s="3"/>
      <c r="ME41" s="3"/>
      <c r="MF41" s="3"/>
      <c r="MG41" s="3"/>
      <c r="MH41" s="3"/>
      <c r="MI41" s="3"/>
      <c r="MJ41" s="3"/>
      <c r="MK41" s="3"/>
      <c r="ML41" s="3"/>
      <c r="MM41" s="3"/>
      <c r="MN41" s="3"/>
      <c r="MO41" s="3"/>
      <c r="MP41" s="3"/>
      <c r="MQ41" s="3"/>
      <c r="MR41" s="3"/>
      <c r="MS41" s="3"/>
      <c r="MT41" s="3"/>
      <c r="MU41" s="3"/>
      <c r="MV41" s="3"/>
      <c r="MW41" s="3"/>
      <c r="MX41" s="3"/>
      <c r="MY41" s="3"/>
      <c r="MZ41" s="3"/>
      <c r="NA41" s="3"/>
      <c r="NB41" s="3"/>
      <c r="NC41" s="3"/>
      <c r="ND41" s="3"/>
      <c r="NE41" s="3"/>
      <c r="NF41" s="3"/>
      <c r="NG41" s="3"/>
      <c r="NH41" s="3"/>
      <c r="NI41" s="3"/>
      <c r="NJ41" s="3"/>
      <c r="NK41" s="3"/>
      <c r="NL41" s="3"/>
      <c r="NM41" s="3"/>
      <c r="NN41" s="3"/>
      <c r="NO41" s="3"/>
      <c r="NP41" s="3"/>
      <c r="NQ41" s="3"/>
      <c r="NR41" s="3"/>
      <c r="NS41" s="3"/>
      <c r="NT41" s="3"/>
      <c r="NU41" s="3"/>
      <c r="NV41" s="3"/>
      <c r="NW41" s="3"/>
      <c r="NX41" s="3"/>
      <c r="NY41" s="3"/>
      <c r="NZ41" s="3"/>
      <c r="OA41" s="3"/>
      <c r="OB41" s="3"/>
      <c r="OC41" s="3"/>
      <c r="OD41" s="3"/>
      <c r="OE41" s="3"/>
      <c r="OF41" s="3"/>
      <c r="OG41" s="3"/>
      <c r="OH41" s="3"/>
      <c r="OI41" s="3"/>
      <c r="OJ41" s="3"/>
      <c r="OK41" s="3"/>
      <c r="OL41" s="3"/>
      <c r="OM41" s="3"/>
      <c r="ON41" s="3"/>
      <c r="OO41" s="3"/>
      <c r="OP41" s="3"/>
      <c r="OQ41" s="3"/>
      <c r="OR41" s="3"/>
      <c r="OS41" s="3"/>
      <c r="OT41" s="3"/>
      <c r="OU41" s="3"/>
      <c r="OV41" s="3"/>
      <c r="OW41" s="3"/>
      <c r="OX41" s="3"/>
      <c r="OY41" s="3"/>
      <c r="OZ41" s="3"/>
      <c r="PA41" s="3"/>
      <c r="PB41" s="3"/>
      <c r="PC41" s="3"/>
      <c r="PD41" s="3"/>
      <c r="PE41" s="3"/>
      <c r="PF41" s="3"/>
      <c r="PG41" s="3"/>
      <c r="PH41" s="3"/>
      <c r="PI41" s="3"/>
      <c r="PJ41" s="3"/>
      <c r="PK41" s="3"/>
      <c r="PL41" s="3"/>
      <c r="PM41" s="3"/>
      <c r="PN41" s="3"/>
      <c r="PO41" s="3"/>
      <c r="PP41" s="3"/>
      <c r="PQ41" s="3"/>
      <c r="PR41" s="3"/>
      <c r="PS41" s="3"/>
      <c r="PT41" s="3"/>
      <c r="PU41" s="3"/>
      <c r="PV41" s="3"/>
      <c r="PW41" s="3"/>
      <c r="PX41" s="3"/>
      <c r="PY41" s="3"/>
      <c r="PZ41" s="3"/>
      <c r="QA41" s="3"/>
      <c r="QB41" s="3"/>
      <c r="QC41" s="3"/>
      <c r="QD41" s="3"/>
      <c r="QE41" s="3"/>
      <c r="QF41" s="3"/>
      <c r="QG41" s="3"/>
      <c r="QH41" s="3"/>
      <c r="QI41" s="3"/>
      <c r="QJ41" s="3"/>
      <c r="QK41" s="3"/>
      <c r="QL41" s="3"/>
      <c r="QM41" s="3"/>
      <c r="QN41" s="3"/>
      <c r="QO41" s="3"/>
      <c r="QP41" s="3"/>
      <c r="QQ41" s="3"/>
      <c r="QR41" s="3"/>
      <c r="QS41" s="3"/>
      <c r="QT41" s="3"/>
      <c r="QU41" s="3"/>
      <c r="QV41" s="3"/>
      <c r="QW41" s="3"/>
      <c r="QX41" s="3"/>
      <c r="QY41" s="3"/>
      <c r="QZ41" s="3"/>
      <c r="RA41" s="3"/>
      <c r="RB41" s="3"/>
      <c r="RC41" s="3"/>
      <c r="RD41" s="3"/>
      <c r="RE41" s="3"/>
      <c r="RF41" s="3"/>
      <c r="RG41" s="3"/>
      <c r="RH41" s="3"/>
      <c r="RI41" s="3"/>
      <c r="RJ41" s="3"/>
      <c r="RK41" s="3"/>
      <c r="RL41" s="3"/>
      <c r="RM41" s="3"/>
      <c r="RN41" s="3"/>
      <c r="RO41" s="3"/>
      <c r="RP41" s="3"/>
      <c r="RQ41" s="3"/>
      <c r="RR41" s="3"/>
      <c r="RS41" s="3"/>
      <c r="RT41" s="3"/>
      <c r="RU41" s="3"/>
      <c r="RV41" s="3"/>
      <c r="RW41" s="3"/>
      <c r="RX41" s="3"/>
      <c r="RY41" s="3"/>
      <c r="RZ41" s="3"/>
      <c r="SA41" s="3"/>
      <c r="SB41" s="3"/>
      <c r="SC41" s="3"/>
      <c r="SD41" s="3"/>
      <c r="SE41" s="3"/>
      <c r="SF41" s="3"/>
      <c r="SG41" s="3"/>
      <c r="SH41" s="3"/>
      <c r="SI41" s="3"/>
      <c r="SJ41" s="3"/>
      <c r="SK41" s="3"/>
      <c r="SL41" s="3"/>
      <c r="SM41" s="3"/>
      <c r="SN41" s="3"/>
      <c r="SO41" s="3"/>
      <c r="SP41" s="3"/>
      <c r="SQ41" s="3"/>
      <c r="SR41" s="3"/>
      <c r="SS41" s="3"/>
      <c r="ST41" s="3"/>
      <c r="SU41" s="3"/>
      <c r="SV41" s="3"/>
      <c r="SW41" s="3"/>
      <c r="SX41" s="3"/>
      <c r="SY41" s="3"/>
      <c r="SZ41" s="3"/>
      <c r="TA41" s="3"/>
      <c r="TB41" s="3"/>
      <c r="TC41" s="3"/>
      <c r="TD41" s="3"/>
      <c r="TE41" s="3"/>
      <c r="TF41" s="3"/>
      <c r="TG41" s="3"/>
      <c r="TH41" s="3"/>
      <c r="TI41" s="3"/>
      <c r="TJ41" s="3"/>
      <c r="TK41" s="3"/>
      <c r="TL41" s="3"/>
      <c r="TM41" s="3"/>
      <c r="TN41" s="3"/>
      <c r="TO41" s="3"/>
      <c r="TP41" s="3"/>
      <c r="TQ41" s="3"/>
      <c r="TR41" s="3"/>
      <c r="TS41" s="3"/>
      <c r="TT41" s="3"/>
      <c r="TU41" s="3"/>
      <c r="TV41" s="3"/>
      <c r="TW41" s="3"/>
      <c r="TX41" s="3"/>
      <c r="TY41" s="3"/>
      <c r="TZ41" s="3"/>
      <c r="UA41" s="3"/>
      <c r="UB41" s="3"/>
      <c r="UC41" s="3"/>
      <c r="UD41" s="3"/>
      <c r="UE41" s="3"/>
      <c r="UF41" s="3"/>
      <c r="UG41" s="3"/>
      <c r="UH41" s="3"/>
      <c r="UI41" s="3"/>
      <c r="UJ41" s="3"/>
      <c r="UK41" s="3"/>
      <c r="UL41" s="3"/>
      <c r="UM41" s="3"/>
      <c r="UN41" s="3"/>
      <c r="UO41" s="3"/>
      <c r="UP41" s="3"/>
      <c r="UQ41" s="3"/>
      <c r="UR41" s="3"/>
      <c r="US41" s="3"/>
      <c r="UT41" s="3"/>
      <c r="UU41" s="3"/>
      <c r="UV41" s="3"/>
      <c r="UW41" s="3"/>
      <c r="UX41" s="3"/>
      <c r="UY41" s="3"/>
      <c r="UZ41" s="3"/>
      <c r="VA41" s="3"/>
      <c r="VB41" s="3"/>
      <c r="VC41" s="3"/>
      <c r="VD41" s="3"/>
      <c r="VE41" s="3"/>
      <c r="VF41" s="3"/>
      <c r="VG41" s="3"/>
      <c r="VH41" s="3"/>
      <c r="VI41" s="3"/>
      <c r="VJ41" s="3"/>
      <c r="VK41" s="3"/>
      <c r="VL41" s="3"/>
      <c r="VM41" s="3"/>
      <c r="VN41" s="3"/>
      <c r="VO41" s="3"/>
      <c r="VP41" s="3"/>
      <c r="VQ41" s="3"/>
      <c r="VR41" s="3"/>
      <c r="VS41" s="3"/>
      <c r="VT41" s="3"/>
      <c r="VU41" s="3"/>
      <c r="VV41" s="3"/>
      <c r="VW41" s="3"/>
      <c r="VX41" s="3"/>
      <c r="VY41" s="3"/>
      <c r="VZ41" s="3"/>
      <c r="WA41" s="3"/>
      <c r="WB41" s="3"/>
      <c r="WC41" s="3"/>
      <c r="WD41" s="3"/>
      <c r="WE41" s="3"/>
      <c r="WF41" s="3"/>
      <c r="WG41" s="3"/>
      <c r="WH41" s="3"/>
      <c r="WI41" s="3"/>
      <c r="WJ41" s="3"/>
      <c r="WK41" s="3"/>
      <c r="WL41" s="3"/>
      <c r="WM41" s="3"/>
      <c r="WN41" s="3"/>
      <c r="WO41" s="3"/>
      <c r="WP41" s="3"/>
      <c r="WQ41" s="3"/>
      <c r="WR41" s="3"/>
      <c r="WS41" s="3"/>
      <c r="WT41" s="3"/>
      <c r="WU41" s="3"/>
      <c r="WV41" s="3"/>
      <c r="WW41" s="3"/>
      <c r="WX41" s="3"/>
      <c r="WY41" s="3"/>
      <c r="WZ41" s="3"/>
      <c r="XA41" s="3"/>
      <c r="XB41" s="3"/>
      <c r="XC41" s="3"/>
      <c r="XD41" s="3"/>
      <c r="XE41" s="3"/>
      <c r="XF41" s="3"/>
      <c r="XG41" s="3"/>
      <c r="XH41" s="3"/>
      <c r="XI41" s="3"/>
      <c r="XJ41" s="3"/>
      <c r="XK41" s="3"/>
      <c r="XL41" s="3"/>
      <c r="XM41" s="3"/>
      <c r="XN41" s="3"/>
      <c r="XO41" s="3"/>
      <c r="XP41" s="3"/>
      <c r="XQ41" s="3"/>
      <c r="XR41" s="3"/>
      <c r="XS41" s="3"/>
      <c r="XT41" s="3"/>
      <c r="XU41" s="3"/>
      <c r="XV41" s="3"/>
      <c r="XW41" s="3"/>
      <c r="XX41" s="3"/>
      <c r="XY41" s="3"/>
      <c r="XZ41" s="3"/>
      <c r="YA41" s="3"/>
      <c r="YB41" s="3"/>
      <c r="YC41" s="3"/>
      <c r="YD41" s="3"/>
      <c r="YE41" s="3"/>
      <c r="YF41" s="3"/>
      <c r="YG41" s="3"/>
      <c r="YH41" s="3"/>
      <c r="YI41" s="3"/>
      <c r="YJ41" s="3"/>
      <c r="YK41" s="3"/>
      <c r="YL41" s="3"/>
      <c r="YM41" s="3"/>
      <c r="YN41" s="3"/>
      <c r="YO41" s="3"/>
      <c r="YP41" s="3"/>
      <c r="YQ41" s="3"/>
      <c r="YR41" s="3"/>
      <c r="YS41" s="3"/>
      <c r="YT41" s="3"/>
      <c r="YU41" s="3"/>
      <c r="YV41" s="3"/>
      <c r="YW41" s="3"/>
      <c r="YX41" s="3"/>
      <c r="YY41" s="3"/>
      <c r="YZ41" s="3"/>
      <c r="ZA41" s="3"/>
      <c r="ZB41" s="3"/>
      <c r="ZC41" s="3"/>
      <c r="ZD41" s="3"/>
      <c r="ZE41" s="3"/>
      <c r="ZF41" s="3"/>
      <c r="ZG41" s="3"/>
      <c r="ZH41" s="3"/>
      <c r="ZI41" s="3"/>
      <c r="ZJ41" s="3"/>
      <c r="ZK41" s="3"/>
      <c r="ZL41" s="3"/>
      <c r="ZM41" s="3"/>
      <c r="ZN41" s="3"/>
      <c r="ZO41" s="3"/>
      <c r="ZP41" s="3"/>
      <c r="ZQ41" s="3"/>
      <c r="ZR41" s="3"/>
      <c r="ZS41" s="3"/>
      <c r="ZT41" s="3"/>
      <c r="ZU41" s="3"/>
      <c r="ZV41" s="3"/>
      <c r="ZW41" s="3"/>
      <c r="ZX41" s="3"/>
      <c r="ZY41" s="3"/>
      <c r="ZZ41" s="3"/>
      <c r="AAA41" s="3"/>
      <c r="AAB41" s="3"/>
      <c r="AAC41" s="3"/>
      <c r="AAD41" s="3"/>
      <c r="AAE41" s="3"/>
      <c r="AAF41" s="3"/>
      <c r="AAG41" s="3"/>
      <c r="AAH41" s="3"/>
      <c r="AAI41" s="3"/>
      <c r="AAJ41" s="3"/>
      <c r="AAK41" s="3"/>
      <c r="AAL41" s="3"/>
      <c r="AAM41" s="3"/>
      <c r="AAN41" s="3"/>
      <c r="AAO41" s="3"/>
      <c r="AAP41" s="3"/>
      <c r="AAQ41" s="3"/>
      <c r="AAR41" s="3"/>
      <c r="AAS41" s="3"/>
      <c r="AAT41" s="3"/>
      <c r="AAU41" s="3"/>
      <c r="AAV41" s="3"/>
      <c r="AAW41" s="3"/>
      <c r="AAX41" s="3"/>
      <c r="AAY41" s="3"/>
      <c r="AAZ41" s="3"/>
      <c r="ABA41" s="3"/>
      <c r="ABB41" s="3"/>
      <c r="ABC41" s="3"/>
      <c r="ABD41" s="3"/>
      <c r="ABE41" s="3"/>
      <c r="ABF41" s="3"/>
      <c r="ABG41" s="3"/>
      <c r="ABH41" s="3"/>
      <c r="ABI41" s="3"/>
      <c r="ABJ41" s="3"/>
      <c r="ABK41" s="3"/>
      <c r="ABL41" s="3"/>
      <c r="ABM41" s="3"/>
      <c r="ABN41" s="3"/>
      <c r="ABO41" s="3"/>
      <c r="ABP41" s="3"/>
      <c r="ABQ41" s="3"/>
      <c r="ABR41" s="3"/>
      <c r="ABS41" s="3"/>
      <c r="ABT41" s="3"/>
      <c r="ABU41" s="3"/>
      <c r="ABV41" s="3"/>
      <c r="ABW41" s="3"/>
      <c r="ABX41" s="3"/>
      <c r="ABY41" s="3"/>
      <c r="ABZ41" s="3"/>
      <c r="ACA41" s="3"/>
      <c r="ACB41" s="3"/>
      <c r="ACC41" s="3"/>
      <c r="ACD41" s="3"/>
      <c r="ACE41" s="3"/>
      <c r="ACF41" s="3"/>
      <c r="ACG41" s="3"/>
      <c r="ACH41" s="3"/>
      <c r="ACI41" s="3"/>
      <c r="ACJ41" s="3"/>
      <c r="ACK41" s="3"/>
      <c r="ACL41" s="3"/>
      <c r="ACM41" s="3"/>
      <c r="ACN41" s="3"/>
      <c r="ACO41" s="3"/>
      <c r="ACP41" s="3"/>
      <c r="ACQ41" s="3"/>
      <c r="ACR41" s="3"/>
      <c r="ACS41" s="3"/>
      <c r="ACT41" s="3"/>
      <c r="ACU41" s="3"/>
      <c r="ACV41" s="3"/>
      <c r="ACW41" s="3"/>
      <c r="ACX41" s="3"/>
      <c r="ACY41" s="3"/>
      <c r="ACZ41" s="3"/>
      <c r="ADA41" s="3"/>
      <c r="ADB41" s="3"/>
      <c r="ADC41" s="3"/>
      <c r="ADD41" s="3"/>
      <c r="ADE41" s="3"/>
      <c r="ADF41" s="3"/>
      <c r="ADG41" s="3"/>
      <c r="ADH41" s="3"/>
      <c r="ADI41" s="3"/>
      <c r="ADJ41" s="3"/>
      <c r="ADK41" s="3"/>
      <c r="ADL41" s="3"/>
      <c r="ADM41" s="3"/>
      <c r="ADN41" s="3"/>
      <c r="ADO41" s="3"/>
      <c r="ADP41" s="3"/>
      <c r="ADQ41" s="3"/>
      <c r="ADR41" s="3"/>
      <c r="ADS41" s="3"/>
      <c r="ADT41" s="3"/>
      <c r="ADU41" s="3"/>
      <c r="ADV41" s="3"/>
      <c r="ADW41" s="3"/>
      <c r="ADX41" s="3"/>
      <c r="ADY41" s="3"/>
      <c r="ADZ41" s="3"/>
      <c r="AEA41" s="3"/>
      <c r="AEB41" s="3"/>
      <c r="AEC41" s="3"/>
      <c r="AED41" s="3"/>
      <c r="AEE41" s="3"/>
      <c r="AEF41" s="3"/>
      <c r="AEG41" s="3"/>
      <c r="AEH41" s="3"/>
      <c r="AEI41" s="3"/>
      <c r="AEJ41" s="3"/>
      <c r="AEK41" s="3"/>
      <c r="AEL41" s="3"/>
      <c r="AEM41" s="3"/>
      <c r="AEN41" s="3"/>
      <c r="AEO41" s="3"/>
      <c r="AEP41" s="3"/>
      <c r="AEQ41" s="3"/>
      <c r="AER41" s="3"/>
      <c r="AES41" s="3"/>
      <c r="AET41" s="3"/>
      <c r="AEU41" s="3"/>
      <c r="AEV41" s="3"/>
      <c r="AEW41" s="3"/>
      <c r="AEX41" s="3"/>
      <c r="AEY41" s="3"/>
      <c r="AEZ41" s="3"/>
      <c r="AFA41" s="3"/>
      <c r="AFB41" s="3"/>
      <c r="AFC41" s="3"/>
      <c r="AFD41" s="3"/>
      <c r="AFE41" s="3"/>
      <c r="AFF41" s="3"/>
      <c r="AFG41" s="3"/>
      <c r="AFH41" s="3"/>
      <c r="AFI41" s="3"/>
      <c r="AFJ41" s="3"/>
      <c r="AFK41" s="3"/>
      <c r="AFL41" s="3"/>
      <c r="AFM41" s="3"/>
      <c r="AFN41" s="3"/>
      <c r="AFO41" s="3"/>
      <c r="AFP41" s="3"/>
      <c r="AFQ41" s="3"/>
      <c r="AFR41" s="3"/>
      <c r="AFS41" s="3"/>
      <c r="AFT41" s="3"/>
      <c r="AFU41" s="3"/>
      <c r="AFV41" s="3"/>
      <c r="AFW41" s="3"/>
      <c r="AFX41" s="3"/>
      <c r="AFY41" s="3"/>
      <c r="AFZ41" s="3"/>
      <c r="AGA41" s="3"/>
      <c r="AGB41" s="3"/>
      <c r="AGC41" s="3"/>
      <c r="AGD41" s="3"/>
      <c r="AGE41" s="3"/>
      <c r="AGF41" s="3"/>
      <c r="AGG41" s="3"/>
      <c r="AGH41" s="3"/>
      <c r="AGI41" s="3"/>
      <c r="AGJ41" s="3"/>
      <c r="AGK41" s="3"/>
      <c r="AGL41" s="3"/>
      <c r="AGM41" s="3"/>
      <c r="AGN41" s="3"/>
      <c r="AGO41" s="3"/>
      <c r="AGP41" s="3"/>
      <c r="AGQ41" s="3"/>
      <c r="AGR41" s="3"/>
      <c r="AGS41" s="3"/>
      <c r="AGT41" s="3"/>
      <c r="AGU41" s="3"/>
      <c r="AGV41" s="3"/>
      <c r="AGW41" s="3"/>
      <c r="AGX41" s="3"/>
      <c r="AGY41" s="3"/>
      <c r="AGZ41" s="3"/>
      <c r="AHA41" s="3"/>
      <c r="AHB41" s="3"/>
      <c r="AHC41" s="3"/>
      <c r="AHD41" s="3"/>
      <c r="AHE41" s="3"/>
      <c r="AHF41" s="3"/>
      <c r="AHG41" s="3"/>
      <c r="AHH41" s="3"/>
      <c r="AHI41" s="3"/>
      <c r="AHJ41" s="3"/>
      <c r="AHK41" s="3"/>
      <c r="AHL41" s="3"/>
      <c r="AHM41" s="3"/>
      <c r="AHN41" s="3"/>
      <c r="AHO41" s="3"/>
      <c r="AHP41" s="3"/>
      <c r="AHQ41" s="3"/>
      <c r="AHR41" s="3"/>
      <c r="AHS41" s="3"/>
      <c r="AHT41" s="3"/>
      <c r="AHU41" s="3"/>
      <c r="AHV41" s="3"/>
      <c r="AHW41" s="3"/>
      <c r="AHX41" s="3"/>
      <c r="AHY41" s="3"/>
      <c r="AHZ41" s="3"/>
      <c r="AIA41" s="3"/>
      <c r="AIB41" s="3"/>
      <c r="AIC41" s="3"/>
      <c r="AID41" s="3"/>
      <c r="AIE41" s="3"/>
      <c r="AIF41" s="3"/>
      <c r="AIG41" s="3"/>
      <c r="AIH41" s="3"/>
      <c r="AII41" s="3"/>
      <c r="AIJ41" s="3"/>
      <c r="AIK41" s="3"/>
      <c r="AIL41" s="3"/>
      <c r="AIM41" s="3"/>
      <c r="AIN41" s="3"/>
      <c r="AIO41" s="3"/>
      <c r="AIP41" s="3"/>
      <c r="AIQ41" s="3"/>
      <c r="AIR41" s="3"/>
      <c r="AIS41" s="3"/>
      <c r="AIT41" s="3"/>
      <c r="AIU41" s="3"/>
      <c r="AIV41" s="3"/>
      <c r="AIW41" s="3"/>
      <c r="AIX41" s="3"/>
      <c r="AIY41" s="3"/>
      <c r="AIZ41" s="3"/>
      <c r="AJA41" s="3"/>
      <c r="AJB41" s="3"/>
      <c r="AJC41" s="3"/>
      <c r="AJD41" s="3"/>
      <c r="AJE41" s="3"/>
      <c r="AJF41" s="3"/>
      <c r="AJG41" s="3"/>
      <c r="AJH41" s="3"/>
      <c r="AJI41" s="3"/>
      <c r="AJJ41" s="3"/>
      <c r="AJK41" s="3"/>
      <c r="AJL41" s="3"/>
      <c r="AJM41" s="3"/>
      <c r="AJN41" s="3"/>
      <c r="AJO41" s="3"/>
      <c r="AJP41" s="3"/>
      <c r="AJQ41" s="3"/>
      <c r="AJR41" s="3"/>
      <c r="AJS41" s="3"/>
      <c r="AJT41" s="3"/>
      <c r="AJU41" s="3"/>
      <c r="AJV41" s="3"/>
      <c r="AJW41" s="3"/>
      <c r="AJX41" s="3"/>
      <c r="AJY41" s="3"/>
      <c r="AJZ41" s="3"/>
      <c r="AKA41" s="3"/>
      <c r="AKB41" s="3"/>
      <c r="AKC41" s="3"/>
      <c r="AKD41" s="3"/>
      <c r="AKE41" s="3"/>
      <c r="AKF41" s="3"/>
      <c r="AKG41" s="3"/>
      <c r="AKH41" s="3"/>
      <c r="AKI41" s="3"/>
      <c r="AKJ41" s="3"/>
      <c r="AKK41" s="3"/>
      <c r="AKL41" s="3"/>
      <c r="AKM41" s="3"/>
      <c r="AKN41" s="3"/>
      <c r="AKO41" s="3"/>
      <c r="AKP41" s="3"/>
      <c r="AKQ41" s="3"/>
      <c r="AKR41" s="3"/>
      <c r="AKS41" s="3"/>
      <c r="AKT41" s="3"/>
      <c r="AKU41" s="3"/>
      <c r="AKV41" s="3"/>
      <c r="AKW41" s="3"/>
      <c r="AKX41" s="3"/>
      <c r="AKY41" s="3"/>
      <c r="AKZ41" s="3"/>
      <c r="ALA41" s="3"/>
    </row>
    <row r="42" spans="1:989" s="4" customFormat="1" ht="92.25" x14ac:dyDescent="0.2">
      <c r="A42" s="62" t="s">
        <v>115</v>
      </c>
      <c r="B42" s="65">
        <v>3236.5</v>
      </c>
      <c r="C42" s="65">
        <v>3236.5</v>
      </c>
      <c r="D42" s="65">
        <v>3236.5</v>
      </c>
      <c r="E42" s="60">
        <f t="shared" si="0"/>
        <v>100</v>
      </c>
      <c r="F42" s="60">
        <f t="shared" si="1"/>
        <v>100</v>
      </c>
      <c r="G42" s="51">
        <v>3382.3</v>
      </c>
      <c r="H42" s="60">
        <f t="shared" si="2"/>
        <v>145.80000000000018</v>
      </c>
      <c r="I42" s="60">
        <f t="shared" si="3"/>
        <v>4.5048663679901191</v>
      </c>
      <c r="J42" s="60">
        <f t="shared" si="4"/>
        <v>145.80000000000018</v>
      </c>
      <c r="K42" s="60">
        <f t="shared" si="5"/>
        <v>4.5048663679901191</v>
      </c>
      <c r="L42" s="61">
        <f t="shared" si="6"/>
        <v>145.80000000000018</v>
      </c>
      <c r="M42" s="61">
        <f t="shared" si="7"/>
        <v>4.5048663679901191</v>
      </c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  <c r="IR42" s="3"/>
      <c r="IS42" s="3"/>
      <c r="IT42" s="3"/>
      <c r="IU42" s="3"/>
      <c r="IV42" s="3"/>
      <c r="IW42" s="3"/>
      <c r="IX42" s="3"/>
      <c r="IY42" s="3"/>
      <c r="IZ42" s="3"/>
      <c r="JA42" s="3"/>
      <c r="JB42" s="3"/>
      <c r="JC42" s="3"/>
      <c r="JD42" s="3"/>
      <c r="JE42" s="3"/>
      <c r="JF42" s="3"/>
      <c r="JG42" s="3"/>
      <c r="JH42" s="3"/>
      <c r="JI42" s="3"/>
      <c r="JJ42" s="3"/>
      <c r="JK42" s="3"/>
      <c r="JL42" s="3"/>
      <c r="JM42" s="3"/>
      <c r="JN42" s="3"/>
      <c r="JO42" s="3"/>
      <c r="JP42" s="3"/>
      <c r="JQ42" s="3"/>
      <c r="JR42" s="3"/>
      <c r="JS42" s="3"/>
      <c r="JT42" s="3"/>
      <c r="JU42" s="3"/>
      <c r="JV42" s="3"/>
      <c r="JW42" s="3"/>
      <c r="JX42" s="3"/>
      <c r="JY42" s="3"/>
      <c r="JZ42" s="3"/>
      <c r="KA42" s="3"/>
      <c r="KB42" s="3"/>
      <c r="KC42" s="3"/>
      <c r="KD42" s="3"/>
      <c r="KE42" s="3"/>
      <c r="KF42" s="3"/>
      <c r="KG42" s="3"/>
      <c r="KH42" s="3"/>
      <c r="KI42" s="3"/>
      <c r="KJ42" s="3"/>
      <c r="KK42" s="3"/>
      <c r="KL42" s="3"/>
      <c r="KM42" s="3"/>
      <c r="KN42" s="3"/>
      <c r="KO42" s="3"/>
      <c r="KP42" s="3"/>
      <c r="KQ42" s="3"/>
      <c r="KR42" s="3"/>
      <c r="KS42" s="3"/>
      <c r="KT42" s="3"/>
      <c r="KU42" s="3"/>
      <c r="KV42" s="3"/>
      <c r="KW42" s="3"/>
      <c r="KX42" s="3"/>
      <c r="KY42" s="3"/>
      <c r="KZ42" s="3"/>
      <c r="LA42" s="3"/>
      <c r="LB42" s="3"/>
      <c r="LC42" s="3"/>
      <c r="LD42" s="3"/>
      <c r="LE42" s="3"/>
      <c r="LF42" s="3"/>
      <c r="LG42" s="3"/>
      <c r="LH42" s="3"/>
      <c r="LI42" s="3"/>
      <c r="LJ42" s="3"/>
      <c r="LK42" s="3"/>
      <c r="LL42" s="3"/>
      <c r="LM42" s="3"/>
      <c r="LN42" s="3"/>
      <c r="LO42" s="3"/>
      <c r="LP42" s="3"/>
      <c r="LQ42" s="3"/>
      <c r="LR42" s="3"/>
      <c r="LS42" s="3"/>
      <c r="LT42" s="3"/>
      <c r="LU42" s="3"/>
      <c r="LV42" s="3"/>
      <c r="LW42" s="3"/>
      <c r="LX42" s="3"/>
      <c r="LY42" s="3"/>
      <c r="LZ42" s="3"/>
      <c r="MA42" s="3"/>
      <c r="MB42" s="3"/>
      <c r="MC42" s="3"/>
      <c r="MD42" s="3"/>
      <c r="ME42" s="3"/>
      <c r="MF42" s="3"/>
      <c r="MG42" s="3"/>
      <c r="MH42" s="3"/>
      <c r="MI42" s="3"/>
      <c r="MJ42" s="3"/>
      <c r="MK42" s="3"/>
      <c r="ML42" s="3"/>
      <c r="MM42" s="3"/>
      <c r="MN42" s="3"/>
      <c r="MO42" s="3"/>
      <c r="MP42" s="3"/>
      <c r="MQ42" s="3"/>
      <c r="MR42" s="3"/>
      <c r="MS42" s="3"/>
      <c r="MT42" s="3"/>
      <c r="MU42" s="3"/>
      <c r="MV42" s="3"/>
      <c r="MW42" s="3"/>
      <c r="MX42" s="3"/>
      <c r="MY42" s="3"/>
      <c r="MZ42" s="3"/>
      <c r="NA42" s="3"/>
      <c r="NB42" s="3"/>
      <c r="NC42" s="3"/>
      <c r="ND42" s="3"/>
      <c r="NE42" s="3"/>
      <c r="NF42" s="3"/>
      <c r="NG42" s="3"/>
      <c r="NH42" s="3"/>
      <c r="NI42" s="3"/>
      <c r="NJ42" s="3"/>
      <c r="NK42" s="3"/>
      <c r="NL42" s="3"/>
      <c r="NM42" s="3"/>
      <c r="NN42" s="3"/>
      <c r="NO42" s="3"/>
      <c r="NP42" s="3"/>
      <c r="NQ42" s="3"/>
      <c r="NR42" s="3"/>
      <c r="NS42" s="3"/>
      <c r="NT42" s="3"/>
      <c r="NU42" s="3"/>
      <c r="NV42" s="3"/>
      <c r="NW42" s="3"/>
      <c r="NX42" s="3"/>
      <c r="NY42" s="3"/>
      <c r="NZ42" s="3"/>
      <c r="OA42" s="3"/>
      <c r="OB42" s="3"/>
      <c r="OC42" s="3"/>
      <c r="OD42" s="3"/>
      <c r="OE42" s="3"/>
      <c r="OF42" s="3"/>
      <c r="OG42" s="3"/>
      <c r="OH42" s="3"/>
      <c r="OI42" s="3"/>
      <c r="OJ42" s="3"/>
      <c r="OK42" s="3"/>
      <c r="OL42" s="3"/>
      <c r="OM42" s="3"/>
      <c r="ON42" s="3"/>
      <c r="OO42" s="3"/>
      <c r="OP42" s="3"/>
      <c r="OQ42" s="3"/>
      <c r="OR42" s="3"/>
      <c r="OS42" s="3"/>
      <c r="OT42" s="3"/>
      <c r="OU42" s="3"/>
      <c r="OV42" s="3"/>
      <c r="OW42" s="3"/>
      <c r="OX42" s="3"/>
      <c r="OY42" s="3"/>
      <c r="OZ42" s="3"/>
      <c r="PA42" s="3"/>
      <c r="PB42" s="3"/>
      <c r="PC42" s="3"/>
      <c r="PD42" s="3"/>
      <c r="PE42" s="3"/>
      <c r="PF42" s="3"/>
      <c r="PG42" s="3"/>
      <c r="PH42" s="3"/>
      <c r="PI42" s="3"/>
      <c r="PJ42" s="3"/>
      <c r="PK42" s="3"/>
      <c r="PL42" s="3"/>
      <c r="PM42" s="3"/>
      <c r="PN42" s="3"/>
      <c r="PO42" s="3"/>
      <c r="PP42" s="3"/>
      <c r="PQ42" s="3"/>
      <c r="PR42" s="3"/>
      <c r="PS42" s="3"/>
      <c r="PT42" s="3"/>
      <c r="PU42" s="3"/>
      <c r="PV42" s="3"/>
      <c r="PW42" s="3"/>
      <c r="PX42" s="3"/>
      <c r="PY42" s="3"/>
      <c r="PZ42" s="3"/>
      <c r="QA42" s="3"/>
      <c r="QB42" s="3"/>
      <c r="QC42" s="3"/>
      <c r="QD42" s="3"/>
      <c r="QE42" s="3"/>
      <c r="QF42" s="3"/>
      <c r="QG42" s="3"/>
      <c r="QH42" s="3"/>
      <c r="QI42" s="3"/>
      <c r="QJ42" s="3"/>
      <c r="QK42" s="3"/>
      <c r="QL42" s="3"/>
      <c r="QM42" s="3"/>
      <c r="QN42" s="3"/>
      <c r="QO42" s="3"/>
      <c r="QP42" s="3"/>
      <c r="QQ42" s="3"/>
      <c r="QR42" s="3"/>
      <c r="QS42" s="3"/>
      <c r="QT42" s="3"/>
      <c r="QU42" s="3"/>
      <c r="QV42" s="3"/>
      <c r="QW42" s="3"/>
      <c r="QX42" s="3"/>
      <c r="QY42" s="3"/>
      <c r="QZ42" s="3"/>
      <c r="RA42" s="3"/>
      <c r="RB42" s="3"/>
      <c r="RC42" s="3"/>
      <c r="RD42" s="3"/>
      <c r="RE42" s="3"/>
      <c r="RF42" s="3"/>
      <c r="RG42" s="3"/>
      <c r="RH42" s="3"/>
      <c r="RI42" s="3"/>
      <c r="RJ42" s="3"/>
      <c r="RK42" s="3"/>
      <c r="RL42" s="3"/>
      <c r="RM42" s="3"/>
      <c r="RN42" s="3"/>
      <c r="RO42" s="3"/>
      <c r="RP42" s="3"/>
      <c r="RQ42" s="3"/>
      <c r="RR42" s="3"/>
      <c r="RS42" s="3"/>
      <c r="RT42" s="3"/>
      <c r="RU42" s="3"/>
      <c r="RV42" s="3"/>
      <c r="RW42" s="3"/>
      <c r="RX42" s="3"/>
      <c r="RY42" s="3"/>
      <c r="RZ42" s="3"/>
      <c r="SA42" s="3"/>
      <c r="SB42" s="3"/>
      <c r="SC42" s="3"/>
      <c r="SD42" s="3"/>
      <c r="SE42" s="3"/>
      <c r="SF42" s="3"/>
      <c r="SG42" s="3"/>
      <c r="SH42" s="3"/>
      <c r="SI42" s="3"/>
      <c r="SJ42" s="3"/>
      <c r="SK42" s="3"/>
      <c r="SL42" s="3"/>
      <c r="SM42" s="3"/>
      <c r="SN42" s="3"/>
      <c r="SO42" s="3"/>
      <c r="SP42" s="3"/>
      <c r="SQ42" s="3"/>
      <c r="SR42" s="3"/>
      <c r="SS42" s="3"/>
      <c r="ST42" s="3"/>
      <c r="SU42" s="3"/>
      <c r="SV42" s="3"/>
      <c r="SW42" s="3"/>
      <c r="SX42" s="3"/>
      <c r="SY42" s="3"/>
      <c r="SZ42" s="3"/>
      <c r="TA42" s="3"/>
      <c r="TB42" s="3"/>
      <c r="TC42" s="3"/>
      <c r="TD42" s="3"/>
      <c r="TE42" s="3"/>
      <c r="TF42" s="3"/>
      <c r="TG42" s="3"/>
      <c r="TH42" s="3"/>
      <c r="TI42" s="3"/>
      <c r="TJ42" s="3"/>
      <c r="TK42" s="3"/>
      <c r="TL42" s="3"/>
      <c r="TM42" s="3"/>
      <c r="TN42" s="3"/>
      <c r="TO42" s="3"/>
      <c r="TP42" s="3"/>
      <c r="TQ42" s="3"/>
      <c r="TR42" s="3"/>
      <c r="TS42" s="3"/>
      <c r="TT42" s="3"/>
      <c r="TU42" s="3"/>
      <c r="TV42" s="3"/>
      <c r="TW42" s="3"/>
      <c r="TX42" s="3"/>
      <c r="TY42" s="3"/>
      <c r="TZ42" s="3"/>
      <c r="UA42" s="3"/>
      <c r="UB42" s="3"/>
      <c r="UC42" s="3"/>
      <c r="UD42" s="3"/>
      <c r="UE42" s="3"/>
      <c r="UF42" s="3"/>
      <c r="UG42" s="3"/>
      <c r="UH42" s="3"/>
      <c r="UI42" s="3"/>
      <c r="UJ42" s="3"/>
      <c r="UK42" s="3"/>
      <c r="UL42" s="3"/>
      <c r="UM42" s="3"/>
      <c r="UN42" s="3"/>
      <c r="UO42" s="3"/>
      <c r="UP42" s="3"/>
      <c r="UQ42" s="3"/>
      <c r="UR42" s="3"/>
      <c r="US42" s="3"/>
      <c r="UT42" s="3"/>
      <c r="UU42" s="3"/>
      <c r="UV42" s="3"/>
      <c r="UW42" s="3"/>
      <c r="UX42" s="3"/>
      <c r="UY42" s="3"/>
      <c r="UZ42" s="3"/>
      <c r="VA42" s="3"/>
      <c r="VB42" s="3"/>
      <c r="VC42" s="3"/>
      <c r="VD42" s="3"/>
      <c r="VE42" s="3"/>
      <c r="VF42" s="3"/>
      <c r="VG42" s="3"/>
      <c r="VH42" s="3"/>
      <c r="VI42" s="3"/>
      <c r="VJ42" s="3"/>
      <c r="VK42" s="3"/>
      <c r="VL42" s="3"/>
      <c r="VM42" s="3"/>
      <c r="VN42" s="3"/>
      <c r="VO42" s="3"/>
      <c r="VP42" s="3"/>
      <c r="VQ42" s="3"/>
      <c r="VR42" s="3"/>
      <c r="VS42" s="3"/>
      <c r="VT42" s="3"/>
      <c r="VU42" s="3"/>
      <c r="VV42" s="3"/>
      <c r="VW42" s="3"/>
      <c r="VX42" s="3"/>
      <c r="VY42" s="3"/>
      <c r="VZ42" s="3"/>
      <c r="WA42" s="3"/>
      <c r="WB42" s="3"/>
      <c r="WC42" s="3"/>
      <c r="WD42" s="3"/>
      <c r="WE42" s="3"/>
      <c r="WF42" s="3"/>
      <c r="WG42" s="3"/>
      <c r="WH42" s="3"/>
      <c r="WI42" s="3"/>
      <c r="WJ42" s="3"/>
      <c r="WK42" s="3"/>
      <c r="WL42" s="3"/>
      <c r="WM42" s="3"/>
      <c r="WN42" s="3"/>
      <c r="WO42" s="3"/>
      <c r="WP42" s="3"/>
      <c r="WQ42" s="3"/>
      <c r="WR42" s="3"/>
      <c r="WS42" s="3"/>
      <c r="WT42" s="3"/>
      <c r="WU42" s="3"/>
      <c r="WV42" s="3"/>
      <c r="WW42" s="3"/>
      <c r="WX42" s="3"/>
      <c r="WY42" s="3"/>
      <c r="WZ42" s="3"/>
      <c r="XA42" s="3"/>
      <c r="XB42" s="3"/>
      <c r="XC42" s="3"/>
      <c r="XD42" s="3"/>
      <c r="XE42" s="3"/>
      <c r="XF42" s="3"/>
      <c r="XG42" s="3"/>
      <c r="XH42" s="3"/>
      <c r="XI42" s="3"/>
      <c r="XJ42" s="3"/>
      <c r="XK42" s="3"/>
      <c r="XL42" s="3"/>
      <c r="XM42" s="3"/>
      <c r="XN42" s="3"/>
      <c r="XO42" s="3"/>
      <c r="XP42" s="3"/>
      <c r="XQ42" s="3"/>
      <c r="XR42" s="3"/>
      <c r="XS42" s="3"/>
      <c r="XT42" s="3"/>
      <c r="XU42" s="3"/>
      <c r="XV42" s="3"/>
      <c r="XW42" s="3"/>
      <c r="XX42" s="3"/>
      <c r="XY42" s="3"/>
      <c r="XZ42" s="3"/>
      <c r="YA42" s="3"/>
      <c r="YB42" s="3"/>
      <c r="YC42" s="3"/>
      <c r="YD42" s="3"/>
      <c r="YE42" s="3"/>
      <c r="YF42" s="3"/>
      <c r="YG42" s="3"/>
      <c r="YH42" s="3"/>
      <c r="YI42" s="3"/>
      <c r="YJ42" s="3"/>
      <c r="YK42" s="3"/>
      <c r="YL42" s="3"/>
      <c r="YM42" s="3"/>
      <c r="YN42" s="3"/>
      <c r="YO42" s="3"/>
      <c r="YP42" s="3"/>
      <c r="YQ42" s="3"/>
      <c r="YR42" s="3"/>
      <c r="YS42" s="3"/>
      <c r="YT42" s="3"/>
      <c r="YU42" s="3"/>
      <c r="YV42" s="3"/>
      <c r="YW42" s="3"/>
      <c r="YX42" s="3"/>
      <c r="YY42" s="3"/>
      <c r="YZ42" s="3"/>
      <c r="ZA42" s="3"/>
      <c r="ZB42" s="3"/>
      <c r="ZC42" s="3"/>
      <c r="ZD42" s="3"/>
      <c r="ZE42" s="3"/>
      <c r="ZF42" s="3"/>
      <c r="ZG42" s="3"/>
      <c r="ZH42" s="3"/>
      <c r="ZI42" s="3"/>
      <c r="ZJ42" s="3"/>
      <c r="ZK42" s="3"/>
      <c r="ZL42" s="3"/>
      <c r="ZM42" s="3"/>
      <c r="ZN42" s="3"/>
      <c r="ZO42" s="3"/>
      <c r="ZP42" s="3"/>
      <c r="ZQ42" s="3"/>
      <c r="ZR42" s="3"/>
      <c r="ZS42" s="3"/>
      <c r="ZT42" s="3"/>
      <c r="ZU42" s="3"/>
      <c r="ZV42" s="3"/>
      <c r="ZW42" s="3"/>
      <c r="ZX42" s="3"/>
      <c r="ZY42" s="3"/>
      <c r="ZZ42" s="3"/>
      <c r="AAA42" s="3"/>
      <c r="AAB42" s="3"/>
      <c r="AAC42" s="3"/>
      <c r="AAD42" s="3"/>
      <c r="AAE42" s="3"/>
      <c r="AAF42" s="3"/>
      <c r="AAG42" s="3"/>
      <c r="AAH42" s="3"/>
      <c r="AAI42" s="3"/>
      <c r="AAJ42" s="3"/>
      <c r="AAK42" s="3"/>
      <c r="AAL42" s="3"/>
      <c r="AAM42" s="3"/>
      <c r="AAN42" s="3"/>
      <c r="AAO42" s="3"/>
      <c r="AAP42" s="3"/>
      <c r="AAQ42" s="3"/>
      <c r="AAR42" s="3"/>
      <c r="AAS42" s="3"/>
      <c r="AAT42" s="3"/>
      <c r="AAU42" s="3"/>
      <c r="AAV42" s="3"/>
      <c r="AAW42" s="3"/>
      <c r="AAX42" s="3"/>
      <c r="AAY42" s="3"/>
      <c r="AAZ42" s="3"/>
      <c r="ABA42" s="3"/>
      <c r="ABB42" s="3"/>
      <c r="ABC42" s="3"/>
      <c r="ABD42" s="3"/>
      <c r="ABE42" s="3"/>
      <c r="ABF42" s="3"/>
      <c r="ABG42" s="3"/>
      <c r="ABH42" s="3"/>
      <c r="ABI42" s="3"/>
      <c r="ABJ42" s="3"/>
      <c r="ABK42" s="3"/>
      <c r="ABL42" s="3"/>
      <c r="ABM42" s="3"/>
      <c r="ABN42" s="3"/>
      <c r="ABO42" s="3"/>
      <c r="ABP42" s="3"/>
      <c r="ABQ42" s="3"/>
      <c r="ABR42" s="3"/>
      <c r="ABS42" s="3"/>
      <c r="ABT42" s="3"/>
      <c r="ABU42" s="3"/>
      <c r="ABV42" s="3"/>
      <c r="ABW42" s="3"/>
      <c r="ABX42" s="3"/>
      <c r="ABY42" s="3"/>
      <c r="ABZ42" s="3"/>
      <c r="ACA42" s="3"/>
      <c r="ACB42" s="3"/>
      <c r="ACC42" s="3"/>
      <c r="ACD42" s="3"/>
      <c r="ACE42" s="3"/>
      <c r="ACF42" s="3"/>
      <c r="ACG42" s="3"/>
      <c r="ACH42" s="3"/>
      <c r="ACI42" s="3"/>
      <c r="ACJ42" s="3"/>
      <c r="ACK42" s="3"/>
      <c r="ACL42" s="3"/>
      <c r="ACM42" s="3"/>
      <c r="ACN42" s="3"/>
      <c r="ACO42" s="3"/>
      <c r="ACP42" s="3"/>
      <c r="ACQ42" s="3"/>
      <c r="ACR42" s="3"/>
      <c r="ACS42" s="3"/>
      <c r="ACT42" s="3"/>
      <c r="ACU42" s="3"/>
      <c r="ACV42" s="3"/>
      <c r="ACW42" s="3"/>
      <c r="ACX42" s="3"/>
      <c r="ACY42" s="3"/>
      <c r="ACZ42" s="3"/>
      <c r="ADA42" s="3"/>
      <c r="ADB42" s="3"/>
      <c r="ADC42" s="3"/>
      <c r="ADD42" s="3"/>
      <c r="ADE42" s="3"/>
      <c r="ADF42" s="3"/>
      <c r="ADG42" s="3"/>
      <c r="ADH42" s="3"/>
      <c r="ADI42" s="3"/>
      <c r="ADJ42" s="3"/>
      <c r="ADK42" s="3"/>
      <c r="ADL42" s="3"/>
      <c r="ADM42" s="3"/>
      <c r="ADN42" s="3"/>
      <c r="ADO42" s="3"/>
      <c r="ADP42" s="3"/>
      <c r="ADQ42" s="3"/>
      <c r="ADR42" s="3"/>
      <c r="ADS42" s="3"/>
      <c r="ADT42" s="3"/>
      <c r="ADU42" s="3"/>
      <c r="ADV42" s="3"/>
      <c r="ADW42" s="3"/>
      <c r="ADX42" s="3"/>
      <c r="ADY42" s="3"/>
      <c r="ADZ42" s="3"/>
      <c r="AEA42" s="3"/>
      <c r="AEB42" s="3"/>
      <c r="AEC42" s="3"/>
      <c r="AED42" s="3"/>
      <c r="AEE42" s="3"/>
      <c r="AEF42" s="3"/>
      <c r="AEG42" s="3"/>
      <c r="AEH42" s="3"/>
      <c r="AEI42" s="3"/>
      <c r="AEJ42" s="3"/>
      <c r="AEK42" s="3"/>
      <c r="AEL42" s="3"/>
      <c r="AEM42" s="3"/>
      <c r="AEN42" s="3"/>
      <c r="AEO42" s="3"/>
      <c r="AEP42" s="3"/>
      <c r="AEQ42" s="3"/>
      <c r="AER42" s="3"/>
      <c r="AES42" s="3"/>
      <c r="AET42" s="3"/>
      <c r="AEU42" s="3"/>
      <c r="AEV42" s="3"/>
      <c r="AEW42" s="3"/>
      <c r="AEX42" s="3"/>
      <c r="AEY42" s="3"/>
      <c r="AEZ42" s="3"/>
      <c r="AFA42" s="3"/>
      <c r="AFB42" s="3"/>
      <c r="AFC42" s="3"/>
      <c r="AFD42" s="3"/>
      <c r="AFE42" s="3"/>
      <c r="AFF42" s="3"/>
      <c r="AFG42" s="3"/>
      <c r="AFH42" s="3"/>
      <c r="AFI42" s="3"/>
      <c r="AFJ42" s="3"/>
      <c r="AFK42" s="3"/>
      <c r="AFL42" s="3"/>
      <c r="AFM42" s="3"/>
      <c r="AFN42" s="3"/>
      <c r="AFO42" s="3"/>
      <c r="AFP42" s="3"/>
      <c r="AFQ42" s="3"/>
      <c r="AFR42" s="3"/>
      <c r="AFS42" s="3"/>
      <c r="AFT42" s="3"/>
      <c r="AFU42" s="3"/>
      <c r="AFV42" s="3"/>
      <c r="AFW42" s="3"/>
      <c r="AFX42" s="3"/>
      <c r="AFY42" s="3"/>
      <c r="AFZ42" s="3"/>
      <c r="AGA42" s="3"/>
      <c r="AGB42" s="3"/>
      <c r="AGC42" s="3"/>
      <c r="AGD42" s="3"/>
      <c r="AGE42" s="3"/>
      <c r="AGF42" s="3"/>
      <c r="AGG42" s="3"/>
      <c r="AGH42" s="3"/>
      <c r="AGI42" s="3"/>
      <c r="AGJ42" s="3"/>
      <c r="AGK42" s="3"/>
      <c r="AGL42" s="3"/>
      <c r="AGM42" s="3"/>
      <c r="AGN42" s="3"/>
      <c r="AGO42" s="3"/>
      <c r="AGP42" s="3"/>
      <c r="AGQ42" s="3"/>
      <c r="AGR42" s="3"/>
      <c r="AGS42" s="3"/>
      <c r="AGT42" s="3"/>
      <c r="AGU42" s="3"/>
      <c r="AGV42" s="3"/>
      <c r="AGW42" s="3"/>
      <c r="AGX42" s="3"/>
      <c r="AGY42" s="3"/>
      <c r="AGZ42" s="3"/>
      <c r="AHA42" s="3"/>
      <c r="AHB42" s="3"/>
      <c r="AHC42" s="3"/>
      <c r="AHD42" s="3"/>
      <c r="AHE42" s="3"/>
      <c r="AHF42" s="3"/>
      <c r="AHG42" s="3"/>
      <c r="AHH42" s="3"/>
      <c r="AHI42" s="3"/>
      <c r="AHJ42" s="3"/>
      <c r="AHK42" s="3"/>
      <c r="AHL42" s="3"/>
      <c r="AHM42" s="3"/>
      <c r="AHN42" s="3"/>
      <c r="AHO42" s="3"/>
      <c r="AHP42" s="3"/>
      <c r="AHQ42" s="3"/>
      <c r="AHR42" s="3"/>
      <c r="AHS42" s="3"/>
      <c r="AHT42" s="3"/>
      <c r="AHU42" s="3"/>
      <c r="AHV42" s="3"/>
      <c r="AHW42" s="3"/>
      <c r="AHX42" s="3"/>
      <c r="AHY42" s="3"/>
      <c r="AHZ42" s="3"/>
      <c r="AIA42" s="3"/>
      <c r="AIB42" s="3"/>
      <c r="AIC42" s="3"/>
      <c r="AID42" s="3"/>
      <c r="AIE42" s="3"/>
      <c r="AIF42" s="3"/>
      <c r="AIG42" s="3"/>
      <c r="AIH42" s="3"/>
      <c r="AII42" s="3"/>
      <c r="AIJ42" s="3"/>
      <c r="AIK42" s="3"/>
      <c r="AIL42" s="3"/>
      <c r="AIM42" s="3"/>
      <c r="AIN42" s="3"/>
      <c r="AIO42" s="3"/>
      <c r="AIP42" s="3"/>
      <c r="AIQ42" s="3"/>
      <c r="AIR42" s="3"/>
      <c r="AIS42" s="3"/>
      <c r="AIT42" s="3"/>
      <c r="AIU42" s="3"/>
      <c r="AIV42" s="3"/>
      <c r="AIW42" s="3"/>
      <c r="AIX42" s="3"/>
      <c r="AIY42" s="3"/>
      <c r="AIZ42" s="3"/>
      <c r="AJA42" s="3"/>
      <c r="AJB42" s="3"/>
      <c r="AJC42" s="3"/>
      <c r="AJD42" s="3"/>
      <c r="AJE42" s="3"/>
      <c r="AJF42" s="3"/>
      <c r="AJG42" s="3"/>
      <c r="AJH42" s="3"/>
      <c r="AJI42" s="3"/>
      <c r="AJJ42" s="3"/>
      <c r="AJK42" s="3"/>
      <c r="AJL42" s="3"/>
      <c r="AJM42" s="3"/>
      <c r="AJN42" s="3"/>
      <c r="AJO42" s="3"/>
      <c r="AJP42" s="3"/>
      <c r="AJQ42" s="3"/>
      <c r="AJR42" s="3"/>
      <c r="AJS42" s="3"/>
      <c r="AJT42" s="3"/>
      <c r="AJU42" s="3"/>
      <c r="AJV42" s="3"/>
      <c r="AJW42" s="3"/>
      <c r="AJX42" s="3"/>
      <c r="AJY42" s="3"/>
      <c r="AJZ42" s="3"/>
      <c r="AKA42" s="3"/>
      <c r="AKB42" s="3"/>
      <c r="AKC42" s="3"/>
      <c r="AKD42" s="3"/>
      <c r="AKE42" s="3"/>
      <c r="AKF42" s="3"/>
      <c r="AKG42" s="3"/>
      <c r="AKH42" s="3"/>
      <c r="AKI42" s="3"/>
      <c r="AKJ42" s="3"/>
      <c r="AKK42" s="3"/>
      <c r="AKL42" s="3"/>
      <c r="AKM42" s="3"/>
      <c r="AKN42" s="3"/>
      <c r="AKO42" s="3"/>
      <c r="AKP42" s="3"/>
      <c r="AKQ42" s="3"/>
      <c r="AKR42" s="3"/>
      <c r="AKS42" s="3"/>
      <c r="AKT42" s="3"/>
      <c r="AKU42" s="3"/>
      <c r="AKV42" s="3"/>
      <c r="AKW42" s="3"/>
      <c r="AKX42" s="3"/>
      <c r="AKY42" s="3"/>
      <c r="AKZ42" s="3"/>
      <c r="ALA42" s="3"/>
    </row>
    <row r="43" spans="1:989" s="4" customFormat="1" ht="92.25" x14ac:dyDescent="0.2">
      <c r="A43" s="62" t="s">
        <v>116</v>
      </c>
      <c r="B43" s="65">
        <v>629.5</v>
      </c>
      <c r="C43" s="65">
        <v>629.5</v>
      </c>
      <c r="D43" s="65">
        <v>629.5</v>
      </c>
      <c r="E43" s="60">
        <f t="shared" si="0"/>
        <v>100</v>
      </c>
      <c r="F43" s="60">
        <f t="shared" si="1"/>
        <v>100</v>
      </c>
      <c r="G43" s="51">
        <v>649.9</v>
      </c>
      <c r="H43" s="60">
        <f t="shared" si="2"/>
        <v>20.399999999999977</v>
      </c>
      <c r="I43" s="60">
        <f t="shared" si="3"/>
        <v>3.2406671961874469</v>
      </c>
      <c r="J43" s="60">
        <f t="shared" si="4"/>
        <v>20.399999999999977</v>
      </c>
      <c r="K43" s="60">
        <f t="shared" si="5"/>
        <v>3.2406671961874469</v>
      </c>
      <c r="L43" s="61">
        <f t="shared" si="6"/>
        <v>20.399999999999977</v>
      </c>
      <c r="M43" s="61">
        <f t="shared" si="7"/>
        <v>3.2406671961874469</v>
      </c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  <c r="IT43" s="3"/>
      <c r="IU43" s="3"/>
      <c r="IV43" s="3"/>
      <c r="IW43" s="3"/>
      <c r="IX43" s="3"/>
      <c r="IY43" s="3"/>
      <c r="IZ43" s="3"/>
      <c r="JA43" s="3"/>
      <c r="JB43" s="3"/>
      <c r="JC43" s="3"/>
      <c r="JD43" s="3"/>
      <c r="JE43" s="3"/>
      <c r="JF43" s="3"/>
      <c r="JG43" s="3"/>
      <c r="JH43" s="3"/>
      <c r="JI43" s="3"/>
      <c r="JJ43" s="3"/>
      <c r="JK43" s="3"/>
      <c r="JL43" s="3"/>
      <c r="JM43" s="3"/>
      <c r="JN43" s="3"/>
      <c r="JO43" s="3"/>
      <c r="JP43" s="3"/>
      <c r="JQ43" s="3"/>
      <c r="JR43" s="3"/>
      <c r="JS43" s="3"/>
      <c r="JT43" s="3"/>
      <c r="JU43" s="3"/>
      <c r="JV43" s="3"/>
      <c r="JW43" s="3"/>
      <c r="JX43" s="3"/>
      <c r="JY43" s="3"/>
      <c r="JZ43" s="3"/>
      <c r="KA43" s="3"/>
      <c r="KB43" s="3"/>
      <c r="KC43" s="3"/>
      <c r="KD43" s="3"/>
      <c r="KE43" s="3"/>
      <c r="KF43" s="3"/>
      <c r="KG43" s="3"/>
      <c r="KH43" s="3"/>
      <c r="KI43" s="3"/>
      <c r="KJ43" s="3"/>
      <c r="KK43" s="3"/>
      <c r="KL43" s="3"/>
      <c r="KM43" s="3"/>
      <c r="KN43" s="3"/>
      <c r="KO43" s="3"/>
      <c r="KP43" s="3"/>
      <c r="KQ43" s="3"/>
      <c r="KR43" s="3"/>
      <c r="KS43" s="3"/>
      <c r="KT43" s="3"/>
      <c r="KU43" s="3"/>
      <c r="KV43" s="3"/>
      <c r="KW43" s="3"/>
      <c r="KX43" s="3"/>
      <c r="KY43" s="3"/>
      <c r="KZ43" s="3"/>
      <c r="LA43" s="3"/>
      <c r="LB43" s="3"/>
      <c r="LC43" s="3"/>
      <c r="LD43" s="3"/>
      <c r="LE43" s="3"/>
      <c r="LF43" s="3"/>
      <c r="LG43" s="3"/>
      <c r="LH43" s="3"/>
      <c r="LI43" s="3"/>
      <c r="LJ43" s="3"/>
      <c r="LK43" s="3"/>
      <c r="LL43" s="3"/>
      <c r="LM43" s="3"/>
      <c r="LN43" s="3"/>
      <c r="LO43" s="3"/>
      <c r="LP43" s="3"/>
      <c r="LQ43" s="3"/>
      <c r="LR43" s="3"/>
      <c r="LS43" s="3"/>
      <c r="LT43" s="3"/>
      <c r="LU43" s="3"/>
      <c r="LV43" s="3"/>
      <c r="LW43" s="3"/>
      <c r="LX43" s="3"/>
      <c r="LY43" s="3"/>
      <c r="LZ43" s="3"/>
      <c r="MA43" s="3"/>
      <c r="MB43" s="3"/>
      <c r="MC43" s="3"/>
      <c r="MD43" s="3"/>
      <c r="ME43" s="3"/>
      <c r="MF43" s="3"/>
      <c r="MG43" s="3"/>
      <c r="MH43" s="3"/>
      <c r="MI43" s="3"/>
      <c r="MJ43" s="3"/>
      <c r="MK43" s="3"/>
      <c r="ML43" s="3"/>
      <c r="MM43" s="3"/>
      <c r="MN43" s="3"/>
      <c r="MO43" s="3"/>
      <c r="MP43" s="3"/>
      <c r="MQ43" s="3"/>
      <c r="MR43" s="3"/>
      <c r="MS43" s="3"/>
      <c r="MT43" s="3"/>
      <c r="MU43" s="3"/>
      <c r="MV43" s="3"/>
      <c r="MW43" s="3"/>
      <c r="MX43" s="3"/>
      <c r="MY43" s="3"/>
      <c r="MZ43" s="3"/>
      <c r="NA43" s="3"/>
      <c r="NB43" s="3"/>
      <c r="NC43" s="3"/>
      <c r="ND43" s="3"/>
      <c r="NE43" s="3"/>
      <c r="NF43" s="3"/>
      <c r="NG43" s="3"/>
      <c r="NH43" s="3"/>
      <c r="NI43" s="3"/>
      <c r="NJ43" s="3"/>
      <c r="NK43" s="3"/>
      <c r="NL43" s="3"/>
      <c r="NM43" s="3"/>
      <c r="NN43" s="3"/>
      <c r="NO43" s="3"/>
      <c r="NP43" s="3"/>
      <c r="NQ43" s="3"/>
      <c r="NR43" s="3"/>
      <c r="NS43" s="3"/>
      <c r="NT43" s="3"/>
      <c r="NU43" s="3"/>
      <c r="NV43" s="3"/>
      <c r="NW43" s="3"/>
      <c r="NX43" s="3"/>
      <c r="NY43" s="3"/>
      <c r="NZ43" s="3"/>
      <c r="OA43" s="3"/>
      <c r="OB43" s="3"/>
      <c r="OC43" s="3"/>
      <c r="OD43" s="3"/>
      <c r="OE43" s="3"/>
      <c r="OF43" s="3"/>
      <c r="OG43" s="3"/>
      <c r="OH43" s="3"/>
      <c r="OI43" s="3"/>
      <c r="OJ43" s="3"/>
      <c r="OK43" s="3"/>
      <c r="OL43" s="3"/>
      <c r="OM43" s="3"/>
      <c r="ON43" s="3"/>
      <c r="OO43" s="3"/>
      <c r="OP43" s="3"/>
      <c r="OQ43" s="3"/>
      <c r="OR43" s="3"/>
      <c r="OS43" s="3"/>
      <c r="OT43" s="3"/>
      <c r="OU43" s="3"/>
      <c r="OV43" s="3"/>
      <c r="OW43" s="3"/>
      <c r="OX43" s="3"/>
      <c r="OY43" s="3"/>
      <c r="OZ43" s="3"/>
      <c r="PA43" s="3"/>
      <c r="PB43" s="3"/>
      <c r="PC43" s="3"/>
      <c r="PD43" s="3"/>
      <c r="PE43" s="3"/>
      <c r="PF43" s="3"/>
      <c r="PG43" s="3"/>
      <c r="PH43" s="3"/>
      <c r="PI43" s="3"/>
      <c r="PJ43" s="3"/>
      <c r="PK43" s="3"/>
      <c r="PL43" s="3"/>
      <c r="PM43" s="3"/>
      <c r="PN43" s="3"/>
      <c r="PO43" s="3"/>
      <c r="PP43" s="3"/>
      <c r="PQ43" s="3"/>
      <c r="PR43" s="3"/>
      <c r="PS43" s="3"/>
      <c r="PT43" s="3"/>
      <c r="PU43" s="3"/>
      <c r="PV43" s="3"/>
      <c r="PW43" s="3"/>
      <c r="PX43" s="3"/>
      <c r="PY43" s="3"/>
      <c r="PZ43" s="3"/>
      <c r="QA43" s="3"/>
      <c r="QB43" s="3"/>
      <c r="QC43" s="3"/>
      <c r="QD43" s="3"/>
      <c r="QE43" s="3"/>
      <c r="QF43" s="3"/>
      <c r="QG43" s="3"/>
      <c r="QH43" s="3"/>
      <c r="QI43" s="3"/>
      <c r="QJ43" s="3"/>
      <c r="QK43" s="3"/>
      <c r="QL43" s="3"/>
      <c r="QM43" s="3"/>
      <c r="QN43" s="3"/>
      <c r="QO43" s="3"/>
      <c r="QP43" s="3"/>
      <c r="QQ43" s="3"/>
      <c r="QR43" s="3"/>
      <c r="QS43" s="3"/>
      <c r="QT43" s="3"/>
      <c r="QU43" s="3"/>
      <c r="QV43" s="3"/>
      <c r="QW43" s="3"/>
      <c r="QX43" s="3"/>
      <c r="QY43" s="3"/>
      <c r="QZ43" s="3"/>
      <c r="RA43" s="3"/>
      <c r="RB43" s="3"/>
      <c r="RC43" s="3"/>
      <c r="RD43" s="3"/>
      <c r="RE43" s="3"/>
      <c r="RF43" s="3"/>
      <c r="RG43" s="3"/>
      <c r="RH43" s="3"/>
      <c r="RI43" s="3"/>
      <c r="RJ43" s="3"/>
      <c r="RK43" s="3"/>
      <c r="RL43" s="3"/>
      <c r="RM43" s="3"/>
      <c r="RN43" s="3"/>
      <c r="RO43" s="3"/>
      <c r="RP43" s="3"/>
      <c r="RQ43" s="3"/>
      <c r="RR43" s="3"/>
      <c r="RS43" s="3"/>
      <c r="RT43" s="3"/>
      <c r="RU43" s="3"/>
      <c r="RV43" s="3"/>
      <c r="RW43" s="3"/>
      <c r="RX43" s="3"/>
      <c r="RY43" s="3"/>
      <c r="RZ43" s="3"/>
      <c r="SA43" s="3"/>
      <c r="SB43" s="3"/>
      <c r="SC43" s="3"/>
      <c r="SD43" s="3"/>
      <c r="SE43" s="3"/>
      <c r="SF43" s="3"/>
      <c r="SG43" s="3"/>
      <c r="SH43" s="3"/>
      <c r="SI43" s="3"/>
      <c r="SJ43" s="3"/>
      <c r="SK43" s="3"/>
      <c r="SL43" s="3"/>
      <c r="SM43" s="3"/>
      <c r="SN43" s="3"/>
      <c r="SO43" s="3"/>
      <c r="SP43" s="3"/>
      <c r="SQ43" s="3"/>
      <c r="SR43" s="3"/>
      <c r="SS43" s="3"/>
      <c r="ST43" s="3"/>
      <c r="SU43" s="3"/>
      <c r="SV43" s="3"/>
      <c r="SW43" s="3"/>
      <c r="SX43" s="3"/>
      <c r="SY43" s="3"/>
      <c r="SZ43" s="3"/>
      <c r="TA43" s="3"/>
      <c r="TB43" s="3"/>
      <c r="TC43" s="3"/>
      <c r="TD43" s="3"/>
      <c r="TE43" s="3"/>
      <c r="TF43" s="3"/>
      <c r="TG43" s="3"/>
      <c r="TH43" s="3"/>
      <c r="TI43" s="3"/>
      <c r="TJ43" s="3"/>
      <c r="TK43" s="3"/>
      <c r="TL43" s="3"/>
      <c r="TM43" s="3"/>
      <c r="TN43" s="3"/>
      <c r="TO43" s="3"/>
      <c r="TP43" s="3"/>
      <c r="TQ43" s="3"/>
      <c r="TR43" s="3"/>
      <c r="TS43" s="3"/>
      <c r="TT43" s="3"/>
      <c r="TU43" s="3"/>
      <c r="TV43" s="3"/>
      <c r="TW43" s="3"/>
      <c r="TX43" s="3"/>
      <c r="TY43" s="3"/>
      <c r="TZ43" s="3"/>
      <c r="UA43" s="3"/>
      <c r="UB43" s="3"/>
      <c r="UC43" s="3"/>
      <c r="UD43" s="3"/>
      <c r="UE43" s="3"/>
      <c r="UF43" s="3"/>
      <c r="UG43" s="3"/>
      <c r="UH43" s="3"/>
      <c r="UI43" s="3"/>
      <c r="UJ43" s="3"/>
      <c r="UK43" s="3"/>
      <c r="UL43" s="3"/>
      <c r="UM43" s="3"/>
      <c r="UN43" s="3"/>
      <c r="UO43" s="3"/>
      <c r="UP43" s="3"/>
      <c r="UQ43" s="3"/>
      <c r="UR43" s="3"/>
      <c r="US43" s="3"/>
      <c r="UT43" s="3"/>
      <c r="UU43" s="3"/>
      <c r="UV43" s="3"/>
      <c r="UW43" s="3"/>
      <c r="UX43" s="3"/>
      <c r="UY43" s="3"/>
      <c r="UZ43" s="3"/>
      <c r="VA43" s="3"/>
      <c r="VB43" s="3"/>
      <c r="VC43" s="3"/>
      <c r="VD43" s="3"/>
      <c r="VE43" s="3"/>
      <c r="VF43" s="3"/>
      <c r="VG43" s="3"/>
      <c r="VH43" s="3"/>
      <c r="VI43" s="3"/>
      <c r="VJ43" s="3"/>
      <c r="VK43" s="3"/>
      <c r="VL43" s="3"/>
      <c r="VM43" s="3"/>
      <c r="VN43" s="3"/>
      <c r="VO43" s="3"/>
      <c r="VP43" s="3"/>
      <c r="VQ43" s="3"/>
      <c r="VR43" s="3"/>
      <c r="VS43" s="3"/>
      <c r="VT43" s="3"/>
      <c r="VU43" s="3"/>
      <c r="VV43" s="3"/>
      <c r="VW43" s="3"/>
      <c r="VX43" s="3"/>
      <c r="VY43" s="3"/>
      <c r="VZ43" s="3"/>
      <c r="WA43" s="3"/>
      <c r="WB43" s="3"/>
      <c r="WC43" s="3"/>
      <c r="WD43" s="3"/>
      <c r="WE43" s="3"/>
      <c r="WF43" s="3"/>
      <c r="WG43" s="3"/>
      <c r="WH43" s="3"/>
      <c r="WI43" s="3"/>
      <c r="WJ43" s="3"/>
      <c r="WK43" s="3"/>
      <c r="WL43" s="3"/>
      <c r="WM43" s="3"/>
      <c r="WN43" s="3"/>
      <c r="WO43" s="3"/>
      <c r="WP43" s="3"/>
      <c r="WQ43" s="3"/>
      <c r="WR43" s="3"/>
      <c r="WS43" s="3"/>
      <c r="WT43" s="3"/>
      <c r="WU43" s="3"/>
      <c r="WV43" s="3"/>
      <c r="WW43" s="3"/>
      <c r="WX43" s="3"/>
      <c r="WY43" s="3"/>
      <c r="WZ43" s="3"/>
      <c r="XA43" s="3"/>
      <c r="XB43" s="3"/>
      <c r="XC43" s="3"/>
      <c r="XD43" s="3"/>
      <c r="XE43" s="3"/>
      <c r="XF43" s="3"/>
      <c r="XG43" s="3"/>
      <c r="XH43" s="3"/>
      <c r="XI43" s="3"/>
      <c r="XJ43" s="3"/>
      <c r="XK43" s="3"/>
      <c r="XL43" s="3"/>
      <c r="XM43" s="3"/>
      <c r="XN43" s="3"/>
      <c r="XO43" s="3"/>
      <c r="XP43" s="3"/>
      <c r="XQ43" s="3"/>
      <c r="XR43" s="3"/>
      <c r="XS43" s="3"/>
      <c r="XT43" s="3"/>
      <c r="XU43" s="3"/>
      <c r="XV43" s="3"/>
      <c r="XW43" s="3"/>
      <c r="XX43" s="3"/>
      <c r="XY43" s="3"/>
      <c r="XZ43" s="3"/>
      <c r="YA43" s="3"/>
      <c r="YB43" s="3"/>
      <c r="YC43" s="3"/>
      <c r="YD43" s="3"/>
      <c r="YE43" s="3"/>
      <c r="YF43" s="3"/>
      <c r="YG43" s="3"/>
      <c r="YH43" s="3"/>
      <c r="YI43" s="3"/>
      <c r="YJ43" s="3"/>
      <c r="YK43" s="3"/>
      <c r="YL43" s="3"/>
      <c r="YM43" s="3"/>
      <c r="YN43" s="3"/>
      <c r="YO43" s="3"/>
      <c r="YP43" s="3"/>
      <c r="YQ43" s="3"/>
      <c r="YR43" s="3"/>
      <c r="YS43" s="3"/>
      <c r="YT43" s="3"/>
      <c r="YU43" s="3"/>
      <c r="YV43" s="3"/>
      <c r="YW43" s="3"/>
      <c r="YX43" s="3"/>
      <c r="YY43" s="3"/>
      <c r="YZ43" s="3"/>
      <c r="ZA43" s="3"/>
      <c r="ZB43" s="3"/>
      <c r="ZC43" s="3"/>
      <c r="ZD43" s="3"/>
      <c r="ZE43" s="3"/>
      <c r="ZF43" s="3"/>
      <c r="ZG43" s="3"/>
      <c r="ZH43" s="3"/>
      <c r="ZI43" s="3"/>
      <c r="ZJ43" s="3"/>
      <c r="ZK43" s="3"/>
      <c r="ZL43" s="3"/>
      <c r="ZM43" s="3"/>
      <c r="ZN43" s="3"/>
      <c r="ZO43" s="3"/>
      <c r="ZP43" s="3"/>
      <c r="ZQ43" s="3"/>
      <c r="ZR43" s="3"/>
      <c r="ZS43" s="3"/>
      <c r="ZT43" s="3"/>
      <c r="ZU43" s="3"/>
      <c r="ZV43" s="3"/>
      <c r="ZW43" s="3"/>
      <c r="ZX43" s="3"/>
      <c r="ZY43" s="3"/>
      <c r="ZZ43" s="3"/>
      <c r="AAA43" s="3"/>
      <c r="AAB43" s="3"/>
      <c r="AAC43" s="3"/>
      <c r="AAD43" s="3"/>
      <c r="AAE43" s="3"/>
      <c r="AAF43" s="3"/>
      <c r="AAG43" s="3"/>
      <c r="AAH43" s="3"/>
      <c r="AAI43" s="3"/>
      <c r="AAJ43" s="3"/>
      <c r="AAK43" s="3"/>
      <c r="AAL43" s="3"/>
      <c r="AAM43" s="3"/>
      <c r="AAN43" s="3"/>
      <c r="AAO43" s="3"/>
      <c r="AAP43" s="3"/>
      <c r="AAQ43" s="3"/>
      <c r="AAR43" s="3"/>
      <c r="AAS43" s="3"/>
      <c r="AAT43" s="3"/>
      <c r="AAU43" s="3"/>
      <c r="AAV43" s="3"/>
      <c r="AAW43" s="3"/>
      <c r="AAX43" s="3"/>
      <c r="AAY43" s="3"/>
      <c r="AAZ43" s="3"/>
      <c r="ABA43" s="3"/>
      <c r="ABB43" s="3"/>
      <c r="ABC43" s="3"/>
      <c r="ABD43" s="3"/>
      <c r="ABE43" s="3"/>
      <c r="ABF43" s="3"/>
      <c r="ABG43" s="3"/>
      <c r="ABH43" s="3"/>
      <c r="ABI43" s="3"/>
      <c r="ABJ43" s="3"/>
      <c r="ABK43" s="3"/>
      <c r="ABL43" s="3"/>
      <c r="ABM43" s="3"/>
      <c r="ABN43" s="3"/>
      <c r="ABO43" s="3"/>
      <c r="ABP43" s="3"/>
      <c r="ABQ43" s="3"/>
      <c r="ABR43" s="3"/>
      <c r="ABS43" s="3"/>
      <c r="ABT43" s="3"/>
      <c r="ABU43" s="3"/>
      <c r="ABV43" s="3"/>
      <c r="ABW43" s="3"/>
      <c r="ABX43" s="3"/>
      <c r="ABY43" s="3"/>
      <c r="ABZ43" s="3"/>
      <c r="ACA43" s="3"/>
      <c r="ACB43" s="3"/>
      <c r="ACC43" s="3"/>
      <c r="ACD43" s="3"/>
      <c r="ACE43" s="3"/>
      <c r="ACF43" s="3"/>
      <c r="ACG43" s="3"/>
      <c r="ACH43" s="3"/>
      <c r="ACI43" s="3"/>
      <c r="ACJ43" s="3"/>
      <c r="ACK43" s="3"/>
      <c r="ACL43" s="3"/>
      <c r="ACM43" s="3"/>
      <c r="ACN43" s="3"/>
      <c r="ACO43" s="3"/>
      <c r="ACP43" s="3"/>
      <c r="ACQ43" s="3"/>
      <c r="ACR43" s="3"/>
      <c r="ACS43" s="3"/>
      <c r="ACT43" s="3"/>
      <c r="ACU43" s="3"/>
      <c r="ACV43" s="3"/>
      <c r="ACW43" s="3"/>
      <c r="ACX43" s="3"/>
      <c r="ACY43" s="3"/>
      <c r="ACZ43" s="3"/>
      <c r="ADA43" s="3"/>
      <c r="ADB43" s="3"/>
      <c r="ADC43" s="3"/>
      <c r="ADD43" s="3"/>
      <c r="ADE43" s="3"/>
      <c r="ADF43" s="3"/>
      <c r="ADG43" s="3"/>
      <c r="ADH43" s="3"/>
      <c r="ADI43" s="3"/>
      <c r="ADJ43" s="3"/>
      <c r="ADK43" s="3"/>
      <c r="ADL43" s="3"/>
      <c r="ADM43" s="3"/>
      <c r="ADN43" s="3"/>
      <c r="ADO43" s="3"/>
      <c r="ADP43" s="3"/>
      <c r="ADQ43" s="3"/>
      <c r="ADR43" s="3"/>
      <c r="ADS43" s="3"/>
      <c r="ADT43" s="3"/>
      <c r="ADU43" s="3"/>
      <c r="ADV43" s="3"/>
      <c r="ADW43" s="3"/>
      <c r="ADX43" s="3"/>
      <c r="ADY43" s="3"/>
      <c r="ADZ43" s="3"/>
      <c r="AEA43" s="3"/>
      <c r="AEB43" s="3"/>
      <c r="AEC43" s="3"/>
      <c r="AED43" s="3"/>
      <c r="AEE43" s="3"/>
      <c r="AEF43" s="3"/>
      <c r="AEG43" s="3"/>
      <c r="AEH43" s="3"/>
      <c r="AEI43" s="3"/>
      <c r="AEJ43" s="3"/>
      <c r="AEK43" s="3"/>
      <c r="AEL43" s="3"/>
      <c r="AEM43" s="3"/>
      <c r="AEN43" s="3"/>
      <c r="AEO43" s="3"/>
      <c r="AEP43" s="3"/>
      <c r="AEQ43" s="3"/>
      <c r="AER43" s="3"/>
      <c r="AES43" s="3"/>
      <c r="AET43" s="3"/>
      <c r="AEU43" s="3"/>
      <c r="AEV43" s="3"/>
      <c r="AEW43" s="3"/>
      <c r="AEX43" s="3"/>
      <c r="AEY43" s="3"/>
      <c r="AEZ43" s="3"/>
      <c r="AFA43" s="3"/>
      <c r="AFB43" s="3"/>
      <c r="AFC43" s="3"/>
      <c r="AFD43" s="3"/>
      <c r="AFE43" s="3"/>
      <c r="AFF43" s="3"/>
      <c r="AFG43" s="3"/>
      <c r="AFH43" s="3"/>
      <c r="AFI43" s="3"/>
      <c r="AFJ43" s="3"/>
      <c r="AFK43" s="3"/>
      <c r="AFL43" s="3"/>
      <c r="AFM43" s="3"/>
      <c r="AFN43" s="3"/>
      <c r="AFO43" s="3"/>
      <c r="AFP43" s="3"/>
      <c r="AFQ43" s="3"/>
      <c r="AFR43" s="3"/>
      <c r="AFS43" s="3"/>
      <c r="AFT43" s="3"/>
      <c r="AFU43" s="3"/>
      <c r="AFV43" s="3"/>
      <c r="AFW43" s="3"/>
      <c r="AFX43" s="3"/>
      <c r="AFY43" s="3"/>
      <c r="AFZ43" s="3"/>
      <c r="AGA43" s="3"/>
      <c r="AGB43" s="3"/>
      <c r="AGC43" s="3"/>
      <c r="AGD43" s="3"/>
      <c r="AGE43" s="3"/>
      <c r="AGF43" s="3"/>
      <c r="AGG43" s="3"/>
      <c r="AGH43" s="3"/>
      <c r="AGI43" s="3"/>
      <c r="AGJ43" s="3"/>
      <c r="AGK43" s="3"/>
      <c r="AGL43" s="3"/>
      <c r="AGM43" s="3"/>
      <c r="AGN43" s="3"/>
      <c r="AGO43" s="3"/>
      <c r="AGP43" s="3"/>
      <c r="AGQ43" s="3"/>
      <c r="AGR43" s="3"/>
      <c r="AGS43" s="3"/>
      <c r="AGT43" s="3"/>
      <c r="AGU43" s="3"/>
      <c r="AGV43" s="3"/>
      <c r="AGW43" s="3"/>
      <c r="AGX43" s="3"/>
      <c r="AGY43" s="3"/>
      <c r="AGZ43" s="3"/>
      <c r="AHA43" s="3"/>
      <c r="AHB43" s="3"/>
      <c r="AHC43" s="3"/>
      <c r="AHD43" s="3"/>
      <c r="AHE43" s="3"/>
      <c r="AHF43" s="3"/>
      <c r="AHG43" s="3"/>
      <c r="AHH43" s="3"/>
      <c r="AHI43" s="3"/>
      <c r="AHJ43" s="3"/>
      <c r="AHK43" s="3"/>
      <c r="AHL43" s="3"/>
      <c r="AHM43" s="3"/>
      <c r="AHN43" s="3"/>
      <c r="AHO43" s="3"/>
      <c r="AHP43" s="3"/>
      <c r="AHQ43" s="3"/>
      <c r="AHR43" s="3"/>
      <c r="AHS43" s="3"/>
      <c r="AHT43" s="3"/>
      <c r="AHU43" s="3"/>
      <c r="AHV43" s="3"/>
      <c r="AHW43" s="3"/>
      <c r="AHX43" s="3"/>
      <c r="AHY43" s="3"/>
      <c r="AHZ43" s="3"/>
      <c r="AIA43" s="3"/>
      <c r="AIB43" s="3"/>
      <c r="AIC43" s="3"/>
      <c r="AID43" s="3"/>
      <c r="AIE43" s="3"/>
      <c r="AIF43" s="3"/>
      <c r="AIG43" s="3"/>
      <c r="AIH43" s="3"/>
      <c r="AII43" s="3"/>
      <c r="AIJ43" s="3"/>
      <c r="AIK43" s="3"/>
      <c r="AIL43" s="3"/>
      <c r="AIM43" s="3"/>
      <c r="AIN43" s="3"/>
      <c r="AIO43" s="3"/>
      <c r="AIP43" s="3"/>
      <c r="AIQ43" s="3"/>
      <c r="AIR43" s="3"/>
      <c r="AIS43" s="3"/>
      <c r="AIT43" s="3"/>
      <c r="AIU43" s="3"/>
      <c r="AIV43" s="3"/>
      <c r="AIW43" s="3"/>
      <c r="AIX43" s="3"/>
      <c r="AIY43" s="3"/>
      <c r="AIZ43" s="3"/>
      <c r="AJA43" s="3"/>
      <c r="AJB43" s="3"/>
      <c r="AJC43" s="3"/>
      <c r="AJD43" s="3"/>
      <c r="AJE43" s="3"/>
      <c r="AJF43" s="3"/>
      <c r="AJG43" s="3"/>
      <c r="AJH43" s="3"/>
      <c r="AJI43" s="3"/>
      <c r="AJJ43" s="3"/>
      <c r="AJK43" s="3"/>
      <c r="AJL43" s="3"/>
      <c r="AJM43" s="3"/>
      <c r="AJN43" s="3"/>
      <c r="AJO43" s="3"/>
      <c r="AJP43" s="3"/>
      <c r="AJQ43" s="3"/>
      <c r="AJR43" s="3"/>
      <c r="AJS43" s="3"/>
      <c r="AJT43" s="3"/>
      <c r="AJU43" s="3"/>
      <c r="AJV43" s="3"/>
      <c r="AJW43" s="3"/>
      <c r="AJX43" s="3"/>
      <c r="AJY43" s="3"/>
      <c r="AJZ43" s="3"/>
      <c r="AKA43" s="3"/>
      <c r="AKB43" s="3"/>
      <c r="AKC43" s="3"/>
      <c r="AKD43" s="3"/>
      <c r="AKE43" s="3"/>
      <c r="AKF43" s="3"/>
      <c r="AKG43" s="3"/>
      <c r="AKH43" s="3"/>
      <c r="AKI43" s="3"/>
      <c r="AKJ43" s="3"/>
      <c r="AKK43" s="3"/>
      <c r="AKL43" s="3"/>
      <c r="AKM43" s="3"/>
      <c r="AKN43" s="3"/>
      <c r="AKO43" s="3"/>
      <c r="AKP43" s="3"/>
      <c r="AKQ43" s="3"/>
      <c r="AKR43" s="3"/>
      <c r="AKS43" s="3"/>
      <c r="AKT43" s="3"/>
      <c r="AKU43" s="3"/>
      <c r="AKV43" s="3"/>
      <c r="AKW43" s="3"/>
      <c r="AKX43" s="3"/>
      <c r="AKY43" s="3"/>
      <c r="AKZ43" s="3"/>
      <c r="ALA43" s="3"/>
    </row>
    <row r="44" spans="1:989" s="4" customFormat="1" ht="28.5" customHeight="1" x14ac:dyDescent="0.2">
      <c r="A44" s="59" t="s">
        <v>117</v>
      </c>
      <c r="B44" s="50">
        <f>B45+B46+B47</f>
        <v>2439.1</v>
      </c>
      <c r="C44" s="50">
        <f>C45+C46+C47</f>
        <v>2439.1</v>
      </c>
      <c r="D44" s="50">
        <f>D45+D46+D47</f>
        <v>2702.8</v>
      </c>
      <c r="E44" s="56">
        <f t="shared" si="0"/>
        <v>110.81136484768975</v>
      </c>
      <c r="F44" s="56">
        <f t="shared" si="1"/>
        <v>110.81136484768975</v>
      </c>
      <c r="G44" s="50">
        <f>G45+G46+G47</f>
        <v>1878.8</v>
      </c>
      <c r="H44" s="56">
        <f t="shared" si="2"/>
        <v>-560.29999999999995</v>
      </c>
      <c r="I44" s="56">
        <f t="shared" si="3"/>
        <v>-22.971587880775697</v>
      </c>
      <c r="J44" s="56">
        <f t="shared" si="4"/>
        <v>-560.29999999999995</v>
      </c>
      <c r="K44" s="56">
        <f t="shared" si="5"/>
        <v>-22.971587880775697</v>
      </c>
      <c r="L44" s="57">
        <f t="shared" si="6"/>
        <v>-824.00000000000023</v>
      </c>
      <c r="M44" s="57">
        <f t="shared" si="7"/>
        <v>-30.48690247151103</v>
      </c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  <c r="IT44" s="3"/>
      <c r="IU44" s="3"/>
      <c r="IV44" s="3"/>
      <c r="IW44" s="3"/>
      <c r="IX44" s="3"/>
      <c r="IY44" s="3"/>
      <c r="IZ44" s="3"/>
      <c r="JA44" s="3"/>
      <c r="JB44" s="3"/>
      <c r="JC44" s="3"/>
      <c r="JD44" s="3"/>
      <c r="JE44" s="3"/>
      <c r="JF44" s="3"/>
      <c r="JG44" s="3"/>
      <c r="JH44" s="3"/>
      <c r="JI44" s="3"/>
      <c r="JJ44" s="3"/>
      <c r="JK44" s="3"/>
      <c r="JL44" s="3"/>
      <c r="JM44" s="3"/>
      <c r="JN44" s="3"/>
      <c r="JO44" s="3"/>
      <c r="JP44" s="3"/>
      <c r="JQ44" s="3"/>
      <c r="JR44" s="3"/>
      <c r="JS44" s="3"/>
      <c r="JT44" s="3"/>
      <c r="JU44" s="3"/>
      <c r="JV44" s="3"/>
      <c r="JW44" s="3"/>
      <c r="JX44" s="3"/>
      <c r="JY44" s="3"/>
      <c r="JZ44" s="3"/>
      <c r="KA44" s="3"/>
      <c r="KB44" s="3"/>
      <c r="KC44" s="3"/>
      <c r="KD44" s="3"/>
      <c r="KE44" s="3"/>
      <c r="KF44" s="3"/>
      <c r="KG44" s="3"/>
      <c r="KH44" s="3"/>
      <c r="KI44" s="3"/>
      <c r="KJ44" s="3"/>
      <c r="KK44" s="3"/>
      <c r="KL44" s="3"/>
      <c r="KM44" s="3"/>
      <c r="KN44" s="3"/>
      <c r="KO44" s="3"/>
      <c r="KP44" s="3"/>
      <c r="KQ44" s="3"/>
      <c r="KR44" s="3"/>
      <c r="KS44" s="3"/>
      <c r="KT44" s="3"/>
      <c r="KU44" s="3"/>
      <c r="KV44" s="3"/>
      <c r="KW44" s="3"/>
      <c r="KX44" s="3"/>
      <c r="KY44" s="3"/>
      <c r="KZ44" s="3"/>
      <c r="LA44" s="3"/>
      <c r="LB44" s="3"/>
      <c r="LC44" s="3"/>
      <c r="LD44" s="3"/>
      <c r="LE44" s="3"/>
      <c r="LF44" s="3"/>
      <c r="LG44" s="3"/>
      <c r="LH44" s="3"/>
      <c r="LI44" s="3"/>
      <c r="LJ44" s="3"/>
      <c r="LK44" s="3"/>
      <c r="LL44" s="3"/>
      <c r="LM44" s="3"/>
      <c r="LN44" s="3"/>
      <c r="LO44" s="3"/>
      <c r="LP44" s="3"/>
      <c r="LQ44" s="3"/>
      <c r="LR44" s="3"/>
      <c r="LS44" s="3"/>
      <c r="LT44" s="3"/>
      <c r="LU44" s="3"/>
      <c r="LV44" s="3"/>
      <c r="LW44" s="3"/>
      <c r="LX44" s="3"/>
      <c r="LY44" s="3"/>
      <c r="LZ44" s="3"/>
      <c r="MA44" s="3"/>
      <c r="MB44" s="3"/>
      <c r="MC44" s="3"/>
      <c r="MD44" s="3"/>
      <c r="ME44" s="3"/>
      <c r="MF44" s="3"/>
      <c r="MG44" s="3"/>
      <c r="MH44" s="3"/>
      <c r="MI44" s="3"/>
      <c r="MJ44" s="3"/>
      <c r="MK44" s="3"/>
      <c r="ML44" s="3"/>
      <c r="MM44" s="3"/>
      <c r="MN44" s="3"/>
      <c r="MO44" s="3"/>
      <c r="MP44" s="3"/>
      <c r="MQ44" s="3"/>
      <c r="MR44" s="3"/>
      <c r="MS44" s="3"/>
      <c r="MT44" s="3"/>
      <c r="MU44" s="3"/>
      <c r="MV44" s="3"/>
      <c r="MW44" s="3"/>
      <c r="MX44" s="3"/>
      <c r="MY44" s="3"/>
      <c r="MZ44" s="3"/>
      <c r="NA44" s="3"/>
      <c r="NB44" s="3"/>
      <c r="NC44" s="3"/>
      <c r="ND44" s="3"/>
      <c r="NE44" s="3"/>
      <c r="NF44" s="3"/>
      <c r="NG44" s="3"/>
      <c r="NH44" s="3"/>
      <c r="NI44" s="3"/>
      <c r="NJ44" s="3"/>
      <c r="NK44" s="3"/>
      <c r="NL44" s="3"/>
      <c r="NM44" s="3"/>
      <c r="NN44" s="3"/>
      <c r="NO44" s="3"/>
      <c r="NP44" s="3"/>
      <c r="NQ44" s="3"/>
      <c r="NR44" s="3"/>
      <c r="NS44" s="3"/>
      <c r="NT44" s="3"/>
      <c r="NU44" s="3"/>
      <c r="NV44" s="3"/>
      <c r="NW44" s="3"/>
      <c r="NX44" s="3"/>
      <c r="NY44" s="3"/>
      <c r="NZ44" s="3"/>
      <c r="OA44" s="3"/>
      <c r="OB44" s="3"/>
      <c r="OC44" s="3"/>
      <c r="OD44" s="3"/>
      <c r="OE44" s="3"/>
      <c r="OF44" s="3"/>
      <c r="OG44" s="3"/>
      <c r="OH44" s="3"/>
      <c r="OI44" s="3"/>
      <c r="OJ44" s="3"/>
      <c r="OK44" s="3"/>
      <c r="OL44" s="3"/>
      <c r="OM44" s="3"/>
      <c r="ON44" s="3"/>
      <c r="OO44" s="3"/>
      <c r="OP44" s="3"/>
      <c r="OQ44" s="3"/>
      <c r="OR44" s="3"/>
      <c r="OS44" s="3"/>
      <c r="OT44" s="3"/>
      <c r="OU44" s="3"/>
      <c r="OV44" s="3"/>
      <c r="OW44" s="3"/>
      <c r="OX44" s="3"/>
      <c r="OY44" s="3"/>
      <c r="OZ44" s="3"/>
      <c r="PA44" s="3"/>
      <c r="PB44" s="3"/>
      <c r="PC44" s="3"/>
      <c r="PD44" s="3"/>
      <c r="PE44" s="3"/>
      <c r="PF44" s="3"/>
      <c r="PG44" s="3"/>
      <c r="PH44" s="3"/>
      <c r="PI44" s="3"/>
      <c r="PJ44" s="3"/>
      <c r="PK44" s="3"/>
      <c r="PL44" s="3"/>
      <c r="PM44" s="3"/>
      <c r="PN44" s="3"/>
      <c r="PO44" s="3"/>
      <c r="PP44" s="3"/>
      <c r="PQ44" s="3"/>
      <c r="PR44" s="3"/>
      <c r="PS44" s="3"/>
      <c r="PT44" s="3"/>
      <c r="PU44" s="3"/>
      <c r="PV44" s="3"/>
      <c r="PW44" s="3"/>
      <c r="PX44" s="3"/>
      <c r="PY44" s="3"/>
      <c r="PZ44" s="3"/>
      <c r="QA44" s="3"/>
      <c r="QB44" s="3"/>
      <c r="QC44" s="3"/>
      <c r="QD44" s="3"/>
      <c r="QE44" s="3"/>
      <c r="QF44" s="3"/>
      <c r="QG44" s="3"/>
      <c r="QH44" s="3"/>
      <c r="QI44" s="3"/>
      <c r="QJ44" s="3"/>
      <c r="QK44" s="3"/>
      <c r="QL44" s="3"/>
      <c r="QM44" s="3"/>
      <c r="QN44" s="3"/>
      <c r="QO44" s="3"/>
      <c r="QP44" s="3"/>
      <c r="QQ44" s="3"/>
      <c r="QR44" s="3"/>
      <c r="QS44" s="3"/>
      <c r="QT44" s="3"/>
      <c r="QU44" s="3"/>
      <c r="QV44" s="3"/>
      <c r="QW44" s="3"/>
      <c r="QX44" s="3"/>
      <c r="QY44" s="3"/>
      <c r="QZ44" s="3"/>
      <c r="RA44" s="3"/>
      <c r="RB44" s="3"/>
      <c r="RC44" s="3"/>
      <c r="RD44" s="3"/>
      <c r="RE44" s="3"/>
      <c r="RF44" s="3"/>
      <c r="RG44" s="3"/>
      <c r="RH44" s="3"/>
      <c r="RI44" s="3"/>
      <c r="RJ44" s="3"/>
      <c r="RK44" s="3"/>
      <c r="RL44" s="3"/>
      <c r="RM44" s="3"/>
      <c r="RN44" s="3"/>
      <c r="RO44" s="3"/>
      <c r="RP44" s="3"/>
      <c r="RQ44" s="3"/>
      <c r="RR44" s="3"/>
      <c r="RS44" s="3"/>
      <c r="RT44" s="3"/>
      <c r="RU44" s="3"/>
      <c r="RV44" s="3"/>
      <c r="RW44" s="3"/>
      <c r="RX44" s="3"/>
      <c r="RY44" s="3"/>
      <c r="RZ44" s="3"/>
      <c r="SA44" s="3"/>
      <c r="SB44" s="3"/>
      <c r="SC44" s="3"/>
      <c r="SD44" s="3"/>
      <c r="SE44" s="3"/>
      <c r="SF44" s="3"/>
      <c r="SG44" s="3"/>
      <c r="SH44" s="3"/>
      <c r="SI44" s="3"/>
      <c r="SJ44" s="3"/>
      <c r="SK44" s="3"/>
      <c r="SL44" s="3"/>
      <c r="SM44" s="3"/>
      <c r="SN44" s="3"/>
      <c r="SO44" s="3"/>
      <c r="SP44" s="3"/>
      <c r="SQ44" s="3"/>
      <c r="SR44" s="3"/>
      <c r="SS44" s="3"/>
      <c r="ST44" s="3"/>
      <c r="SU44" s="3"/>
      <c r="SV44" s="3"/>
      <c r="SW44" s="3"/>
      <c r="SX44" s="3"/>
      <c r="SY44" s="3"/>
      <c r="SZ44" s="3"/>
      <c r="TA44" s="3"/>
      <c r="TB44" s="3"/>
      <c r="TC44" s="3"/>
      <c r="TD44" s="3"/>
      <c r="TE44" s="3"/>
      <c r="TF44" s="3"/>
      <c r="TG44" s="3"/>
      <c r="TH44" s="3"/>
      <c r="TI44" s="3"/>
      <c r="TJ44" s="3"/>
      <c r="TK44" s="3"/>
      <c r="TL44" s="3"/>
      <c r="TM44" s="3"/>
      <c r="TN44" s="3"/>
      <c r="TO44" s="3"/>
      <c r="TP44" s="3"/>
      <c r="TQ44" s="3"/>
      <c r="TR44" s="3"/>
      <c r="TS44" s="3"/>
      <c r="TT44" s="3"/>
      <c r="TU44" s="3"/>
      <c r="TV44" s="3"/>
      <c r="TW44" s="3"/>
      <c r="TX44" s="3"/>
      <c r="TY44" s="3"/>
      <c r="TZ44" s="3"/>
      <c r="UA44" s="3"/>
      <c r="UB44" s="3"/>
      <c r="UC44" s="3"/>
      <c r="UD44" s="3"/>
      <c r="UE44" s="3"/>
      <c r="UF44" s="3"/>
      <c r="UG44" s="3"/>
      <c r="UH44" s="3"/>
      <c r="UI44" s="3"/>
      <c r="UJ44" s="3"/>
      <c r="UK44" s="3"/>
      <c r="UL44" s="3"/>
      <c r="UM44" s="3"/>
      <c r="UN44" s="3"/>
      <c r="UO44" s="3"/>
      <c r="UP44" s="3"/>
      <c r="UQ44" s="3"/>
      <c r="UR44" s="3"/>
      <c r="US44" s="3"/>
      <c r="UT44" s="3"/>
      <c r="UU44" s="3"/>
      <c r="UV44" s="3"/>
      <c r="UW44" s="3"/>
      <c r="UX44" s="3"/>
      <c r="UY44" s="3"/>
      <c r="UZ44" s="3"/>
      <c r="VA44" s="3"/>
      <c r="VB44" s="3"/>
      <c r="VC44" s="3"/>
      <c r="VD44" s="3"/>
      <c r="VE44" s="3"/>
      <c r="VF44" s="3"/>
      <c r="VG44" s="3"/>
      <c r="VH44" s="3"/>
      <c r="VI44" s="3"/>
      <c r="VJ44" s="3"/>
      <c r="VK44" s="3"/>
      <c r="VL44" s="3"/>
      <c r="VM44" s="3"/>
      <c r="VN44" s="3"/>
      <c r="VO44" s="3"/>
      <c r="VP44" s="3"/>
      <c r="VQ44" s="3"/>
      <c r="VR44" s="3"/>
      <c r="VS44" s="3"/>
      <c r="VT44" s="3"/>
      <c r="VU44" s="3"/>
      <c r="VV44" s="3"/>
      <c r="VW44" s="3"/>
      <c r="VX44" s="3"/>
      <c r="VY44" s="3"/>
      <c r="VZ44" s="3"/>
      <c r="WA44" s="3"/>
      <c r="WB44" s="3"/>
      <c r="WC44" s="3"/>
      <c r="WD44" s="3"/>
      <c r="WE44" s="3"/>
      <c r="WF44" s="3"/>
      <c r="WG44" s="3"/>
      <c r="WH44" s="3"/>
      <c r="WI44" s="3"/>
      <c r="WJ44" s="3"/>
      <c r="WK44" s="3"/>
      <c r="WL44" s="3"/>
      <c r="WM44" s="3"/>
      <c r="WN44" s="3"/>
      <c r="WO44" s="3"/>
      <c r="WP44" s="3"/>
      <c r="WQ44" s="3"/>
      <c r="WR44" s="3"/>
      <c r="WS44" s="3"/>
      <c r="WT44" s="3"/>
      <c r="WU44" s="3"/>
      <c r="WV44" s="3"/>
      <c r="WW44" s="3"/>
      <c r="WX44" s="3"/>
      <c r="WY44" s="3"/>
      <c r="WZ44" s="3"/>
      <c r="XA44" s="3"/>
      <c r="XB44" s="3"/>
      <c r="XC44" s="3"/>
      <c r="XD44" s="3"/>
      <c r="XE44" s="3"/>
      <c r="XF44" s="3"/>
      <c r="XG44" s="3"/>
      <c r="XH44" s="3"/>
      <c r="XI44" s="3"/>
      <c r="XJ44" s="3"/>
      <c r="XK44" s="3"/>
      <c r="XL44" s="3"/>
      <c r="XM44" s="3"/>
      <c r="XN44" s="3"/>
      <c r="XO44" s="3"/>
      <c r="XP44" s="3"/>
      <c r="XQ44" s="3"/>
      <c r="XR44" s="3"/>
      <c r="XS44" s="3"/>
      <c r="XT44" s="3"/>
      <c r="XU44" s="3"/>
      <c r="XV44" s="3"/>
      <c r="XW44" s="3"/>
      <c r="XX44" s="3"/>
      <c r="XY44" s="3"/>
      <c r="XZ44" s="3"/>
      <c r="YA44" s="3"/>
      <c r="YB44" s="3"/>
      <c r="YC44" s="3"/>
      <c r="YD44" s="3"/>
      <c r="YE44" s="3"/>
      <c r="YF44" s="3"/>
      <c r="YG44" s="3"/>
      <c r="YH44" s="3"/>
      <c r="YI44" s="3"/>
      <c r="YJ44" s="3"/>
      <c r="YK44" s="3"/>
      <c r="YL44" s="3"/>
      <c r="YM44" s="3"/>
      <c r="YN44" s="3"/>
      <c r="YO44" s="3"/>
      <c r="YP44" s="3"/>
      <c r="YQ44" s="3"/>
      <c r="YR44" s="3"/>
      <c r="YS44" s="3"/>
      <c r="YT44" s="3"/>
      <c r="YU44" s="3"/>
      <c r="YV44" s="3"/>
      <c r="YW44" s="3"/>
      <c r="YX44" s="3"/>
      <c r="YY44" s="3"/>
      <c r="YZ44" s="3"/>
      <c r="ZA44" s="3"/>
      <c r="ZB44" s="3"/>
      <c r="ZC44" s="3"/>
      <c r="ZD44" s="3"/>
      <c r="ZE44" s="3"/>
      <c r="ZF44" s="3"/>
      <c r="ZG44" s="3"/>
      <c r="ZH44" s="3"/>
      <c r="ZI44" s="3"/>
      <c r="ZJ44" s="3"/>
      <c r="ZK44" s="3"/>
      <c r="ZL44" s="3"/>
      <c r="ZM44" s="3"/>
      <c r="ZN44" s="3"/>
      <c r="ZO44" s="3"/>
      <c r="ZP44" s="3"/>
      <c r="ZQ44" s="3"/>
      <c r="ZR44" s="3"/>
      <c r="ZS44" s="3"/>
      <c r="ZT44" s="3"/>
      <c r="ZU44" s="3"/>
      <c r="ZV44" s="3"/>
      <c r="ZW44" s="3"/>
      <c r="ZX44" s="3"/>
      <c r="ZY44" s="3"/>
      <c r="ZZ44" s="3"/>
      <c r="AAA44" s="3"/>
      <c r="AAB44" s="3"/>
      <c r="AAC44" s="3"/>
      <c r="AAD44" s="3"/>
      <c r="AAE44" s="3"/>
      <c r="AAF44" s="3"/>
      <c r="AAG44" s="3"/>
      <c r="AAH44" s="3"/>
      <c r="AAI44" s="3"/>
      <c r="AAJ44" s="3"/>
      <c r="AAK44" s="3"/>
      <c r="AAL44" s="3"/>
      <c r="AAM44" s="3"/>
      <c r="AAN44" s="3"/>
      <c r="AAO44" s="3"/>
      <c r="AAP44" s="3"/>
      <c r="AAQ44" s="3"/>
      <c r="AAR44" s="3"/>
      <c r="AAS44" s="3"/>
      <c r="AAT44" s="3"/>
      <c r="AAU44" s="3"/>
      <c r="AAV44" s="3"/>
      <c r="AAW44" s="3"/>
      <c r="AAX44" s="3"/>
      <c r="AAY44" s="3"/>
      <c r="AAZ44" s="3"/>
      <c r="ABA44" s="3"/>
      <c r="ABB44" s="3"/>
      <c r="ABC44" s="3"/>
      <c r="ABD44" s="3"/>
      <c r="ABE44" s="3"/>
      <c r="ABF44" s="3"/>
      <c r="ABG44" s="3"/>
      <c r="ABH44" s="3"/>
      <c r="ABI44" s="3"/>
      <c r="ABJ44" s="3"/>
      <c r="ABK44" s="3"/>
      <c r="ABL44" s="3"/>
      <c r="ABM44" s="3"/>
      <c r="ABN44" s="3"/>
      <c r="ABO44" s="3"/>
      <c r="ABP44" s="3"/>
      <c r="ABQ44" s="3"/>
      <c r="ABR44" s="3"/>
      <c r="ABS44" s="3"/>
      <c r="ABT44" s="3"/>
      <c r="ABU44" s="3"/>
      <c r="ABV44" s="3"/>
      <c r="ABW44" s="3"/>
      <c r="ABX44" s="3"/>
      <c r="ABY44" s="3"/>
      <c r="ABZ44" s="3"/>
      <c r="ACA44" s="3"/>
      <c r="ACB44" s="3"/>
      <c r="ACC44" s="3"/>
      <c r="ACD44" s="3"/>
      <c r="ACE44" s="3"/>
      <c r="ACF44" s="3"/>
      <c r="ACG44" s="3"/>
      <c r="ACH44" s="3"/>
      <c r="ACI44" s="3"/>
      <c r="ACJ44" s="3"/>
      <c r="ACK44" s="3"/>
      <c r="ACL44" s="3"/>
      <c r="ACM44" s="3"/>
      <c r="ACN44" s="3"/>
      <c r="ACO44" s="3"/>
      <c r="ACP44" s="3"/>
      <c r="ACQ44" s="3"/>
      <c r="ACR44" s="3"/>
      <c r="ACS44" s="3"/>
      <c r="ACT44" s="3"/>
      <c r="ACU44" s="3"/>
      <c r="ACV44" s="3"/>
      <c r="ACW44" s="3"/>
      <c r="ACX44" s="3"/>
      <c r="ACY44" s="3"/>
      <c r="ACZ44" s="3"/>
      <c r="ADA44" s="3"/>
      <c r="ADB44" s="3"/>
      <c r="ADC44" s="3"/>
      <c r="ADD44" s="3"/>
      <c r="ADE44" s="3"/>
      <c r="ADF44" s="3"/>
      <c r="ADG44" s="3"/>
      <c r="ADH44" s="3"/>
      <c r="ADI44" s="3"/>
      <c r="ADJ44" s="3"/>
      <c r="ADK44" s="3"/>
      <c r="ADL44" s="3"/>
      <c r="ADM44" s="3"/>
      <c r="ADN44" s="3"/>
      <c r="ADO44" s="3"/>
      <c r="ADP44" s="3"/>
      <c r="ADQ44" s="3"/>
      <c r="ADR44" s="3"/>
      <c r="ADS44" s="3"/>
      <c r="ADT44" s="3"/>
      <c r="ADU44" s="3"/>
      <c r="ADV44" s="3"/>
      <c r="ADW44" s="3"/>
      <c r="ADX44" s="3"/>
      <c r="ADY44" s="3"/>
      <c r="ADZ44" s="3"/>
      <c r="AEA44" s="3"/>
      <c r="AEB44" s="3"/>
      <c r="AEC44" s="3"/>
      <c r="AED44" s="3"/>
      <c r="AEE44" s="3"/>
      <c r="AEF44" s="3"/>
      <c r="AEG44" s="3"/>
      <c r="AEH44" s="3"/>
      <c r="AEI44" s="3"/>
      <c r="AEJ44" s="3"/>
      <c r="AEK44" s="3"/>
      <c r="AEL44" s="3"/>
      <c r="AEM44" s="3"/>
      <c r="AEN44" s="3"/>
      <c r="AEO44" s="3"/>
      <c r="AEP44" s="3"/>
      <c r="AEQ44" s="3"/>
      <c r="AER44" s="3"/>
      <c r="AES44" s="3"/>
      <c r="AET44" s="3"/>
      <c r="AEU44" s="3"/>
      <c r="AEV44" s="3"/>
      <c r="AEW44" s="3"/>
      <c r="AEX44" s="3"/>
      <c r="AEY44" s="3"/>
      <c r="AEZ44" s="3"/>
      <c r="AFA44" s="3"/>
      <c r="AFB44" s="3"/>
      <c r="AFC44" s="3"/>
      <c r="AFD44" s="3"/>
      <c r="AFE44" s="3"/>
      <c r="AFF44" s="3"/>
      <c r="AFG44" s="3"/>
      <c r="AFH44" s="3"/>
      <c r="AFI44" s="3"/>
      <c r="AFJ44" s="3"/>
      <c r="AFK44" s="3"/>
      <c r="AFL44" s="3"/>
      <c r="AFM44" s="3"/>
      <c r="AFN44" s="3"/>
      <c r="AFO44" s="3"/>
      <c r="AFP44" s="3"/>
      <c r="AFQ44" s="3"/>
      <c r="AFR44" s="3"/>
      <c r="AFS44" s="3"/>
      <c r="AFT44" s="3"/>
      <c r="AFU44" s="3"/>
      <c r="AFV44" s="3"/>
      <c r="AFW44" s="3"/>
      <c r="AFX44" s="3"/>
      <c r="AFY44" s="3"/>
      <c r="AFZ44" s="3"/>
      <c r="AGA44" s="3"/>
      <c r="AGB44" s="3"/>
      <c r="AGC44" s="3"/>
      <c r="AGD44" s="3"/>
      <c r="AGE44" s="3"/>
      <c r="AGF44" s="3"/>
      <c r="AGG44" s="3"/>
      <c r="AGH44" s="3"/>
      <c r="AGI44" s="3"/>
      <c r="AGJ44" s="3"/>
      <c r="AGK44" s="3"/>
      <c r="AGL44" s="3"/>
      <c r="AGM44" s="3"/>
      <c r="AGN44" s="3"/>
      <c r="AGO44" s="3"/>
      <c r="AGP44" s="3"/>
      <c r="AGQ44" s="3"/>
      <c r="AGR44" s="3"/>
      <c r="AGS44" s="3"/>
      <c r="AGT44" s="3"/>
      <c r="AGU44" s="3"/>
      <c r="AGV44" s="3"/>
      <c r="AGW44" s="3"/>
      <c r="AGX44" s="3"/>
      <c r="AGY44" s="3"/>
      <c r="AGZ44" s="3"/>
      <c r="AHA44" s="3"/>
      <c r="AHB44" s="3"/>
      <c r="AHC44" s="3"/>
      <c r="AHD44" s="3"/>
      <c r="AHE44" s="3"/>
      <c r="AHF44" s="3"/>
      <c r="AHG44" s="3"/>
      <c r="AHH44" s="3"/>
      <c r="AHI44" s="3"/>
      <c r="AHJ44" s="3"/>
      <c r="AHK44" s="3"/>
      <c r="AHL44" s="3"/>
      <c r="AHM44" s="3"/>
      <c r="AHN44" s="3"/>
      <c r="AHO44" s="3"/>
      <c r="AHP44" s="3"/>
      <c r="AHQ44" s="3"/>
      <c r="AHR44" s="3"/>
      <c r="AHS44" s="3"/>
      <c r="AHT44" s="3"/>
      <c r="AHU44" s="3"/>
      <c r="AHV44" s="3"/>
      <c r="AHW44" s="3"/>
      <c r="AHX44" s="3"/>
      <c r="AHY44" s="3"/>
      <c r="AHZ44" s="3"/>
      <c r="AIA44" s="3"/>
      <c r="AIB44" s="3"/>
      <c r="AIC44" s="3"/>
      <c r="AID44" s="3"/>
      <c r="AIE44" s="3"/>
      <c r="AIF44" s="3"/>
      <c r="AIG44" s="3"/>
      <c r="AIH44" s="3"/>
      <c r="AII44" s="3"/>
      <c r="AIJ44" s="3"/>
      <c r="AIK44" s="3"/>
      <c r="AIL44" s="3"/>
      <c r="AIM44" s="3"/>
      <c r="AIN44" s="3"/>
      <c r="AIO44" s="3"/>
      <c r="AIP44" s="3"/>
      <c r="AIQ44" s="3"/>
      <c r="AIR44" s="3"/>
      <c r="AIS44" s="3"/>
      <c r="AIT44" s="3"/>
      <c r="AIU44" s="3"/>
      <c r="AIV44" s="3"/>
      <c r="AIW44" s="3"/>
      <c r="AIX44" s="3"/>
      <c r="AIY44" s="3"/>
      <c r="AIZ44" s="3"/>
      <c r="AJA44" s="3"/>
      <c r="AJB44" s="3"/>
      <c r="AJC44" s="3"/>
      <c r="AJD44" s="3"/>
      <c r="AJE44" s="3"/>
      <c r="AJF44" s="3"/>
      <c r="AJG44" s="3"/>
      <c r="AJH44" s="3"/>
      <c r="AJI44" s="3"/>
      <c r="AJJ44" s="3"/>
      <c r="AJK44" s="3"/>
      <c r="AJL44" s="3"/>
      <c r="AJM44" s="3"/>
      <c r="AJN44" s="3"/>
      <c r="AJO44" s="3"/>
      <c r="AJP44" s="3"/>
      <c r="AJQ44" s="3"/>
      <c r="AJR44" s="3"/>
      <c r="AJS44" s="3"/>
      <c r="AJT44" s="3"/>
      <c r="AJU44" s="3"/>
      <c r="AJV44" s="3"/>
      <c r="AJW44" s="3"/>
      <c r="AJX44" s="3"/>
      <c r="AJY44" s="3"/>
      <c r="AJZ44" s="3"/>
      <c r="AKA44" s="3"/>
      <c r="AKB44" s="3"/>
      <c r="AKC44" s="3"/>
      <c r="AKD44" s="3"/>
      <c r="AKE44" s="3"/>
      <c r="AKF44" s="3"/>
      <c r="AKG44" s="3"/>
      <c r="AKH44" s="3"/>
      <c r="AKI44" s="3"/>
      <c r="AKJ44" s="3"/>
      <c r="AKK44" s="3"/>
      <c r="AKL44" s="3"/>
      <c r="AKM44" s="3"/>
      <c r="AKN44" s="3"/>
      <c r="AKO44" s="3"/>
      <c r="AKP44" s="3"/>
      <c r="AKQ44" s="3"/>
      <c r="AKR44" s="3"/>
      <c r="AKS44" s="3"/>
      <c r="AKT44" s="3"/>
      <c r="AKU44" s="3"/>
      <c r="AKV44" s="3"/>
      <c r="AKW44" s="3"/>
      <c r="AKX44" s="3"/>
      <c r="AKY44" s="3"/>
      <c r="AKZ44" s="3"/>
      <c r="ALA44" s="3"/>
    </row>
    <row r="45" spans="1:989" s="4" customFormat="1" ht="56.25" customHeight="1" x14ac:dyDescent="0.2">
      <c r="A45" s="62" t="s">
        <v>118</v>
      </c>
      <c r="B45" s="65">
        <v>87.9</v>
      </c>
      <c r="C45" s="65">
        <v>87.9</v>
      </c>
      <c r="D45" s="65">
        <v>87.9</v>
      </c>
      <c r="E45" s="60">
        <f t="shared" si="0"/>
        <v>100</v>
      </c>
      <c r="F45" s="60">
        <f t="shared" si="1"/>
        <v>100</v>
      </c>
      <c r="G45" s="65">
        <v>263</v>
      </c>
      <c r="H45" s="60">
        <f t="shared" si="2"/>
        <v>175.1</v>
      </c>
      <c r="I45" s="60">
        <f t="shared" si="3"/>
        <v>199.20364050056881</v>
      </c>
      <c r="J45" s="60">
        <f t="shared" si="4"/>
        <v>175.1</v>
      </c>
      <c r="K45" s="60">
        <f t="shared" si="5"/>
        <v>199.20364050056881</v>
      </c>
      <c r="L45" s="61">
        <f t="shared" si="6"/>
        <v>175.1</v>
      </c>
      <c r="M45" s="61">
        <f t="shared" si="7"/>
        <v>199.20364050056881</v>
      </c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  <c r="IV45" s="3"/>
      <c r="IW45" s="3"/>
      <c r="IX45" s="3"/>
      <c r="IY45" s="3"/>
      <c r="IZ45" s="3"/>
      <c r="JA45" s="3"/>
      <c r="JB45" s="3"/>
      <c r="JC45" s="3"/>
      <c r="JD45" s="3"/>
      <c r="JE45" s="3"/>
      <c r="JF45" s="3"/>
      <c r="JG45" s="3"/>
      <c r="JH45" s="3"/>
      <c r="JI45" s="3"/>
      <c r="JJ45" s="3"/>
      <c r="JK45" s="3"/>
      <c r="JL45" s="3"/>
      <c r="JM45" s="3"/>
      <c r="JN45" s="3"/>
      <c r="JO45" s="3"/>
      <c r="JP45" s="3"/>
      <c r="JQ45" s="3"/>
      <c r="JR45" s="3"/>
      <c r="JS45" s="3"/>
      <c r="JT45" s="3"/>
      <c r="JU45" s="3"/>
      <c r="JV45" s="3"/>
      <c r="JW45" s="3"/>
      <c r="JX45" s="3"/>
      <c r="JY45" s="3"/>
      <c r="JZ45" s="3"/>
      <c r="KA45" s="3"/>
      <c r="KB45" s="3"/>
      <c r="KC45" s="3"/>
      <c r="KD45" s="3"/>
      <c r="KE45" s="3"/>
      <c r="KF45" s="3"/>
      <c r="KG45" s="3"/>
      <c r="KH45" s="3"/>
      <c r="KI45" s="3"/>
      <c r="KJ45" s="3"/>
      <c r="KK45" s="3"/>
      <c r="KL45" s="3"/>
      <c r="KM45" s="3"/>
      <c r="KN45" s="3"/>
      <c r="KO45" s="3"/>
      <c r="KP45" s="3"/>
      <c r="KQ45" s="3"/>
      <c r="KR45" s="3"/>
      <c r="KS45" s="3"/>
      <c r="KT45" s="3"/>
      <c r="KU45" s="3"/>
      <c r="KV45" s="3"/>
      <c r="KW45" s="3"/>
      <c r="KX45" s="3"/>
      <c r="KY45" s="3"/>
      <c r="KZ45" s="3"/>
      <c r="LA45" s="3"/>
      <c r="LB45" s="3"/>
      <c r="LC45" s="3"/>
      <c r="LD45" s="3"/>
      <c r="LE45" s="3"/>
      <c r="LF45" s="3"/>
      <c r="LG45" s="3"/>
      <c r="LH45" s="3"/>
      <c r="LI45" s="3"/>
      <c r="LJ45" s="3"/>
      <c r="LK45" s="3"/>
      <c r="LL45" s="3"/>
      <c r="LM45" s="3"/>
      <c r="LN45" s="3"/>
      <c r="LO45" s="3"/>
      <c r="LP45" s="3"/>
      <c r="LQ45" s="3"/>
      <c r="LR45" s="3"/>
      <c r="LS45" s="3"/>
      <c r="LT45" s="3"/>
      <c r="LU45" s="3"/>
      <c r="LV45" s="3"/>
      <c r="LW45" s="3"/>
      <c r="LX45" s="3"/>
      <c r="LY45" s="3"/>
      <c r="LZ45" s="3"/>
      <c r="MA45" s="3"/>
      <c r="MB45" s="3"/>
      <c r="MC45" s="3"/>
      <c r="MD45" s="3"/>
      <c r="ME45" s="3"/>
      <c r="MF45" s="3"/>
      <c r="MG45" s="3"/>
      <c r="MH45" s="3"/>
      <c r="MI45" s="3"/>
      <c r="MJ45" s="3"/>
      <c r="MK45" s="3"/>
      <c r="ML45" s="3"/>
      <c r="MM45" s="3"/>
      <c r="MN45" s="3"/>
      <c r="MO45" s="3"/>
      <c r="MP45" s="3"/>
      <c r="MQ45" s="3"/>
      <c r="MR45" s="3"/>
      <c r="MS45" s="3"/>
      <c r="MT45" s="3"/>
      <c r="MU45" s="3"/>
      <c r="MV45" s="3"/>
      <c r="MW45" s="3"/>
      <c r="MX45" s="3"/>
      <c r="MY45" s="3"/>
      <c r="MZ45" s="3"/>
      <c r="NA45" s="3"/>
      <c r="NB45" s="3"/>
      <c r="NC45" s="3"/>
      <c r="ND45" s="3"/>
      <c r="NE45" s="3"/>
      <c r="NF45" s="3"/>
      <c r="NG45" s="3"/>
      <c r="NH45" s="3"/>
      <c r="NI45" s="3"/>
      <c r="NJ45" s="3"/>
      <c r="NK45" s="3"/>
      <c r="NL45" s="3"/>
      <c r="NM45" s="3"/>
      <c r="NN45" s="3"/>
      <c r="NO45" s="3"/>
      <c r="NP45" s="3"/>
      <c r="NQ45" s="3"/>
      <c r="NR45" s="3"/>
      <c r="NS45" s="3"/>
      <c r="NT45" s="3"/>
      <c r="NU45" s="3"/>
      <c r="NV45" s="3"/>
      <c r="NW45" s="3"/>
      <c r="NX45" s="3"/>
      <c r="NY45" s="3"/>
      <c r="NZ45" s="3"/>
      <c r="OA45" s="3"/>
      <c r="OB45" s="3"/>
      <c r="OC45" s="3"/>
      <c r="OD45" s="3"/>
      <c r="OE45" s="3"/>
      <c r="OF45" s="3"/>
      <c r="OG45" s="3"/>
      <c r="OH45" s="3"/>
      <c r="OI45" s="3"/>
      <c r="OJ45" s="3"/>
      <c r="OK45" s="3"/>
      <c r="OL45" s="3"/>
      <c r="OM45" s="3"/>
      <c r="ON45" s="3"/>
      <c r="OO45" s="3"/>
      <c r="OP45" s="3"/>
      <c r="OQ45" s="3"/>
      <c r="OR45" s="3"/>
      <c r="OS45" s="3"/>
      <c r="OT45" s="3"/>
      <c r="OU45" s="3"/>
      <c r="OV45" s="3"/>
      <c r="OW45" s="3"/>
      <c r="OX45" s="3"/>
      <c r="OY45" s="3"/>
      <c r="OZ45" s="3"/>
      <c r="PA45" s="3"/>
      <c r="PB45" s="3"/>
      <c r="PC45" s="3"/>
      <c r="PD45" s="3"/>
      <c r="PE45" s="3"/>
      <c r="PF45" s="3"/>
      <c r="PG45" s="3"/>
      <c r="PH45" s="3"/>
      <c r="PI45" s="3"/>
      <c r="PJ45" s="3"/>
      <c r="PK45" s="3"/>
      <c r="PL45" s="3"/>
      <c r="PM45" s="3"/>
      <c r="PN45" s="3"/>
      <c r="PO45" s="3"/>
      <c r="PP45" s="3"/>
      <c r="PQ45" s="3"/>
      <c r="PR45" s="3"/>
      <c r="PS45" s="3"/>
      <c r="PT45" s="3"/>
      <c r="PU45" s="3"/>
      <c r="PV45" s="3"/>
      <c r="PW45" s="3"/>
      <c r="PX45" s="3"/>
      <c r="PY45" s="3"/>
      <c r="PZ45" s="3"/>
      <c r="QA45" s="3"/>
      <c r="QB45" s="3"/>
      <c r="QC45" s="3"/>
      <c r="QD45" s="3"/>
      <c r="QE45" s="3"/>
      <c r="QF45" s="3"/>
      <c r="QG45" s="3"/>
      <c r="QH45" s="3"/>
      <c r="QI45" s="3"/>
      <c r="QJ45" s="3"/>
      <c r="QK45" s="3"/>
      <c r="QL45" s="3"/>
      <c r="QM45" s="3"/>
      <c r="QN45" s="3"/>
      <c r="QO45" s="3"/>
      <c r="QP45" s="3"/>
      <c r="QQ45" s="3"/>
      <c r="QR45" s="3"/>
      <c r="QS45" s="3"/>
      <c r="QT45" s="3"/>
      <c r="QU45" s="3"/>
      <c r="QV45" s="3"/>
      <c r="QW45" s="3"/>
      <c r="QX45" s="3"/>
      <c r="QY45" s="3"/>
      <c r="QZ45" s="3"/>
      <c r="RA45" s="3"/>
      <c r="RB45" s="3"/>
      <c r="RC45" s="3"/>
      <c r="RD45" s="3"/>
      <c r="RE45" s="3"/>
      <c r="RF45" s="3"/>
      <c r="RG45" s="3"/>
      <c r="RH45" s="3"/>
      <c r="RI45" s="3"/>
      <c r="RJ45" s="3"/>
      <c r="RK45" s="3"/>
      <c r="RL45" s="3"/>
      <c r="RM45" s="3"/>
      <c r="RN45" s="3"/>
      <c r="RO45" s="3"/>
      <c r="RP45" s="3"/>
      <c r="RQ45" s="3"/>
      <c r="RR45" s="3"/>
      <c r="RS45" s="3"/>
      <c r="RT45" s="3"/>
      <c r="RU45" s="3"/>
      <c r="RV45" s="3"/>
      <c r="RW45" s="3"/>
      <c r="RX45" s="3"/>
      <c r="RY45" s="3"/>
      <c r="RZ45" s="3"/>
      <c r="SA45" s="3"/>
      <c r="SB45" s="3"/>
      <c r="SC45" s="3"/>
      <c r="SD45" s="3"/>
      <c r="SE45" s="3"/>
      <c r="SF45" s="3"/>
      <c r="SG45" s="3"/>
      <c r="SH45" s="3"/>
      <c r="SI45" s="3"/>
      <c r="SJ45" s="3"/>
      <c r="SK45" s="3"/>
      <c r="SL45" s="3"/>
      <c r="SM45" s="3"/>
      <c r="SN45" s="3"/>
      <c r="SO45" s="3"/>
      <c r="SP45" s="3"/>
      <c r="SQ45" s="3"/>
      <c r="SR45" s="3"/>
      <c r="SS45" s="3"/>
      <c r="ST45" s="3"/>
      <c r="SU45" s="3"/>
      <c r="SV45" s="3"/>
      <c r="SW45" s="3"/>
      <c r="SX45" s="3"/>
      <c r="SY45" s="3"/>
      <c r="SZ45" s="3"/>
      <c r="TA45" s="3"/>
      <c r="TB45" s="3"/>
      <c r="TC45" s="3"/>
      <c r="TD45" s="3"/>
      <c r="TE45" s="3"/>
      <c r="TF45" s="3"/>
      <c r="TG45" s="3"/>
      <c r="TH45" s="3"/>
      <c r="TI45" s="3"/>
      <c r="TJ45" s="3"/>
      <c r="TK45" s="3"/>
      <c r="TL45" s="3"/>
      <c r="TM45" s="3"/>
      <c r="TN45" s="3"/>
      <c r="TO45" s="3"/>
      <c r="TP45" s="3"/>
      <c r="TQ45" s="3"/>
      <c r="TR45" s="3"/>
      <c r="TS45" s="3"/>
      <c r="TT45" s="3"/>
      <c r="TU45" s="3"/>
      <c r="TV45" s="3"/>
      <c r="TW45" s="3"/>
      <c r="TX45" s="3"/>
      <c r="TY45" s="3"/>
      <c r="TZ45" s="3"/>
      <c r="UA45" s="3"/>
      <c r="UB45" s="3"/>
      <c r="UC45" s="3"/>
      <c r="UD45" s="3"/>
      <c r="UE45" s="3"/>
      <c r="UF45" s="3"/>
      <c r="UG45" s="3"/>
      <c r="UH45" s="3"/>
      <c r="UI45" s="3"/>
      <c r="UJ45" s="3"/>
      <c r="UK45" s="3"/>
      <c r="UL45" s="3"/>
      <c r="UM45" s="3"/>
      <c r="UN45" s="3"/>
      <c r="UO45" s="3"/>
      <c r="UP45" s="3"/>
      <c r="UQ45" s="3"/>
      <c r="UR45" s="3"/>
      <c r="US45" s="3"/>
      <c r="UT45" s="3"/>
      <c r="UU45" s="3"/>
      <c r="UV45" s="3"/>
      <c r="UW45" s="3"/>
      <c r="UX45" s="3"/>
      <c r="UY45" s="3"/>
      <c r="UZ45" s="3"/>
      <c r="VA45" s="3"/>
      <c r="VB45" s="3"/>
      <c r="VC45" s="3"/>
      <c r="VD45" s="3"/>
      <c r="VE45" s="3"/>
      <c r="VF45" s="3"/>
      <c r="VG45" s="3"/>
      <c r="VH45" s="3"/>
      <c r="VI45" s="3"/>
      <c r="VJ45" s="3"/>
      <c r="VK45" s="3"/>
      <c r="VL45" s="3"/>
      <c r="VM45" s="3"/>
      <c r="VN45" s="3"/>
      <c r="VO45" s="3"/>
      <c r="VP45" s="3"/>
      <c r="VQ45" s="3"/>
      <c r="VR45" s="3"/>
      <c r="VS45" s="3"/>
      <c r="VT45" s="3"/>
      <c r="VU45" s="3"/>
      <c r="VV45" s="3"/>
      <c r="VW45" s="3"/>
      <c r="VX45" s="3"/>
      <c r="VY45" s="3"/>
      <c r="VZ45" s="3"/>
      <c r="WA45" s="3"/>
      <c r="WB45" s="3"/>
      <c r="WC45" s="3"/>
      <c r="WD45" s="3"/>
      <c r="WE45" s="3"/>
      <c r="WF45" s="3"/>
      <c r="WG45" s="3"/>
      <c r="WH45" s="3"/>
      <c r="WI45" s="3"/>
      <c r="WJ45" s="3"/>
      <c r="WK45" s="3"/>
      <c r="WL45" s="3"/>
      <c r="WM45" s="3"/>
      <c r="WN45" s="3"/>
      <c r="WO45" s="3"/>
      <c r="WP45" s="3"/>
      <c r="WQ45" s="3"/>
      <c r="WR45" s="3"/>
      <c r="WS45" s="3"/>
      <c r="WT45" s="3"/>
      <c r="WU45" s="3"/>
      <c r="WV45" s="3"/>
      <c r="WW45" s="3"/>
      <c r="WX45" s="3"/>
      <c r="WY45" s="3"/>
      <c r="WZ45" s="3"/>
      <c r="XA45" s="3"/>
      <c r="XB45" s="3"/>
      <c r="XC45" s="3"/>
      <c r="XD45" s="3"/>
      <c r="XE45" s="3"/>
      <c r="XF45" s="3"/>
      <c r="XG45" s="3"/>
      <c r="XH45" s="3"/>
      <c r="XI45" s="3"/>
      <c r="XJ45" s="3"/>
      <c r="XK45" s="3"/>
      <c r="XL45" s="3"/>
      <c r="XM45" s="3"/>
      <c r="XN45" s="3"/>
      <c r="XO45" s="3"/>
      <c r="XP45" s="3"/>
      <c r="XQ45" s="3"/>
      <c r="XR45" s="3"/>
      <c r="XS45" s="3"/>
      <c r="XT45" s="3"/>
      <c r="XU45" s="3"/>
      <c r="XV45" s="3"/>
      <c r="XW45" s="3"/>
      <c r="XX45" s="3"/>
      <c r="XY45" s="3"/>
      <c r="XZ45" s="3"/>
      <c r="YA45" s="3"/>
      <c r="YB45" s="3"/>
      <c r="YC45" s="3"/>
      <c r="YD45" s="3"/>
      <c r="YE45" s="3"/>
      <c r="YF45" s="3"/>
      <c r="YG45" s="3"/>
      <c r="YH45" s="3"/>
      <c r="YI45" s="3"/>
      <c r="YJ45" s="3"/>
      <c r="YK45" s="3"/>
      <c r="YL45" s="3"/>
      <c r="YM45" s="3"/>
      <c r="YN45" s="3"/>
      <c r="YO45" s="3"/>
      <c r="YP45" s="3"/>
      <c r="YQ45" s="3"/>
      <c r="YR45" s="3"/>
      <c r="YS45" s="3"/>
      <c r="YT45" s="3"/>
      <c r="YU45" s="3"/>
      <c r="YV45" s="3"/>
      <c r="YW45" s="3"/>
      <c r="YX45" s="3"/>
      <c r="YY45" s="3"/>
      <c r="YZ45" s="3"/>
      <c r="ZA45" s="3"/>
      <c r="ZB45" s="3"/>
      <c r="ZC45" s="3"/>
      <c r="ZD45" s="3"/>
      <c r="ZE45" s="3"/>
      <c r="ZF45" s="3"/>
      <c r="ZG45" s="3"/>
      <c r="ZH45" s="3"/>
      <c r="ZI45" s="3"/>
      <c r="ZJ45" s="3"/>
      <c r="ZK45" s="3"/>
      <c r="ZL45" s="3"/>
      <c r="ZM45" s="3"/>
      <c r="ZN45" s="3"/>
      <c r="ZO45" s="3"/>
      <c r="ZP45" s="3"/>
      <c r="ZQ45" s="3"/>
      <c r="ZR45" s="3"/>
      <c r="ZS45" s="3"/>
      <c r="ZT45" s="3"/>
      <c r="ZU45" s="3"/>
      <c r="ZV45" s="3"/>
      <c r="ZW45" s="3"/>
      <c r="ZX45" s="3"/>
      <c r="ZY45" s="3"/>
      <c r="ZZ45" s="3"/>
      <c r="AAA45" s="3"/>
      <c r="AAB45" s="3"/>
      <c r="AAC45" s="3"/>
      <c r="AAD45" s="3"/>
      <c r="AAE45" s="3"/>
      <c r="AAF45" s="3"/>
      <c r="AAG45" s="3"/>
      <c r="AAH45" s="3"/>
      <c r="AAI45" s="3"/>
      <c r="AAJ45" s="3"/>
      <c r="AAK45" s="3"/>
      <c r="AAL45" s="3"/>
      <c r="AAM45" s="3"/>
      <c r="AAN45" s="3"/>
      <c r="AAO45" s="3"/>
      <c r="AAP45" s="3"/>
      <c r="AAQ45" s="3"/>
      <c r="AAR45" s="3"/>
      <c r="AAS45" s="3"/>
      <c r="AAT45" s="3"/>
      <c r="AAU45" s="3"/>
      <c r="AAV45" s="3"/>
      <c r="AAW45" s="3"/>
      <c r="AAX45" s="3"/>
      <c r="AAY45" s="3"/>
      <c r="AAZ45" s="3"/>
      <c r="ABA45" s="3"/>
      <c r="ABB45" s="3"/>
      <c r="ABC45" s="3"/>
      <c r="ABD45" s="3"/>
      <c r="ABE45" s="3"/>
      <c r="ABF45" s="3"/>
      <c r="ABG45" s="3"/>
      <c r="ABH45" s="3"/>
      <c r="ABI45" s="3"/>
      <c r="ABJ45" s="3"/>
      <c r="ABK45" s="3"/>
      <c r="ABL45" s="3"/>
      <c r="ABM45" s="3"/>
      <c r="ABN45" s="3"/>
      <c r="ABO45" s="3"/>
      <c r="ABP45" s="3"/>
      <c r="ABQ45" s="3"/>
      <c r="ABR45" s="3"/>
      <c r="ABS45" s="3"/>
      <c r="ABT45" s="3"/>
      <c r="ABU45" s="3"/>
      <c r="ABV45" s="3"/>
      <c r="ABW45" s="3"/>
      <c r="ABX45" s="3"/>
      <c r="ABY45" s="3"/>
      <c r="ABZ45" s="3"/>
      <c r="ACA45" s="3"/>
      <c r="ACB45" s="3"/>
      <c r="ACC45" s="3"/>
      <c r="ACD45" s="3"/>
      <c r="ACE45" s="3"/>
      <c r="ACF45" s="3"/>
      <c r="ACG45" s="3"/>
      <c r="ACH45" s="3"/>
      <c r="ACI45" s="3"/>
      <c r="ACJ45" s="3"/>
      <c r="ACK45" s="3"/>
      <c r="ACL45" s="3"/>
      <c r="ACM45" s="3"/>
      <c r="ACN45" s="3"/>
      <c r="ACO45" s="3"/>
      <c r="ACP45" s="3"/>
      <c r="ACQ45" s="3"/>
      <c r="ACR45" s="3"/>
      <c r="ACS45" s="3"/>
      <c r="ACT45" s="3"/>
      <c r="ACU45" s="3"/>
      <c r="ACV45" s="3"/>
      <c r="ACW45" s="3"/>
      <c r="ACX45" s="3"/>
      <c r="ACY45" s="3"/>
      <c r="ACZ45" s="3"/>
      <c r="ADA45" s="3"/>
      <c r="ADB45" s="3"/>
      <c r="ADC45" s="3"/>
      <c r="ADD45" s="3"/>
      <c r="ADE45" s="3"/>
      <c r="ADF45" s="3"/>
      <c r="ADG45" s="3"/>
      <c r="ADH45" s="3"/>
      <c r="ADI45" s="3"/>
      <c r="ADJ45" s="3"/>
      <c r="ADK45" s="3"/>
      <c r="ADL45" s="3"/>
      <c r="ADM45" s="3"/>
      <c r="ADN45" s="3"/>
      <c r="ADO45" s="3"/>
      <c r="ADP45" s="3"/>
      <c r="ADQ45" s="3"/>
      <c r="ADR45" s="3"/>
      <c r="ADS45" s="3"/>
      <c r="ADT45" s="3"/>
      <c r="ADU45" s="3"/>
      <c r="ADV45" s="3"/>
      <c r="ADW45" s="3"/>
      <c r="ADX45" s="3"/>
      <c r="ADY45" s="3"/>
      <c r="ADZ45" s="3"/>
      <c r="AEA45" s="3"/>
      <c r="AEB45" s="3"/>
      <c r="AEC45" s="3"/>
      <c r="AED45" s="3"/>
      <c r="AEE45" s="3"/>
      <c r="AEF45" s="3"/>
      <c r="AEG45" s="3"/>
      <c r="AEH45" s="3"/>
      <c r="AEI45" s="3"/>
      <c r="AEJ45" s="3"/>
      <c r="AEK45" s="3"/>
      <c r="AEL45" s="3"/>
      <c r="AEM45" s="3"/>
      <c r="AEN45" s="3"/>
      <c r="AEO45" s="3"/>
      <c r="AEP45" s="3"/>
      <c r="AEQ45" s="3"/>
      <c r="AER45" s="3"/>
      <c r="AES45" s="3"/>
      <c r="AET45" s="3"/>
      <c r="AEU45" s="3"/>
      <c r="AEV45" s="3"/>
      <c r="AEW45" s="3"/>
      <c r="AEX45" s="3"/>
      <c r="AEY45" s="3"/>
      <c r="AEZ45" s="3"/>
      <c r="AFA45" s="3"/>
      <c r="AFB45" s="3"/>
      <c r="AFC45" s="3"/>
      <c r="AFD45" s="3"/>
      <c r="AFE45" s="3"/>
      <c r="AFF45" s="3"/>
      <c r="AFG45" s="3"/>
      <c r="AFH45" s="3"/>
      <c r="AFI45" s="3"/>
      <c r="AFJ45" s="3"/>
      <c r="AFK45" s="3"/>
      <c r="AFL45" s="3"/>
      <c r="AFM45" s="3"/>
      <c r="AFN45" s="3"/>
      <c r="AFO45" s="3"/>
      <c r="AFP45" s="3"/>
      <c r="AFQ45" s="3"/>
      <c r="AFR45" s="3"/>
      <c r="AFS45" s="3"/>
      <c r="AFT45" s="3"/>
      <c r="AFU45" s="3"/>
      <c r="AFV45" s="3"/>
      <c r="AFW45" s="3"/>
      <c r="AFX45" s="3"/>
      <c r="AFY45" s="3"/>
      <c r="AFZ45" s="3"/>
      <c r="AGA45" s="3"/>
      <c r="AGB45" s="3"/>
      <c r="AGC45" s="3"/>
      <c r="AGD45" s="3"/>
      <c r="AGE45" s="3"/>
      <c r="AGF45" s="3"/>
      <c r="AGG45" s="3"/>
      <c r="AGH45" s="3"/>
      <c r="AGI45" s="3"/>
      <c r="AGJ45" s="3"/>
      <c r="AGK45" s="3"/>
      <c r="AGL45" s="3"/>
      <c r="AGM45" s="3"/>
      <c r="AGN45" s="3"/>
      <c r="AGO45" s="3"/>
      <c r="AGP45" s="3"/>
      <c r="AGQ45" s="3"/>
      <c r="AGR45" s="3"/>
      <c r="AGS45" s="3"/>
      <c r="AGT45" s="3"/>
      <c r="AGU45" s="3"/>
      <c r="AGV45" s="3"/>
      <c r="AGW45" s="3"/>
      <c r="AGX45" s="3"/>
      <c r="AGY45" s="3"/>
      <c r="AGZ45" s="3"/>
      <c r="AHA45" s="3"/>
      <c r="AHB45" s="3"/>
      <c r="AHC45" s="3"/>
      <c r="AHD45" s="3"/>
      <c r="AHE45" s="3"/>
      <c r="AHF45" s="3"/>
      <c r="AHG45" s="3"/>
      <c r="AHH45" s="3"/>
      <c r="AHI45" s="3"/>
      <c r="AHJ45" s="3"/>
      <c r="AHK45" s="3"/>
      <c r="AHL45" s="3"/>
      <c r="AHM45" s="3"/>
      <c r="AHN45" s="3"/>
      <c r="AHO45" s="3"/>
      <c r="AHP45" s="3"/>
      <c r="AHQ45" s="3"/>
      <c r="AHR45" s="3"/>
      <c r="AHS45" s="3"/>
      <c r="AHT45" s="3"/>
      <c r="AHU45" s="3"/>
      <c r="AHV45" s="3"/>
      <c r="AHW45" s="3"/>
      <c r="AHX45" s="3"/>
      <c r="AHY45" s="3"/>
      <c r="AHZ45" s="3"/>
      <c r="AIA45" s="3"/>
      <c r="AIB45" s="3"/>
      <c r="AIC45" s="3"/>
      <c r="AID45" s="3"/>
      <c r="AIE45" s="3"/>
      <c r="AIF45" s="3"/>
      <c r="AIG45" s="3"/>
      <c r="AIH45" s="3"/>
      <c r="AII45" s="3"/>
      <c r="AIJ45" s="3"/>
      <c r="AIK45" s="3"/>
      <c r="AIL45" s="3"/>
      <c r="AIM45" s="3"/>
      <c r="AIN45" s="3"/>
      <c r="AIO45" s="3"/>
      <c r="AIP45" s="3"/>
      <c r="AIQ45" s="3"/>
      <c r="AIR45" s="3"/>
      <c r="AIS45" s="3"/>
      <c r="AIT45" s="3"/>
      <c r="AIU45" s="3"/>
      <c r="AIV45" s="3"/>
      <c r="AIW45" s="3"/>
      <c r="AIX45" s="3"/>
      <c r="AIY45" s="3"/>
      <c r="AIZ45" s="3"/>
      <c r="AJA45" s="3"/>
      <c r="AJB45" s="3"/>
      <c r="AJC45" s="3"/>
      <c r="AJD45" s="3"/>
      <c r="AJE45" s="3"/>
      <c r="AJF45" s="3"/>
      <c r="AJG45" s="3"/>
      <c r="AJH45" s="3"/>
      <c r="AJI45" s="3"/>
      <c r="AJJ45" s="3"/>
      <c r="AJK45" s="3"/>
      <c r="AJL45" s="3"/>
      <c r="AJM45" s="3"/>
      <c r="AJN45" s="3"/>
      <c r="AJO45" s="3"/>
      <c r="AJP45" s="3"/>
      <c r="AJQ45" s="3"/>
      <c r="AJR45" s="3"/>
      <c r="AJS45" s="3"/>
      <c r="AJT45" s="3"/>
      <c r="AJU45" s="3"/>
      <c r="AJV45" s="3"/>
      <c r="AJW45" s="3"/>
      <c r="AJX45" s="3"/>
      <c r="AJY45" s="3"/>
      <c r="AJZ45" s="3"/>
      <c r="AKA45" s="3"/>
      <c r="AKB45" s="3"/>
      <c r="AKC45" s="3"/>
      <c r="AKD45" s="3"/>
      <c r="AKE45" s="3"/>
      <c r="AKF45" s="3"/>
      <c r="AKG45" s="3"/>
      <c r="AKH45" s="3"/>
      <c r="AKI45" s="3"/>
      <c r="AKJ45" s="3"/>
      <c r="AKK45" s="3"/>
      <c r="AKL45" s="3"/>
      <c r="AKM45" s="3"/>
      <c r="AKN45" s="3"/>
      <c r="AKO45" s="3"/>
      <c r="AKP45" s="3"/>
      <c r="AKQ45" s="3"/>
      <c r="AKR45" s="3"/>
      <c r="AKS45" s="3"/>
      <c r="AKT45" s="3"/>
      <c r="AKU45" s="3"/>
      <c r="AKV45" s="3"/>
      <c r="AKW45" s="3"/>
      <c r="AKX45" s="3"/>
      <c r="AKY45" s="3"/>
      <c r="AKZ45" s="3"/>
      <c r="ALA45" s="3"/>
    </row>
    <row r="46" spans="1:989" s="36" customFormat="1" ht="56.25" customHeight="1" x14ac:dyDescent="0.2">
      <c r="A46" s="62" t="s">
        <v>119</v>
      </c>
      <c r="B46" s="65">
        <f>471+1547.5+263.6</f>
        <v>2282.1</v>
      </c>
      <c r="C46" s="65">
        <f>471+1547.5+263.6</f>
        <v>2282.1</v>
      </c>
      <c r="D46" s="77">
        <v>2545.8000000000002</v>
      </c>
      <c r="E46" s="60">
        <f t="shared" si="0"/>
        <v>111.55514657552257</v>
      </c>
      <c r="F46" s="60">
        <f t="shared" si="1"/>
        <v>111.55514657552257</v>
      </c>
      <c r="G46" s="65">
        <v>1409.1</v>
      </c>
      <c r="H46" s="60">
        <f t="shared" si="2"/>
        <v>-873</v>
      </c>
      <c r="I46" s="60">
        <f t="shared" si="3"/>
        <v>-38.254239516235053</v>
      </c>
      <c r="J46" s="60">
        <f t="shared" si="4"/>
        <v>-873</v>
      </c>
      <c r="K46" s="60">
        <f t="shared" si="5"/>
        <v>-38.254239516235053</v>
      </c>
      <c r="L46" s="61">
        <f t="shared" si="6"/>
        <v>-1136.7000000000003</v>
      </c>
      <c r="M46" s="61">
        <f t="shared" si="7"/>
        <v>-44.650011784115016</v>
      </c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6"/>
      <c r="IN46" s="6"/>
      <c r="IO46" s="6"/>
      <c r="IP46" s="6"/>
      <c r="IQ46" s="6"/>
      <c r="IR46" s="6"/>
      <c r="IS46" s="6"/>
      <c r="IT46" s="6"/>
      <c r="IU46" s="6"/>
      <c r="IV46" s="6"/>
      <c r="IW46" s="6"/>
      <c r="IX46" s="6"/>
      <c r="IY46" s="6"/>
      <c r="IZ46" s="6"/>
      <c r="JA46" s="6"/>
      <c r="JB46" s="6"/>
      <c r="JC46" s="6"/>
      <c r="JD46" s="6"/>
      <c r="JE46" s="6"/>
      <c r="JF46" s="6"/>
      <c r="JG46" s="6"/>
      <c r="JH46" s="6"/>
      <c r="JI46" s="6"/>
      <c r="JJ46" s="6"/>
      <c r="JK46" s="6"/>
      <c r="JL46" s="6"/>
      <c r="JM46" s="6"/>
      <c r="JN46" s="6"/>
      <c r="JO46" s="6"/>
      <c r="JP46" s="6"/>
      <c r="JQ46" s="6"/>
      <c r="JR46" s="6"/>
      <c r="JS46" s="6"/>
      <c r="JT46" s="6"/>
      <c r="JU46" s="6"/>
      <c r="JV46" s="6"/>
      <c r="JW46" s="6"/>
      <c r="JX46" s="6"/>
      <c r="JY46" s="6"/>
      <c r="JZ46" s="6"/>
      <c r="KA46" s="6"/>
      <c r="KB46" s="6"/>
      <c r="KC46" s="6"/>
      <c r="KD46" s="6"/>
      <c r="KE46" s="6"/>
      <c r="KF46" s="6"/>
      <c r="KG46" s="6"/>
      <c r="KH46" s="6"/>
      <c r="KI46" s="6"/>
      <c r="KJ46" s="6"/>
      <c r="KK46" s="6"/>
      <c r="KL46" s="6"/>
      <c r="KM46" s="6"/>
      <c r="KN46" s="6"/>
      <c r="KO46" s="6"/>
      <c r="KP46" s="6"/>
      <c r="KQ46" s="6"/>
      <c r="KR46" s="6"/>
      <c r="KS46" s="6"/>
      <c r="KT46" s="6"/>
      <c r="KU46" s="6"/>
      <c r="KV46" s="6"/>
      <c r="KW46" s="6"/>
      <c r="KX46" s="6"/>
      <c r="KY46" s="6"/>
      <c r="KZ46" s="6"/>
      <c r="LA46" s="6"/>
      <c r="LB46" s="6"/>
      <c r="LC46" s="6"/>
      <c r="LD46" s="6"/>
      <c r="LE46" s="6"/>
      <c r="LF46" s="6"/>
      <c r="LG46" s="6"/>
      <c r="LH46" s="6"/>
      <c r="LI46" s="6"/>
      <c r="LJ46" s="6"/>
      <c r="LK46" s="6"/>
      <c r="LL46" s="6"/>
      <c r="LM46" s="6"/>
      <c r="LN46" s="6"/>
      <c r="LO46" s="6"/>
      <c r="LP46" s="6"/>
      <c r="LQ46" s="6"/>
      <c r="LR46" s="6"/>
      <c r="LS46" s="6"/>
      <c r="LT46" s="6"/>
      <c r="LU46" s="6"/>
      <c r="LV46" s="6"/>
      <c r="LW46" s="6"/>
      <c r="LX46" s="6"/>
      <c r="LY46" s="6"/>
      <c r="LZ46" s="6"/>
      <c r="MA46" s="6"/>
      <c r="MB46" s="6"/>
      <c r="MC46" s="6"/>
      <c r="MD46" s="6"/>
      <c r="ME46" s="6"/>
      <c r="MF46" s="6"/>
      <c r="MG46" s="6"/>
      <c r="MH46" s="6"/>
      <c r="MI46" s="6"/>
      <c r="MJ46" s="6"/>
      <c r="MK46" s="6"/>
      <c r="ML46" s="6"/>
      <c r="MM46" s="6"/>
      <c r="MN46" s="6"/>
      <c r="MO46" s="6"/>
      <c r="MP46" s="6"/>
      <c r="MQ46" s="6"/>
      <c r="MR46" s="6"/>
      <c r="MS46" s="6"/>
      <c r="MT46" s="6"/>
      <c r="MU46" s="6"/>
      <c r="MV46" s="6"/>
      <c r="MW46" s="6"/>
      <c r="MX46" s="6"/>
      <c r="MY46" s="6"/>
      <c r="MZ46" s="6"/>
      <c r="NA46" s="6"/>
      <c r="NB46" s="6"/>
      <c r="NC46" s="6"/>
      <c r="ND46" s="6"/>
      <c r="NE46" s="6"/>
      <c r="NF46" s="6"/>
      <c r="NG46" s="6"/>
      <c r="NH46" s="6"/>
      <c r="NI46" s="6"/>
      <c r="NJ46" s="6"/>
      <c r="NK46" s="6"/>
      <c r="NL46" s="6"/>
      <c r="NM46" s="6"/>
      <c r="NN46" s="6"/>
      <c r="NO46" s="6"/>
      <c r="NP46" s="6"/>
      <c r="NQ46" s="6"/>
      <c r="NR46" s="6"/>
      <c r="NS46" s="6"/>
      <c r="NT46" s="6"/>
      <c r="NU46" s="6"/>
      <c r="NV46" s="6"/>
      <c r="NW46" s="6"/>
      <c r="NX46" s="6"/>
      <c r="NY46" s="6"/>
      <c r="NZ46" s="6"/>
      <c r="OA46" s="6"/>
      <c r="OB46" s="6"/>
      <c r="OC46" s="6"/>
      <c r="OD46" s="6"/>
      <c r="OE46" s="6"/>
      <c r="OF46" s="6"/>
      <c r="OG46" s="6"/>
      <c r="OH46" s="6"/>
      <c r="OI46" s="6"/>
      <c r="OJ46" s="6"/>
      <c r="OK46" s="6"/>
      <c r="OL46" s="6"/>
      <c r="OM46" s="6"/>
      <c r="ON46" s="6"/>
      <c r="OO46" s="6"/>
      <c r="OP46" s="6"/>
      <c r="OQ46" s="6"/>
      <c r="OR46" s="6"/>
      <c r="OS46" s="6"/>
      <c r="OT46" s="6"/>
      <c r="OU46" s="6"/>
      <c r="OV46" s="6"/>
      <c r="OW46" s="6"/>
      <c r="OX46" s="6"/>
      <c r="OY46" s="6"/>
      <c r="OZ46" s="6"/>
      <c r="PA46" s="6"/>
      <c r="PB46" s="6"/>
      <c r="PC46" s="6"/>
      <c r="PD46" s="6"/>
      <c r="PE46" s="6"/>
      <c r="PF46" s="6"/>
      <c r="PG46" s="6"/>
      <c r="PH46" s="6"/>
      <c r="PI46" s="6"/>
      <c r="PJ46" s="6"/>
      <c r="PK46" s="6"/>
      <c r="PL46" s="6"/>
      <c r="PM46" s="6"/>
      <c r="PN46" s="6"/>
      <c r="PO46" s="6"/>
      <c r="PP46" s="6"/>
      <c r="PQ46" s="6"/>
      <c r="PR46" s="6"/>
      <c r="PS46" s="6"/>
      <c r="PT46" s="6"/>
      <c r="PU46" s="6"/>
      <c r="PV46" s="6"/>
      <c r="PW46" s="6"/>
      <c r="PX46" s="6"/>
      <c r="PY46" s="6"/>
      <c r="PZ46" s="6"/>
      <c r="QA46" s="6"/>
      <c r="QB46" s="6"/>
      <c r="QC46" s="6"/>
      <c r="QD46" s="6"/>
      <c r="QE46" s="6"/>
      <c r="QF46" s="6"/>
      <c r="QG46" s="6"/>
      <c r="QH46" s="6"/>
      <c r="QI46" s="6"/>
      <c r="QJ46" s="6"/>
      <c r="QK46" s="6"/>
      <c r="QL46" s="6"/>
      <c r="QM46" s="6"/>
      <c r="QN46" s="6"/>
      <c r="QO46" s="6"/>
      <c r="QP46" s="6"/>
      <c r="QQ46" s="6"/>
      <c r="QR46" s="6"/>
      <c r="QS46" s="6"/>
      <c r="QT46" s="6"/>
      <c r="QU46" s="6"/>
      <c r="QV46" s="6"/>
      <c r="QW46" s="6"/>
      <c r="QX46" s="6"/>
      <c r="QY46" s="6"/>
      <c r="QZ46" s="6"/>
      <c r="RA46" s="6"/>
      <c r="RB46" s="6"/>
      <c r="RC46" s="6"/>
      <c r="RD46" s="6"/>
      <c r="RE46" s="6"/>
      <c r="RF46" s="6"/>
      <c r="RG46" s="6"/>
      <c r="RH46" s="6"/>
      <c r="RI46" s="6"/>
      <c r="RJ46" s="6"/>
      <c r="RK46" s="6"/>
      <c r="RL46" s="6"/>
      <c r="RM46" s="6"/>
      <c r="RN46" s="6"/>
      <c r="RO46" s="6"/>
      <c r="RP46" s="6"/>
      <c r="RQ46" s="6"/>
      <c r="RR46" s="6"/>
      <c r="RS46" s="6"/>
      <c r="RT46" s="6"/>
      <c r="RU46" s="6"/>
      <c r="RV46" s="6"/>
      <c r="RW46" s="6"/>
      <c r="RX46" s="6"/>
      <c r="RY46" s="6"/>
      <c r="RZ46" s="6"/>
      <c r="SA46" s="6"/>
      <c r="SB46" s="6"/>
      <c r="SC46" s="6"/>
      <c r="SD46" s="6"/>
      <c r="SE46" s="6"/>
      <c r="SF46" s="6"/>
      <c r="SG46" s="6"/>
      <c r="SH46" s="6"/>
      <c r="SI46" s="6"/>
      <c r="SJ46" s="6"/>
      <c r="SK46" s="6"/>
      <c r="SL46" s="6"/>
      <c r="SM46" s="6"/>
      <c r="SN46" s="6"/>
      <c r="SO46" s="6"/>
      <c r="SP46" s="6"/>
      <c r="SQ46" s="6"/>
      <c r="SR46" s="6"/>
      <c r="SS46" s="6"/>
      <c r="ST46" s="6"/>
      <c r="SU46" s="6"/>
      <c r="SV46" s="6"/>
      <c r="SW46" s="6"/>
      <c r="SX46" s="6"/>
      <c r="SY46" s="6"/>
      <c r="SZ46" s="6"/>
      <c r="TA46" s="6"/>
      <c r="TB46" s="6"/>
      <c r="TC46" s="6"/>
      <c r="TD46" s="6"/>
      <c r="TE46" s="6"/>
      <c r="TF46" s="6"/>
      <c r="TG46" s="6"/>
      <c r="TH46" s="6"/>
      <c r="TI46" s="6"/>
      <c r="TJ46" s="6"/>
      <c r="TK46" s="6"/>
      <c r="TL46" s="6"/>
      <c r="TM46" s="6"/>
      <c r="TN46" s="6"/>
      <c r="TO46" s="6"/>
      <c r="TP46" s="6"/>
      <c r="TQ46" s="6"/>
      <c r="TR46" s="6"/>
      <c r="TS46" s="6"/>
      <c r="TT46" s="6"/>
      <c r="TU46" s="6"/>
      <c r="TV46" s="6"/>
      <c r="TW46" s="6"/>
      <c r="TX46" s="6"/>
      <c r="TY46" s="6"/>
      <c r="TZ46" s="6"/>
      <c r="UA46" s="6"/>
      <c r="UB46" s="6"/>
      <c r="UC46" s="6"/>
      <c r="UD46" s="6"/>
      <c r="UE46" s="6"/>
      <c r="UF46" s="6"/>
      <c r="UG46" s="6"/>
      <c r="UH46" s="6"/>
      <c r="UI46" s="6"/>
      <c r="UJ46" s="6"/>
      <c r="UK46" s="6"/>
      <c r="UL46" s="6"/>
      <c r="UM46" s="6"/>
      <c r="UN46" s="6"/>
      <c r="UO46" s="6"/>
      <c r="UP46" s="6"/>
      <c r="UQ46" s="6"/>
      <c r="UR46" s="6"/>
      <c r="US46" s="6"/>
      <c r="UT46" s="6"/>
      <c r="UU46" s="6"/>
      <c r="UV46" s="6"/>
      <c r="UW46" s="6"/>
      <c r="UX46" s="6"/>
      <c r="UY46" s="6"/>
      <c r="UZ46" s="6"/>
      <c r="VA46" s="6"/>
      <c r="VB46" s="6"/>
      <c r="VC46" s="6"/>
      <c r="VD46" s="6"/>
      <c r="VE46" s="6"/>
      <c r="VF46" s="6"/>
      <c r="VG46" s="6"/>
      <c r="VH46" s="6"/>
      <c r="VI46" s="6"/>
      <c r="VJ46" s="6"/>
      <c r="VK46" s="6"/>
      <c r="VL46" s="6"/>
      <c r="VM46" s="6"/>
      <c r="VN46" s="6"/>
      <c r="VO46" s="6"/>
      <c r="VP46" s="6"/>
      <c r="VQ46" s="6"/>
      <c r="VR46" s="6"/>
      <c r="VS46" s="6"/>
      <c r="VT46" s="6"/>
      <c r="VU46" s="6"/>
      <c r="VV46" s="6"/>
      <c r="VW46" s="6"/>
      <c r="VX46" s="6"/>
      <c r="VY46" s="6"/>
      <c r="VZ46" s="6"/>
      <c r="WA46" s="6"/>
      <c r="WB46" s="6"/>
      <c r="WC46" s="6"/>
      <c r="WD46" s="6"/>
      <c r="WE46" s="6"/>
      <c r="WF46" s="6"/>
      <c r="WG46" s="6"/>
      <c r="WH46" s="6"/>
      <c r="WI46" s="6"/>
      <c r="WJ46" s="6"/>
      <c r="WK46" s="6"/>
      <c r="WL46" s="6"/>
      <c r="WM46" s="6"/>
      <c r="WN46" s="6"/>
      <c r="WO46" s="6"/>
      <c r="WP46" s="6"/>
      <c r="WQ46" s="6"/>
      <c r="WR46" s="6"/>
      <c r="WS46" s="6"/>
      <c r="WT46" s="6"/>
      <c r="WU46" s="6"/>
      <c r="WV46" s="6"/>
      <c r="WW46" s="6"/>
      <c r="WX46" s="6"/>
      <c r="WY46" s="6"/>
      <c r="WZ46" s="6"/>
      <c r="XA46" s="6"/>
      <c r="XB46" s="6"/>
      <c r="XC46" s="6"/>
      <c r="XD46" s="6"/>
      <c r="XE46" s="6"/>
      <c r="XF46" s="6"/>
      <c r="XG46" s="6"/>
      <c r="XH46" s="6"/>
      <c r="XI46" s="6"/>
      <c r="XJ46" s="6"/>
      <c r="XK46" s="6"/>
      <c r="XL46" s="6"/>
      <c r="XM46" s="6"/>
      <c r="XN46" s="6"/>
      <c r="XO46" s="6"/>
      <c r="XP46" s="6"/>
      <c r="XQ46" s="6"/>
      <c r="XR46" s="6"/>
      <c r="XS46" s="6"/>
      <c r="XT46" s="6"/>
      <c r="XU46" s="6"/>
      <c r="XV46" s="6"/>
      <c r="XW46" s="6"/>
      <c r="XX46" s="6"/>
      <c r="XY46" s="6"/>
      <c r="XZ46" s="6"/>
      <c r="YA46" s="6"/>
      <c r="YB46" s="6"/>
      <c r="YC46" s="6"/>
      <c r="YD46" s="6"/>
      <c r="YE46" s="6"/>
      <c r="YF46" s="6"/>
      <c r="YG46" s="6"/>
      <c r="YH46" s="6"/>
      <c r="YI46" s="6"/>
      <c r="YJ46" s="6"/>
      <c r="YK46" s="6"/>
      <c r="YL46" s="6"/>
      <c r="YM46" s="6"/>
      <c r="YN46" s="6"/>
      <c r="YO46" s="6"/>
      <c r="YP46" s="6"/>
      <c r="YQ46" s="6"/>
      <c r="YR46" s="6"/>
      <c r="YS46" s="6"/>
      <c r="YT46" s="6"/>
      <c r="YU46" s="6"/>
      <c r="YV46" s="6"/>
      <c r="YW46" s="6"/>
      <c r="YX46" s="6"/>
      <c r="YY46" s="6"/>
      <c r="YZ46" s="6"/>
      <c r="ZA46" s="6"/>
      <c r="ZB46" s="6"/>
      <c r="ZC46" s="6"/>
      <c r="ZD46" s="6"/>
      <c r="ZE46" s="6"/>
      <c r="ZF46" s="6"/>
      <c r="ZG46" s="6"/>
      <c r="ZH46" s="6"/>
      <c r="ZI46" s="6"/>
      <c r="ZJ46" s="6"/>
      <c r="ZK46" s="6"/>
      <c r="ZL46" s="6"/>
      <c r="ZM46" s="6"/>
      <c r="ZN46" s="6"/>
      <c r="ZO46" s="6"/>
      <c r="ZP46" s="6"/>
      <c r="ZQ46" s="6"/>
      <c r="ZR46" s="6"/>
      <c r="ZS46" s="6"/>
      <c r="ZT46" s="6"/>
      <c r="ZU46" s="6"/>
      <c r="ZV46" s="6"/>
      <c r="ZW46" s="6"/>
      <c r="ZX46" s="6"/>
      <c r="ZY46" s="6"/>
      <c r="ZZ46" s="6"/>
      <c r="AAA46" s="6"/>
      <c r="AAB46" s="6"/>
      <c r="AAC46" s="6"/>
      <c r="AAD46" s="6"/>
      <c r="AAE46" s="6"/>
      <c r="AAF46" s="6"/>
      <c r="AAG46" s="6"/>
      <c r="AAH46" s="6"/>
      <c r="AAI46" s="6"/>
      <c r="AAJ46" s="6"/>
      <c r="AAK46" s="6"/>
      <c r="AAL46" s="6"/>
      <c r="AAM46" s="6"/>
      <c r="AAN46" s="6"/>
      <c r="AAO46" s="6"/>
      <c r="AAP46" s="6"/>
      <c r="AAQ46" s="6"/>
      <c r="AAR46" s="6"/>
      <c r="AAS46" s="6"/>
      <c r="AAT46" s="6"/>
      <c r="AAU46" s="6"/>
      <c r="AAV46" s="6"/>
      <c r="AAW46" s="6"/>
      <c r="AAX46" s="6"/>
      <c r="AAY46" s="6"/>
      <c r="AAZ46" s="6"/>
      <c r="ABA46" s="6"/>
      <c r="ABB46" s="6"/>
      <c r="ABC46" s="6"/>
      <c r="ABD46" s="6"/>
      <c r="ABE46" s="6"/>
      <c r="ABF46" s="6"/>
      <c r="ABG46" s="6"/>
      <c r="ABH46" s="6"/>
      <c r="ABI46" s="6"/>
      <c r="ABJ46" s="6"/>
      <c r="ABK46" s="6"/>
      <c r="ABL46" s="6"/>
      <c r="ABM46" s="6"/>
      <c r="ABN46" s="6"/>
      <c r="ABO46" s="6"/>
      <c r="ABP46" s="6"/>
      <c r="ABQ46" s="6"/>
      <c r="ABR46" s="6"/>
      <c r="ABS46" s="6"/>
      <c r="ABT46" s="6"/>
      <c r="ABU46" s="6"/>
      <c r="ABV46" s="6"/>
      <c r="ABW46" s="6"/>
      <c r="ABX46" s="6"/>
      <c r="ABY46" s="6"/>
      <c r="ABZ46" s="6"/>
      <c r="ACA46" s="6"/>
      <c r="ACB46" s="6"/>
      <c r="ACC46" s="6"/>
      <c r="ACD46" s="6"/>
      <c r="ACE46" s="6"/>
      <c r="ACF46" s="6"/>
      <c r="ACG46" s="6"/>
      <c r="ACH46" s="6"/>
      <c r="ACI46" s="6"/>
      <c r="ACJ46" s="6"/>
      <c r="ACK46" s="6"/>
      <c r="ACL46" s="6"/>
      <c r="ACM46" s="6"/>
      <c r="ACN46" s="6"/>
      <c r="ACO46" s="6"/>
      <c r="ACP46" s="6"/>
      <c r="ACQ46" s="6"/>
      <c r="ACR46" s="6"/>
      <c r="ACS46" s="6"/>
      <c r="ACT46" s="6"/>
      <c r="ACU46" s="6"/>
      <c r="ACV46" s="6"/>
      <c r="ACW46" s="6"/>
      <c r="ACX46" s="6"/>
      <c r="ACY46" s="6"/>
      <c r="ACZ46" s="6"/>
      <c r="ADA46" s="6"/>
      <c r="ADB46" s="6"/>
      <c r="ADC46" s="6"/>
      <c r="ADD46" s="6"/>
      <c r="ADE46" s="6"/>
      <c r="ADF46" s="6"/>
      <c r="ADG46" s="6"/>
      <c r="ADH46" s="6"/>
      <c r="ADI46" s="6"/>
      <c r="ADJ46" s="6"/>
      <c r="ADK46" s="6"/>
      <c r="ADL46" s="6"/>
      <c r="ADM46" s="6"/>
      <c r="ADN46" s="6"/>
      <c r="ADO46" s="6"/>
      <c r="ADP46" s="6"/>
      <c r="ADQ46" s="6"/>
      <c r="ADR46" s="6"/>
      <c r="ADS46" s="6"/>
      <c r="ADT46" s="6"/>
      <c r="ADU46" s="6"/>
      <c r="ADV46" s="6"/>
      <c r="ADW46" s="6"/>
      <c r="ADX46" s="6"/>
      <c r="ADY46" s="6"/>
      <c r="ADZ46" s="6"/>
      <c r="AEA46" s="6"/>
      <c r="AEB46" s="6"/>
      <c r="AEC46" s="6"/>
      <c r="AED46" s="6"/>
      <c r="AEE46" s="6"/>
      <c r="AEF46" s="6"/>
      <c r="AEG46" s="6"/>
      <c r="AEH46" s="6"/>
      <c r="AEI46" s="6"/>
      <c r="AEJ46" s="6"/>
      <c r="AEK46" s="6"/>
      <c r="AEL46" s="6"/>
      <c r="AEM46" s="6"/>
      <c r="AEN46" s="6"/>
      <c r="AEO46" s="6"/>
      <c r="AEP46" s="6"/>
      <c r="AEQ46" s="6"/>
      <c r="AER46" s="6"/>
      <c r="AES46" s="6"/>
      <c r="AET46" s="6"/>
      <c r="AEU46" s="6"/>
      <c r="AEV46" s="6"/>
      <c r="AEW46" s="6"/>
      <c r="AEX46" s="6"/>
      <c r="AEY46" s="6"/>
      <c r="AEZ46" s="6"/>
      <c r="AFA46" s="6"/>
      <c r="AFB46" s="6"/>
      <c r="AFC46" s="6"/>
      <c r="AFD46" s="6"/>
      <c r="AFE46" s="6"/>
      <c r="AFF46" s="6"/>
      <c r="AFG46" s="6"/>
      <c r="AFH46" s="6"/>
      <c r="AFI46" s="6"/>
      <c r="AFJ46" s="6"/>
      <c r="AFK46" s="6"/>
      <c r="AFL46" s="6"/>
      <c r="AFM46" s="6"/>
      <c r="AFN46" s="6"/>
      <c r="AFO46" s="6"/>
      <c r="AFP46" s="6"/>
      <c r="AFQ46" s="6"/>
      <c r="AFR46" s="6"/>
      <c r="AFS46" s="6"/>
      <c r="AFT46" s="6"/>
      <c r="AFU46" s="6"/>
      <c r="AFV46" s="6"/>
      <c r="AFW46" s="6"/>
      <c r="AFX46" s="6"/>
      <c r="AFY46" s="6"/>
      <c r="AFZ46" s="6"/>
      <c r="AGA46" s="6"/>
      <c r="AGB46" s="6"/>
      <c r="AGC46" s="6"/>
      <c r="AGD46" s="6"/>
      <c r="AGE46" s="6"/>
      <c r="AGF46" s="6"/>
      <c r="AGG46" s="6"/>
      <c r="AGH46" s="6"/>
      <c r="AGI46" s="6"/>
      <c r="AGJ46" s="6"/>
      <c r="AGK46" s="6"/>
      <c r="AGL46" s="6"/>
      <c r="AGM46" s="6"/>
      <c r="AGN46" s="6"/>
      <c r="AGO46" s="6"/>
      <c r="AGP46" s="6"/>
      <c r="AGQ46" s="6"/>
      <c r="AGR46" s="6"/>
      <c r="AGS46" s="6"/>
      <c r="AGT46" s="6"/>
      <c r="AGU46" s="6"/>
      <c r="AGV46" s="6"/>
      <c r="AGW46" s="6"/>
      <c r="AGX46" s="6"/>
      <c r="AGY46" s="6"/>
      <c r="AGZ46" s="6"/>
      <c r="AHA46" s="6"/>
      <c r="AHB46" s="6"/>
      <c r="AHC46" s="6"/>
      <c r="AHD46" s="6"/>
      <c r="AHE46" s="6"/>
      <c r="AHF46" s="6"/>
      <c r="AHG46" s="6"/>
      <c r="AHH46" s="6"/>
      <c r="AHI46" s="6"/>
      <c r="AHJ46" s="6"/>
      <c r="AHK46" s="6"/>
      <c r="AHL46" s="6"/>
      <c r="AHM46" s="6"/>
      <c r="AHN46" s="6"/>
      <c r="AHO46" s="6"/>
      <c r="AHP46" s="6"/>
      <c r="AHQ46" s="6"/>
      <c r="AHR46" s="6"/>
      <c r="AHS46" s="6"/>
      <c r="AHT46" s="6"/>
      <c r="AHU46" s="6"/>
      <c r="AHV46" s="6"/>
      <c r="AHW46" s="6"/>
      <c r="AHX46" s="6"/>
      <c r="AHY46" s="6"/>
      <c r="AHZ46" s="6"/>
      <c r="AIA46" s="6"/>
      <c r="AIB46" s="6"/>
      <c r="AIC46" s="6"/>
      <c r="AID46" s="6"/>
      <c r="AIE46" s="6"/>
      <c r="AIF46" s="6"/>
      <c r="AIG46" s="6"/>
      <c r="AIH46" s="6"/>
      <c r="AII46" s="6"/>
      <c r="AIJ46" s="6"/>
      <c r="AIK46" s="6"/>
      <c r="AIL46" s="6"/>
      <c r="AIM46" s="6"/>
      <c r="AIN46" s="6"/>
      <c r="AIO46" s="6"/>
      <c r="AIP46" s="6"/>
      <c r="AIQ46" s="6"/>
      <c r="AIR46" s="6"/>
      <c r="AIS46" s="6"/>
      <c r="AIT46" s="6"/>
      <c r="AIU46" s="6"/>
      <c r="AIV46" s="6"/>
      <c r="AIW46" s="6"/>
      <c r="AIX46" s="6"/>
      <c r="AIY46" s="6"/>
      <c r="AIZ46" s="6"/>
      <c r="AJA46" s="6"/>
      <c r="AJB46" s="6"/>
      <c r="AJC46" s="6"/>
      <c r="AJD46" s="6"/>
      <c r="AJE46" s="6"/>
      <c r="AJF46" s="6"/>
      <c r="AJG46" s="6"/>
      <c r="AJH46" s="6"/>
      <c r="AJI46" s="6"/>
      <c r="AJJ46" s="6"/>
      <c r="AJK46" s="6"/>
      <c r="AJL46" s="6"/>
      <c r="AJM46" s="6"/>
      <c r="AJN46" s="6"/>
      <c r="AJO46" s="6"/>
      <c r="AJP46" s="6"/>
      <c r="AJQ46" s="6"/>
      <c r="AJR46" s="6"/>
      <c r="AJS46" s="6"/>
      <c r="AJT46" s="6"/>
      <c r="AJU46" s="6"/>
      <c r="AJV46" s="6"/>
      <c r="AJW46" s="6"/>
      <c r="AJX46" s="6"/>
      <c r="AJY46" s="6"/>
      <c r="AJZ46" s="6"/>
      <c r="AKA46" s="6"/>
      <c r="AKB46" s="6"/>
      <c r="AKC46" s="6"/>
      <c r="AKD46" s="6"/>
      <c r="AKE46" s="6"/>
      <c r="AKF46" s="6"/>
      <c r="AKG46" s="6"/>
      <c r="AKH46" s="6"/>
      <c r="AKI46" s="6"/>
      <c r="AKJ46" s="6"/>
      <c r="AKK46" s="6"/>
      <c r="AKL46" s="6"/>
      <c r="AKM46" s="6"/>
      <c r="AKN46" s="6"/>
      <c r="AKO46" s="6"/>
      <c r="AKP46" s="6"/>
      <c r="AKQ46" s="6"/>
      <c r="AKR46" s="6"/>
      <c r="AKS46" s="6"/>
      <c r="AKT46" s="6"/>
      <c r="AKU46" s="6"/>
      <c r="AKV46" s="6"/>
      <c r="AKW46" s="6"/>
      <c r="AKX46" s="6"/>
      <c r="AKY46" s="6"/>
      <c r="AKZ46" s="6"/>
      <c r="ALA46" s="6"/>
    </row>
    <row r="47" spans="1:989" s="6" customFormat="1" ht="57" customHeight="1" x14ac:dyDescent="0.2">
      <c r="A47" s="62" t="s">
        <v>120</v>
      </c>
      <c r="B47" s="65">
        <v>69.099999999999994</v>
      </c>
      <c r="C47" s="65">
        <v>69.099999999999994</v>
      </c>
      <c r="D47" s="65">
        <v>69.099999999999994</v>
      </c>
      <c r="E47" s="60">
        <f t="shared" si="0"/>
        <v>100</v>
      </c>
      <c r="F47" s="60">
        <f t="shared" si="1"/>
        <v>100</v>
      </c>
      <c r="G47" s="65">
        <v>206.7</v>
      </c>
      <c r="H47" s="60">
        <f t="shared" si="2"/>
        <v>137.6</v>
      </c>
      <c r="I47" s="60">
        <f t="shared" si="3"/>
        <v>199.13169319826341</v>
      </c>
      <c r="J47" s="60">
        <f t="shared" si="4"/>
        <v>137.6</v>
      </c>
      <c r="K47" s="60">
        <f t="shared" si="5"/>
        <v>199.13169319826341</v>
      </c>
      <c r="L47" s="61">
        <f t="shared" si="6"/>
        <v>137.6</v>
      </c>
      <c r="M47" s="61">
        <f t="shared" si="7"/>
        <v>199.13169319826341</v>
      </c>
    </row>
    <row r="48" spans="1:989" s="6" customFormat="1" ht="31.5" customHeight="1" x14ac:dyDescent="0.2">
      <c r="A48" s="59" t="s">
        <v>121</v>
      </c>
      <c r="B48" s="66">
        <f>B49+B50</f>
        <v>5537.3</v>
      </c>
      <c r="C48" s="66">
        <f>C49+C50</f>
        <v>5537.3</v>
      </c>
      <c r="D48" s="66">
        <f>D49+D50</f>
        <v>5563.2999999999993</v>
      </c>
      <c r="E48" s="56">
        <f t="shared" si="0"/>
        <v>100.46954291802864</v>
      </c>
      <c r="F48" s="56">
        <f t="shared" si="1"/>
        <v>100.46954291802864</v>
      </c>
      <c r="G48" s="66">
        <f>G49+G50</f>
        <v>0</v>
      </c>
      <c r="H48" s="56">
        <f t="shared" si="2"/>
        <v>-5537.3</v>
      </c>
      <c r="I48" s="56">
        <f t="shared" si="3"/>
        <v>-100</v>
      </c>
      <c r="J48" s="56">
        <f t="shared" si="4"/>
        <v>-5537.3</v>
      </c>
      <c r="K48" s="56">
        <f t="shared" si="5"/>
        <v>-100</v>
      </c>
      <c r="L48" s="57">
        <f t="shared" si="6"/>
        <v>-5563.2999999999993</v>
      </c>
      <c r="M48" s="57">
        <f t="shared" si="7"/>
        <v>-100</v>
      </c>
    </row>
    <row r="49" spans="1:13" s="6" customFormat="1" ht="30" customHeight="1" x14ac:dyDescent="0.2">
      <c r="A49" s="62" t="s">
        <v>122</v>
      </c>
      <c r="B49" s="65">
        <f>102.4+750.8+1706.5</f>
        <v>2559.6999999999998</v>
      </c>
      <c r="C49" s="65">
        <f>102.4+750.8+1706.5</f>
        <v>2559.6999999999998</v>
      </c>
      <c r="D49" s="65">
        <f>102.4+750.8+1706.5</f>
        <v>2559.6999999999998</v>
      </c>
      <c r="E49" s="60">
        <f t="shared" si="0"/>
        <v>100</v>
      </c>
      <c r="F49" s="60">
        <f t="shared" si="1"/>
        <v>100</v>
      </c>
      <c r="G49" s="65">
        <v>0</v>
      </c>
      <c r="H49" s="60">
        <f t="shared" si="2"/>
        <v>-2559.6999999999998</v>
      </c>
      <c r="I49" s="60">
        <f t="shared" si="3"/>
        <v>-100</v>
      </c>
      <c r="J49" s="60">
        <f t="shared" si="4"/>
        <v>-2559.6999999999998</v>
      </c>
      <c r="K49" s="60">
        <f t="shared" si="5"/>
        <v>-100</v>
      </c>
      <c r="L49" s="61">
        <f t="shared" si="6"/>
        <v>-2559.6999999999998</v>
      </c>
      <c r="M49" s="61">
        <f t="shared" si="7"/>
        <v>-100</v>
      </c>
    </row>
    <row r="50" spans="1:13" s="6" customFormat="1" ht="25.5" x14ac:dyDescent="0.2">
      <c r="A50" s="62" t="s">
        <v>123</v>
      </c>
      <c r="B50" s="65">
        <f>3656.4-678.8</f>
        <v>2977.6000000000004</v>
      </c>
      <c r="C50" s="65">
        <f>3656.4-678.8</f>
        <v>2977.6000000000004</v>
      </c>
      <c r="D50" s="77">
        <v>3003.6</v>
      </c>
      <c r="E50" s="60">
        <f t="shared" si="0"/>
        <v>100.87318645889304</v>
      </c>
      <c r="F50" s="60">
        <f t="shared" si="1"/>
        <v>100.87318645889304</v>
      </c>
      <c r="G50" s="65">
        <v>0</v>
      </c>
      <c r="H50" s="60">
        <f t="shared" si="2"/>
        <v>-2977.6000000000004</v>
      </c>
      <c r="I50" s="60">
        <f t="shared" si="3"/>
        <v>-100</v>
      </c>
      <c r="J50" s="60">
        <f t="shared" si="4"/>
        <v>-2977.6000000000004</v>
      </c>
      <c r="K50" s="60">
        <f t="shared" si="5"/>
        <v>-100</v>
      </c>
      <c r="L50" s="61">
        <f t="shared" si="6"/>
        <v>-3003.6</v>
      </c>
      <c r="M50" s="61">
        <f t="shared" si="7"/>
        <v>-100</v>
      </c>
    </row>
    <row r="51" spans="1:13" s="6" customFormat="1" ht="30" customHeight="1" x14ac:dyDescent="0.2">
      <c r="A51" s="59" t="s">
        <v>124</v>
      </c>
      <c r="B51" s="50">
        <f>B52+B53+B54+B55</f>
        <v>27081.3</v>
      </c>
      <c r="C51" s="50">
        <f>C52+C53+C54+C55</f>
        <v>27081.3</v>
      </c>
      <c r="D51" s="50">
        <f>D52+D53+D54+D55</f>
        <v>27081.3</v>
      </c>
      <c r="E51" s="56">
        <f t="shared" si="0"/>
        <v>100</v>
      </c>
      <c r="F51" s="56">
        <f t="shared" si="1"/>
        <v>100</v>
      </c>
      <c r="G51" s="50">
        <f>G52+G53+G54+G55</f>
        <v>5468.9000000000005</v>
      </c>
      <c r="H51" s="56">
        <f t="shared" si="2"/>
        <v>-21612.399999999998</v>
      </c>
      <c r="I51" s="56">
        <f t="shared" si="3"/>
        <v>-79.805622329799519</v>
      </c>
      <c r="J51" s="56">
        <f t="shared" si="4"/>
        <v>-21612.399999999998</v>
      </c>
      <c r="K51" s="56">
        <f t="shared" si="5"/>
        <v>-79.805622329799519</v>
      </c>
      <c r="L51" s="57">
        <f t="shared" si="6"/>
        <v>-21612.399999999998</v>
      </c>
      <c r="M51" s="57">
        <f t="shared" si="7"/>
        <v>-79.805622329799519</v>
      </c>
    </row>
    <row r="52" spans="1:13" s="6" customFormat="1" ht="25.5" x14ac:dyDescent="0.2">
      <c r="A52" s="62" t="s">
        <v>125</v>
      </c>
      <c r="B52" s="65">
        <f>858.6+980.7+120+303.4</f>
        <v>2262.7000000000003</v>
      </c>
      <c r="C52" s="65">
        <f>858.6+980.7+120+303.4</f>
        <v>2262.7000000000003</v>
      </c>
      <c r="D52" s="65">
        <f>858.6+980.7+120+303.4</f>
        <v>2262.7000000000003</v>
      </c>
      <c r="E52" s="60">
        <f t="shared" si="0"/>
        <v>100</v>
      </c>
      <c r="F52" s="60">
        <f t="shared" si="1"/>
        <v>100</v>
      </c>
      <c r="G52" s="65">
        <v>839.5</v>
      </c>
      <c r="H52" s="60">
        <f t="shared" si="2"/>
        <v>-1423.2000000000003</v>
      </c>
      <c r="I52" s="60">
        <f t="shared" si="3"/>
        <v>-62.898307331948565</v>
      </c>
      <c r="J52" s="60">
        <f t="shared" si="4"/>
        <v>-1423.2000000000003</v>
      </c>
      <c r="K52" s="60">
        <f t="shared" si="5"/>
        <v>-62.898307331948565</v>
      </c>
      <c r="L52" s="61">
        <f t="shared" si="6"/>
        <v>-1423.2000000000003</v>
      </c>
      <c r="M52" s="61">
        <f t="shared" si="7"/>
        <v>-62.898307331948565</v>
      </c>
    </row>
    <row r="53" spans="1:13" s="6" customFormat="1" ht="76.5" x14ac:dyDescent="0.2">
      <c r="A53" s="62" t="s">
        <v>126</v>
      </c>
      <c r="B53" s="65">
        <v>22366.799999999999</v>
      </c>
      <c r="C53" s="65">
        <v>22366.799999999999</v>
      </c>
      <c r="D53" s="65">
        <v>22366.799999999999</v>
      </c>
      <c r="E53" s="60">
        <f t="shared" si="0"/>
        <v>100</v>
      </c>
      <c r="F53" s="60">
        <f t="shared" si="1"/>
        <v>100</v>
      </c>
      <c r="G53" s="65">
        <v>3939.8</v>
      </c>
      <c r="H53" s="60">
        <f t="shared" si="2"/>
        <v>-18427</v>
      </c>
      <c r="I53" s="60">
        <f t="shared" si="3"/>
        <v>-82.385499937407232</v>
      </c>
      <c r="J53" s="60">
        <f t="shared" si="4"/>
        <v>-18427</v>
      </c>
      <c r="K53" s="60">
        <f t="shared" si="5"/>
        <v>-82.385499937407232</v>
      </c>
      <c r="L53" s="61">
        <f t="shared" si="6"/>
        <v>-18427</v>
      </c>
      <c r="M53" s="61">
        <f t="shared" si="7"/>
        <v>-82.385499937407232</v>
      </c>
    </row>
    <row r="54" spans="1:13" s="6" customFormat="1" ht="54.75" customHeight="1" x14ac:dyDescent="0.2">
      <c r="A54" s="62" t="s">
        <v>127</v>
      </c>
      <c r="B54" s="51">
        <f>630.8+360.4+245.1</f>
        <v>1236.3</v>
      </c>
      <c r="C54" s="51">
        <f>630.8+360.4+245.1</f>
        <v>1236.3</v>
      </c>
      <c r="D54" s="51">
        <f>630.8+360.4+245.1</f>
        <v>1236.3</v>
      </c>
      <c r="E54" s="60">
        <f t="shared" si="0"/>
        <v>100</v>
      </c>
      <c r="F54" s="60">
        <f t="shared" si="1"/>
        <v>100</v>
      </c>
      <c r="G54" s="65">
        <v>689.6</v>
      </c>
      <c r="H54" s="60">
        <f t="shared" si="2"/>
        <v>-546.69999999999993</v>
      </c>
      <c r="I54" s="60">
        <f t="shared" si="3"/>
        <v>-44.22065841624201</v>
      </c>
      <c r="J54" s="60">
        <f t="shared" si="4"/>
        <v>-546.69999999999993</v>
      </c>
      <c r="K54" s="60">
        <f t="shared" si="5"/>
        <v>-44.22065841624201</v>
      </c>
      <c r="L54" s="61">
        <f t="shared" si="6"/>
        <v>-546.69999999999993</v>
      </c>
      <c r="M54" s="61">
        <f t="shared" si="7"/>
        <v>-44.22065841624201</v>
      </c>
    </row>
    <row r="55" spans="1:13" s="6" customFormat="1" ht="84.75" customHeight="1" x14ac:dyDescent="0.2">
      <c r="A55" s="62" t="s">
        <v>128</v>
      </c>
      <c r="B55" s="51">
        <f>199+1016.5</f>
        <v>1215.5</v>
      </c>
      <c r="C55" s="51">
        <f>199+1016.5</f>
        <v>1215.5</v>
      </c>
      <c r="D55" s="51">
        <f>199+1016.5</f>
        <v>1215.5</v>
      </c>
      <c r="E55" s="60">
        <f t="shared" si="0"/>
        <v>100</v>
      </c>
      <c r="F55" s="60">
        <f t="shared" si="1"/>
        <v>100</v>
      </c>
      <c r="G55" s="65">
        <v>0</v>
      </c>
      <c r="H55" s="60">
        <f t="shared" si="2"/>
        <v>-1215.5</v>
      </c>
      <c r="I55" s="60">
        <f t="shared" si="3"/>
        <v>-100</v>
      </c>
      <c r="J55" s="60">
        <f t="shared" si="4"/>
        <v>-1215.5</v>
      </c>
      <c r="K55" s="60">
        <f t="shared" si="5"/>
        <v>-100</v>
      </c>
      <c r="L55" s="61">
        <f t="shared" si="6"/>
        <v>-1215.5</v>
      </c>
      <c r="M55" s="61">
        <f t="shared" si="7"/>
        <v>-100</v>
      </c>
    </row>
    <row r="56" spans="1:13" s="6" customFormat="1" ht="26.25" customHeight="1" x14ac:dyDescent="0.2">
      <c r="A56" s="59" t="s">
        <v>129</v>
      </c>
      <c r="B56" s="50">
        <f t="shared" ref="B56" si="8">B57+B58+B59+B60+B61+B62+B63+B64+B65+B66+B67+B68+B69+B70+B71+B72+B73+B74</f>
        <v>5750.5</v>
      </c>
      <c r="C56" s="50">
        <f t="shared" ref="C56" si="9">C57+C58+C59+C60+C61+C62+C63+C64+C65+C66+C67+C68+C69+C70+C71+C72+C73+C74</f>
        <v>5750.5</v>
      </c>
      <c r="D56" s="50">
        <f t="shared" ref="D56" si="10">D57+D58+D59+D60+D61+D62+D63+D64+D65+D66+D67+D68+D69+D70+D71+D72+D73+D74</f>
        <v>5786</v>
      </c>
      <c r="E56" s="56">
        <f t="shared" si="0"/>
        <v>100.61733762281541</v>
      </c>
      <c r="F56" s="56">
        <f t="shared" si="1"/>
        <v>100.61733762281541</v>
      </c>
      <c r="G56" s="50">
        <f>G57+G58+G59+G60+G61+G62+G63+G64+G65+G66+G67+G68+G69+G70+G71+G72+G73+G74</f>
        <v>2846.2000000000003</v>
      </c>
      <c r="H56" s="56">
        <f t="shared" si="2"/>
        <v>-2904.2999999999997</v>
      </c>
      <c r="I56" s="56">
        <f t="shared" si="3"/>
        <v>-50.505173463177108</v>
      </c>
      <c r="J56" s="56">
        <f t="shared" si="4"/>
        <v>-2904.2999999999997</v>
      </c>
      <c r="K56" s="56">
        <f t="shared" si="5"/>
        <v>-50.505173463177108</v>
      </c>
      <c r="L56" s="57">
        <f t="shared" si="6"/>
        <v>-2939.7999999999997</v>
      </c>
      <c r="M56" s="57">
        <f t="shared" si="7"/>
        <v>-50.808848945731064</v>
      </c>
    </row>
    <row r="57" spans="1:13" s="6" customFormat="1" ht="72.75" customHeight="1" x14ac:dyDescent="0.2">
      <c r="A57" s="62" t="s">
        <v>192</v>
      </c>
      <c r="B57" s="51">
        <v>11.1</v>
      </c>
      <c r="C57" s="51">
        <v>11.1</v>
      </c>
      <c r="D57" s="51">
        <v>11.1</v>
      </c>
      <c r="E57" s="60">
        <f t="shared" si="0"/>
        <v>100</v>
      </c>
      <c r="F57" s="60">
        <f t="shared" si="1"/>
        <v>100</v>
      </c>
      <c r="G57" s="51">
        <v>13.6</v>
      </c>
      <c r="H57" s="60">
        <f t="shared" si="2"/>
        <v>2.5</v>
      </c>
      <c r="I57" s="60">
        <f t="shared" si="3"/>
        <v>22.522522522522522</v>
      </c>
      <c r="J57" s="60">
        <f t="shared" si="4"/>
        <v>2.5</v>
      </c>
      <c r="K57" s="60">
        <f t="shared" si="5"/>
        <v>22.522522522522522</v>
      </c>
      <c r="L57" s="61">
        <f t="shared" si="6"/>
        <v>2.5</v>
      </c>
      <c r="M57" s="61">
        <f t="shared" si="7"/>
        <v>22.522522522522522</v>
      </c>
    </row>
    <row r="58" spans="1:13" s="6" customFormat="1" ht="86.25" customHeight="1" x14ac:dyDescent="0.2">
      <c r="A58" s="62" t="s">
        <v>130</v>
      </c>
      <c r="B58" s="51">
        <v>8.5</v>
      </c>
      <c r="C58" s="51">
        <v>8.5</v>
      </c>
      <c r="D58" s="77">
        <v>9</v>
      </c>
      <c r="E58" s="60">
        <f t="shared" si="0"/>
        <v>105.88235294117648</v>
      </c>
      <c r="F58" s="60">
        <f t="shared" si="1"/>
        <v>105.88235294117648</v>
      </c>
      <c r="G58" s="51">
        <v>9.4</v>
      </c>
      <c r="H58" s="60">
        <f t="shared" si="2"/>
        <v>0.90000000000000036</v>
      </c>
      <c r="I58" s="60">
        <f t="shared" si="3"/>
        <v>10.58823529411765</v>
      </c>
      <c r="J58" s="60">
        <f t="shared" si="4"/>
        <v>0.90000000000000036</v>
      </c>
      <c r="K58" s="60">
        <f t="shared" si="5"/>
        <v>10.58823529411765</v>
      </c>
      <c r="L58" s="61">
        <f t="shared" si="6"/>
        <v>0.40000000000000036</v>
      </c>
      <c r="M58" s="61">
        <f t="shared" si="7"/>
        <v>4.4444444444444482</v>
      </c>
    </row>
    <row r="59" spans="1:13" s="6" customFormat="1" ht="69.75" customHeight="1" x14ac:dyDescent="0.2">
      <c r="A59" s="62" t="s">
        <v>193</v>
      </c>
      <c r="B59" s="51">
        <v>1.1000000000000001</v>
      </c>
      <c r="C59" s="51">
        <v>1.1000000000000001</v>
      </c>
      <c r="D59" s="51">
        <v>1.1000000000000001</v>
      </c>
      <c r="E59" s="60">
        <f t="shared" si="0"/>
        <v>100</v>
      </c>
      <c r="F59" s="60">
        <f t="shared" si="1"/>
        <v>100</v>
      </c>
      <c r="G59" s="51">
        <v>0.5</v>
      </c>
      <c r="H59" s="60">
        <f t="shared" si="2"/>
        <v>-0.60000000000000009</v>
      </c>
      <c r="I59" s="60">
        <f t="shared" si="3"/>
        <v>-54.545454545454554</v>
      </c>
      <c r="J59" s="60">
        <f t="shared" si="4"/>
        <v>-0.60000000000000009</v>
      </c>
      <c r="K59" s="60">
        <f t="shared" si="5"/>
        <v>-54.545454545454554</v>
      </c>
      <c r="L59" s="61">
        <f t="shared" si="6"/>
        <v>-0.60000000000000009</v>
      </c>
      <c r="M59" s="61">
        <f t="shared" si="7"/>
        <v>-54.545454545454554</v>
      </c>
    </row>
    <row r="60" spans="1:13" s="6" customFormat="1" ht="83.25" hidden="1" customHeight="1" x14ac:dyDescent="0.2">
      <c r="A60" s="62" t="s">
        <v>194</v>
      </c>
      <c r="B60" s="51">
        <v>0</v>
      </c>
      <c r="C60" s="51">
        <v>0</v>
      </c>
      <c r="D60" s="51">
        <v>0</v>
      </c>
      <c r="E60" s="60" t="e">
        <f t="shared" si="0"/>
        <v>#DIV/0!</v>
      </c>
      <c r="F60" s="60" t="e">
        <f t="shared" si="1"/>
        <v>#DIV/0!</v>
      </c>
      <c r="G60" s="51">
        <v>1.4</v>
      </c>
      <c r="H60" s="60">
        <f t="shared" si="2"/>
        <v>1.4</v>
      </c>
      <c r="I60" s="60" t="e">
        <f t="shared" si="3"/>
        <v>#DIV/0!</v>
      </c>
      <c r="J60" s="60">
        <f t="shared" si="4"/>
        <v>1.4</v>
      </c>
      <c r="K60" s="60" t="e">
        <f t="shared" si="5"/>
        <v>#DIV/0!</v>
      </c>
      <c r="L60" s="61">
        <f t="shared" si="6"/>
        <v>1.4</v>
      </c>
      <c r="M60" s="61" t="e">
        <f t="shared" si="7"/>
        <v>#DIV/0!</v>
      </c>
    </row>
    <row r="61" spans="1:13" s="6" customFormat="1" ht="69.75" hidden="1" customHeight="1" x14ac:dyDescent="0.2">
      <c r="A61" s="62" t="s">
        <v>131</v>
      </c>
      <c r="B61" s="51">
        <v>0</v>
      </c>
      <c r="C61" s="51">
        <v>0</v>
      </c>
      <c r="D61" s="51">
        <v>0</v>
      </c>
      <c r="E61" s="60" t="e">
        <f t="shared" si="0"/>
        <v>#DIV/0!</v>
      </c>
      <c r="F61" s="60" t="e">
        <f t="shared" si="1"/>
        <v>#DIV/0!</v>
      </c>
      <c r="G61" s="51">
        <v>0</v>
      </c>
      <c r="H61" s="60">
        <f t="shared" si="2"/>
        <v>0</v>
      </c>
      <c r="I61" s="60" t="e">
        <f t="shared" si="3"/>
        <v>#DIV/0!</v>
      </c>
      <c r="J61" s="60">
        <f t="shared" si="4"/>
        <v>0</v>
      </c>
      <c r="K61" s="60" t="e">
        <f t="shared" si="5"/>
        <v>#DIV/0!</v>
      </c>
      <c r="L61" s="61">
        <f t="shared" si="6"/>
        <v>0</v>
      </c>
      <c r="M61" s="61" t="e">
        <f t="shared" si="7"/>
        <v>#DIV/0!</v>
      </c>
    </row>
    <row r="62" spans="1:13" s="6" customFormat="1" ht="68.25" customHeight="1" x14ac:dyDescent="0.2">
      <c r="A62" s="62" t="s">
        <v>132</v>
      </c>
      <c r="B62" s="51">
        <v>1</v>
      </c>
      <c r="C62" s="51">
        <v>1</v>
      </c>
      <c r="D62" s="51">
        <v>1</v>
      </c>
      <c r="E62" s="60">
        <f t="shared" si="0"/>
        <v>100</v>
      </c>
      <c r="F62" s="60">
        <f t="shared" si="1"/>
        <v>100</v>
      </c>
      <c r="G62" s="51">
        <v>3.7</v>
      </c>
      <c r="H62" s="60">
        <f t="shared" si="2"/>
        <v>2.7</v>
      </c>
      <c r="I62" s="60">
        <f t="shared" si="3"/>
        <v>270</v>
      </c>
      <c r="J62" s="60">
        <f t="shared" si="4"/>
        <v>2.7</v>
      </c>
      <c r="K62" s="60">
        <f t="shared" si="5"/>
        <v>270</v>
      </c>
      <c r="L62" s="61">
        <f t="shared" si="6"/>
        <v>2.7</v>
      </c>
      <c r="M62" s="61">
        <f t="shared" si="7"/>
        <v>270</v>
      </c>
    </row>
    <row r="63" spans="1:13" s="6" customFormat="1" ht="84" customHeight="1" x14ac:dyDescent="0.2">
      <c r="A63" s="62" t="s">
        <v>133</v>
      </c>
      <c r="B63" s="51">
        <v>28.7</v>
      </c>
      <c r="C63" s="51">
        <v>28.7</v>
      </c>
      <c r="D63" s="60">
        <v>31.2</v>
      </c>
      <c r="E63" s="60">
        <f t="shared" si="0"/>
        <v>108.71080139372822</v>
      </c>
      <c r="F63" s="60">
        <f t="shared" si="1"/>
        <v>108.71080139372822</v>
      </c>
      <c r="G63" s="51">
        <v>27</v>
      </c>
      <c r="H63" s="60">
        <f t="shared" si="2"/>
        <v>-1.6999999999999993</v>
      </c>
      <c r="I63" s="60">
        <f t="shared" si="3"/>
        <v>-5.9233449477351892</v>
      </c>
      <c r="J63" s="60">
        <f t="shared" si="4"/>
        <v>-1.6999999999999993</v>
      </c>
      <c r="K63" s="60">
        <f t="shared" si="5"/>
        <v>-5.9233449477351892</v>
      </c>
      <c r="L63" s="61">
        <f t="shared" si="6"/>
        <v>-4.1999999999999993</v>
      </c>
      <c r="M63" s="61">
        <f t="shared" si="7"/>
        <v>-13.461538461538462</v>
      </c>
    </row>
    <row r="64" spans="1:13" s="6" customFormat="1" ht="102" x14ac:dyDescent="0.2">
      <c r="A64" s="62" t="s">
        <v>134</v>
      </c>
      <c r="B64" s="51">
        <v>20</v>
      </c>
      <c r="C64" s="51">
        <v>20</v>
      </c>
      <c r="D64" s="51">
        <v>20</v>
      </c>
      <c r="E64" s="60">
        <f t="shared" si="0"/>
        <v>100</v>
      </c>
      <c r="F64" s="60">
        <f t="shared" si="1"/>
        <v>100</v>
      </c>
      <c r="G64" s="51">
        <v>30.4</v>
      </c>
      <c r="H64" s="60">
        <f t="shared" si="2"/>
        <v>10.399999999999999</v>
      </c>
      <c r="I64" s="60">
        <f t="shared" si="3"/>
        <v>51.999999999999993</v>
      </c>
      <c r="J64" s="60">
        <f t="shared" si="4"/>
        <v>10.399999999999999</v>
      </c>
      <c r="K64" s="60">
        <f t="shared" si="5"/>
        <v>51.999999999999993</v>
      </c>
      <c r="L64" s="61">
        <f t="shared" si="6"/>
        <v>10.399999999999999</v>
      </c>
      <c r="M64" s="61">
        <f t="shared" si="7"/>
        <v>51.999999999999993</v>
      </c>
    </row>
    <row r="65" spans="1:13" s="6" customFormat="1" ht="114.75" customHeight="1" x14ac:dyDescent="0.2">
      <c r="A65" s="62" t="s">
        <v>195</v>
      </c>
      <c r="B65" s="51">
        <v>40</v>
      </c>
      <c r="C65" s="51">
        <v>40</v>
      </c>
      <c r="D65" s="51">
        <v>40</v>
      </c>
      <c r="E65" s="60">
        <f t="shared" si="0"/>
        <v>100</v>
      </c>
      <c r="F65" s="60">
        <f t="shared" si="1"/>
        <v>100</v>
      </c>
      <c r="G65" s="51">
        <v>55</v>
      </c>
      <c r="H65" s="60">
        <f t="shared" si="2"/>
        <v>15</v>
      </c>
      <c r="I65" s="60">
        <f t="shared" si="3"/>
        <v>37.5</v>
      </c>
      <c r="J65" s="60">
        <f t="shared" si="4"/>
        <v>15</v>
      </c>
      <c r="K65" s="60">
        <f t="shared" si="5"/>
        <v>37.5</v>
      </c>
      <c r="L65" s="61">
        <f t="shared" si="6"/>
        <v>15</v>
      </c>
      <c r="M65" s="61">
        <f t="shared" si="7"/>
        <v>37.5</v>
      </c>
    </row>
    <row r="66" spans="1:13" s="6" customFormat="1" ht="72.75" customHeight="1" x14ac:dyDescent="0.2">
      <c r="A66" s="62" t="s">
        <v>135</v>
      </c>
      <c r="B66" s="51">
        <v>5.5</v>
      </c>
      <c r="C66" s="51">
        <v>5.5</v>
      </c>
      <c r="D66" s="51">
        <v>5.5</v>
      </c>
      <c r="E66" s="60">
        <f t="shared" si="0"/>
        <v>100</v>
      </c>
      <c r="F66" s="60">
        <f t="shared" si="1"/>
        <v>100</v>
      </c>
      <c r="G66" s="51">
        <v>1.6</v>
      </c>
      <c r="H66" s="60">
        <f t="shared" si="2"/>
        <v>-3.9</v>
      </c>
      <c r="I66" s="60">
        <f t="shared" si="3"/>
        <v>-70.909090909090907</v>
      </c>
      <c r="J66" s="60">
        <f t="shared" si="4"/>
        <v>-3.9</v>
      </c>
      <c r="K66" s="60">
        <f t="shared" si="5"/>
        <v>-70.909090909090907</v>
      </c>
      <c r="L66" s="61">
        <f t="shared" si="6"/>
        <v>-3.9</v>
      </c>
      <c r="M66" s="61">
        <f t="shared" si="7"/>
        <v>-70.909090909090907</v>
      </c>
    </row>
    <row r="67" spans="1:13" s="6" customFormat="1" ht="76.5" customHeight="1" x14ac:dyDescent="0.2">
      <c r="A67" s="62" t="s">
        <v>136</v>
      </c>
      <c r="B67" s="51">
        <v>75</v>
      </c>
      <c r="C67" s="51">
        <v>75</v>
      </c>
      <c r="D67" s="51">
        <v>75</v>
      </c>
      <c r="E67" s="60">
        <f t="shared" si="0"/>
        <v>100</v>
      </c>
      <c r="F67" s="60">
        <f t="shared" si="1"/>
        <v>100</v>
      </c>
      <c r="G67" s="51">
        <v>196.2</v>
      </c>
      <c r="H67" s="60">
        <f t="shared" si="2"/>
        <v>121.19999999999999</v>
      </c>
      <c r="I67" s="60">
        <f t="shared" si="3"/>
        <v>161.6</v>
      </c>
      <c r="J67" s="60">
        <f t="shared" si="4"/>
        <v>121.19999999999999</v>
      </c>
      <c r="K67" s="60">
        <f t="shared" si="5"/>
        <v>161.6</v>
      </c>
      <c r="L67" s="61">
        <f t="shared" si="6"/>
        <v>121.19999999999999</v>
      </c>
      <c r="M67" s="61">
        <f t="shared" si="7"/>
        <v>161.6</v>
      </c>
    </row>
    <row r="68" spans="1:13" s="6" customFormat="1" ht="84.75" customHeight="1" x14ac:dyDescent="0.2">
      <c r="A68" s="62" t="s">
        <v>137</v>
      </c>
      <c r="B68" s="51">
        <v>407.5</v>
      </c>
      <c r="C68" s="51">
        <v>407.5</v>
      </c>
      <c r="D68" s="51">
        <v>407.5</v>
      </c>
      <c r="E68" s="60">
        <f t="shared" si="0"/>
        <v>100</v>
      </c>
      <c r="F68" s="60">
        <f t="shared" si="1"/>
        <v>100</v>
      </c>
      <c r="G68" s="51">
        <v>670.2</v>
      </c>
      <c r="H68" s="60">
        <f t="shared" si="2"/>
        <v>262.70000000000005</v>
      </c>
      <c r="I68" s="60">
        <f t="shared" si="3"/>
        <v>64.466257668711663</v>
      </c>
      <c r="J68" s="60">
        <f t="shared" si="4"/>
        <v>262.70000000000005</v>
      </c>
      <c r="K68" s="60">
        <f t="shared" si="5"/>
        <v>64.466257668711663</v>
      </c>
      <c r="L68" s="61">
        <f t="shared" si="6"/>
        <v>262.70000000000005</v>
      </c>
      <c r="M68" s="61">
        <f t="shared" si="7"/>
        <v>64.466257668711663</v>
      </c>
    </row>
    <row r="69" spans="1:13" s="6" customFormat="1" ht="51" x14ac:dyDescent="0.2">
      <c r="A69" s="62" t="s">
        <v>138</v>
      </c>
      <c r="B69" s="51">
        <v>327.3</v>
      </c>
      <c r="C69" s="51">
        <v>327.3</v>
      </c>
      <c r="D69" s="60">
        <v>341.3</v>
      </c>
      <c r="E69" s="60">
        <f t="shared" si="0"/>
        <v>104.27742132600062</v>
      </c>
      <c r="F69" s="60">
        <f t="shared" si="1"/>
        <v>104.27742132600062</v>
      </c>
      <c r="G69" s="51">
        <v>188</v>
      </c>
      <c r="H69" s="60">
        <f t="shared" si="2"/>
        <v>-139.30000000000001</v>
      </c>
      <c r="I69" s="60">
        <f t="shared" si="3"/>
        <v>-42.560342193706077</v>
      </c>
      <c r="J69" s="60">
        <f t="shared" si="4"/>
        <v>-139.30000000000001</v>
      </c>
      <c r="K69" s="60">
        <f t="shared" si="5"/>
        <v>-42.560342193706077</v>
      </c>
      <c r="L69" s="61">
        <f t="shared" si="6"/>
        <v>-153.30000000000001</v>
      </c>
      <c r="M69" s="61">
        <f t="shared" si="7"/>
        <v>-44.916495751538235</v>
      </c>
    </row>
    <row r="70" spans="1:13" s="6" customFormat="1" ht="68.25" customHeight="1" x14ac:dyDescent="0.2">
      <c r="A70" s="62" t="s">
        <v>139</v>
      </c>
      <c r="B70" s="51">
        <v>962.2</v>
      </c>
      <c r="C70" s="51">
        <v>962.2</v>
      </c>
      <c r="D70" s="60">
        <v>962.2</v>
      </c>
      <c r="E70" s="60">
        <f t="shared" si="0"/>
        <v>100</v>
      </c>
      <c r="F70" s="60">
        <f t="shared" si="1"/>
        <v>100</v>
      </c>
      <c r="G70" s="51">
        <v>1338.3</v>
      </c>
      <c r="H70" s="60">
        <f t="shared" si="2"/>
        <v>376.09999999999991</v>
      </c>
      <c r="I70" s="60">
        <f t="shared" si="3"/>
        <v>39.087507794637276</v>
      </c>
      <c r="J70" s="60">
        <f t="shared" si="4"/>
        <v>376.09999999999991</v>
      </c>
      <c r="K70" s="60">
        <f t="shared" si="5"/>
        <v>39.087507794637276</v>
      </c>
      <c r="L70" s="61">
        <f t="shared" si="6"/>
        <v>376.09999999999991</v>
      </c>
      <c r="M70" s="61">
        <f t="shared" si="7"/>
        <v>39.087507794637276</v>
      </c>
    </row>
    <row r="71" spans="1:13" s="6" customFormat="1" ht="76.5" x14ac:dyDescent="0.2">
      <c r="A71" s="62" t="s">
        <v>196</v>
      </c>
      <c r="B71" s="51">
        <v>246.6</v>
      </c>
      <c r="C71" s="51">
        <v>246.6</v>
      </c>
      <c r="D71" s="60">
        <v>249.7</v>
      </c>
      <c r="E71" s="60">
        <f t="shared" si="0"/>
        <v>101.25709651257095</v>
      </c>
      <c r="F71" s="60">
        <f t="shared" si="1"/>
        <v>101.25709651257095</v>
      </c>
      <c r="G71" s="51">
        <v>310.89999999999998</v>
      </c>
      <c r="H71" s="60">
        <f t="shared" si="2"/>
        <v>64.299999999999983</v>
      </c>
      <c r="I71" s="60">
        <f t="shared" si="3"/>
        <v>26.07461476074614</v>
      </c>
      <c r="J71" s="60">
        <f t="shared" si="4"/>
        <v>64.299999999999983</v>
      </c>
      <c r="K71" s="60">
        <f t="shared" si="5"/>
        <v>26.07461476074614</v>
      </c>
      <c r="L71" s="61">
        <f t="shared" si="6"/>
        <v>61.199999999999989</v>
      </c>
      <c r="M71" s="61">
        <f t="shared" si="7"/>
        <v>24.509411293552258</v>
      </c>
    </row>
    <row r="72" spans="1:13" s="6" customFormat="1" ht="60" customHeight="1" x14ac:dyDescent="0.2">
      <c r="A72" s="62" t="s">
        <v>140</v>
      </c>
      <c r="B72" s="51">
        <v>1839.5</v>
      </c>
      <c r="C72" s="51">
        <v>1839.5</v>
      </c>
      <c r="D72" s="60">
        <v>1854.9</v>
      </c>
      <c r="E72" s="60">
        <f t="shared" ref="E72:E107" si="11">D72/B72*100</f>
        <v>100.83718401739603</v>
      </c>
      <c r="F72" s="60">
        <f t="shared" ref="F72:F107" si="12">D72/C72*100</f>
        <v>100.83718401739603</v>
      </c>
      <c r="G72" s="51">
        <v>0</v>
      </c>
      <c r="H72" s="60">
        <f t="shared" ref="H72:H109" si="13">G72-B72</f>
        <v>-1839.5</v>
      </c>
      <c r="I72" s="60">
        <f t="shared" ref="I72:I109" si="14">H72/B72*100</f>
        <v>-100</v>
      </c>
      <c r="J72" s="60">
        <f t="shared" ref="J72:J109" si="15">G72-C72</f>
        <v>-1839.5</v>
      </c>
      <c r="K72" s="60">
        <f t="shared" ref="K72:K109" si="16">J72/C72*100</f>
        <v>-100</v>
      </c>
      <c r="L72" s="61">
        <f t="shared" ref="L72:L109" si="17">G72-D72</f>
        <v>-1854.9</v>
      </c>
      <c r="M72" s="61">
        <f t="shared" ref="M72:M109" si="18">L72/D72*100</f>
        <v>-100</v>
      </c>
    </row>
    <row r="73" spans="1:13" s="6" customFormat="1" ht="51" x14ac:dyDescent="0.2">
      <c r="A73" s="62" t="s">
        <v>141</v>
      </c>
      <c r="B73" s="51">
        <v>1747.8</v>
      </c>
      <c r="C73" s="51">
        <v>1747.8</v>
      </c>
      <c r="D73" s="51">
        <v>1747.8</v>
      </c>
      <c r="E73" s="60">
        <f t="shared" si="11"/>
        <v>100</v>
      </c>
      <c r="F73" s="60">
        <f t="shared" si="12"/>
        <v>100</v>
      </c>
      <c r="G73" s="51">
        <v>0</v>
      </c>
      <c r="H73" s="60">
        <f t="shared" si="13"/>
        <v>-1747.8</v>
      </c>
      <c r="I73" s="60">
        <f t="shared" si="14"/>
        <v>-100</v>
      </c>
      <c r="J73" s="60">
        <f t="shared" si="15"/>
        <v>-1747.8</v>
      </c>
      <c r="K73" s="60">
        <f t="shared" si="16"/>
        <v>-100</v>
      </c>
      <c r="L73" s="61">
        <f t="shared" si="17"/>
        <v>-1747.8</v>
      </c>
      <c r="M73" s="61">
        <f t="shared" si="18"/>
        <v>-100</v>
      </c>
    </row>
    <row r="74" spans="1:13" s="6" customFormat="1" ht="114.75" x14ac:dyDescent="0.2">
      <c r="A74" s="62" t="s">
        <v>142</v>
      </c>
      <c r="B74" s="51">
        <v>28.7</v>
      </c>
      <c r="C74" s="51">
        <v>28.7</v>
      </c>
      <c r="D74" s="51">
        <v>28.7</v>
      </c>
      <c r="E74" s="60">
        <f t="shared" si="11"/>
        <v>100</v>
      </c>
      <c r="F74" s="60">
        <f t="shared" si="12"/>
        <v>100</v>
      </c>
      <c r="G74" s="51">
        <v>0</v>
      </c>
      <c r="H74" s="60">
        <f t="shared" si="13"/>
        <v>-28.7</v>
      </c>
      <c r="I74" s="60">
        <f t="shared" si="14"/>
        <v>-100</v>
      </c>
      <c r="J74" s="60">
        <f t="shared" si="15"/>
        <v>-28.7</v>
      </c>
      <c r="K74" s="60">
        <f t="shared" si="16"/>
        <v>-100</v>
      </c>
      <c r="L74" s="61">
        <f t="shared" si="17"/>
        <v>-28.7</v>
      </c>
      <c r="M74" s="61">
        <f t="shared" si="18"/>
        <v>-100</v>
      </c>
    </row>
    <row r="75" spans="1:13" s="6" customFormat="1" ht="16.5" customHeight="1" x14ac:dyDescent="0.2">
      <c r="A75" s="59" t="s">
        <v>143</v>
      </c>
      <c r="B75" s="50">
        <f>B76+B77</f>
        <v>9701.6</v>
      </c>
      <c r="C75" s="50">
        <f>C76+C77</f>
        <v>9701.6</v>
      </c>
      <c r="D75" s="50">
        <f>D76+D77</f>
        <v>9819.6</v>
      </c>
      <c r="E75" s="56">
        <f t="shared" si="11"/>
        <v>101.21629421951019</v>
      </c>
      <c r="F75" s="56">
        <f t="shared" si="12"/>
        <v>101.21629421951019</v>
      </c>
      <c r="G75" s="50">
        <f>G76+G77</f>
        <v>5395.3</v>
      </c>
      <c r="H75" s="56">
        <f t="shared" si="13"/>
        <v>-4306.3</v>
      </c>
      <c r="I75" s="56">
        <f t="shared" si="14"/>
        <v>-44.387523707429708</v>
      </c>
      <c r="J75" s="56">
        <f t="shared" si="15"/>
        <v>-4306.3</v>
      </c>
      <c r="K75" s="56">
        <f t="shared" si="16"/>
        <v>-44.387523707429708</v>
      </c>
      <c r="L75" s="57">
        <f t="shared" si="17"/>
        <v>-4424.3</v>
      </c>
      <c r="M75" s="57">
        <f t="shared" si="18"/>
        <v>-45.055806753839263</v>
      </c>
    </row>
    <row r="76" spans="1:13" s="6" customFormat="1" ht="18.75" customHeight="1" x14ac:dyDescent="0.2">
      <c r="A76" s="62" t="s">
        <v>144</v>
      </c>
      <c r="B76" s="51">
        <v>9677.6</v>
      </c>
      <c r="C76" s="51">
        <v>9677.6</v>
      </c>
      <c r="D76" s="60">
        <v>9795.6</v>
      </c>
      <c r="E76" s="60">
        <f t="shared" si="11"/>
        <v>101.2193105728693</v>
      </c>
      <c r="F76" s="60">
        <f t="shared" si="12"/>
        <v>101.2193105728693</v>
      </c>
      <c r="G76" s="51">
        <v>5395.3</v>
      </c>
      <c r="H76" s="60">
        <f t="shared" si="13"/>
        <v>-4282.3</v>
      </c>
      <c r="I76" s="60">
        <f t="shared" si="14"/>
        <v>-44.249607340662969</v>
      </c>
      <c r="J76" s="60">
        <f t="shared" si="15"/>
        <v>-4282.3</v>
      </c>
      <c r="K76" s="60">
        <f t="shared" si="16"/>
        <v>-44.249607340662969</v>
      </c>
      <c r="L76" s="61">
        <f t="shared" si="17"/>
        <v>-4400.3</v>
      </c>
      <c r="M76" s="61">
        <f t="shared" si="18"/>
        <v>-44.921189105312592</v>
      </c>
    </row>
    <row r="77" spans="1:13" s="6" customFormat="1" ht="25.5" x14ac:dyDescent="0.2">
      <c r="A77" s="62" t="s">
        <v>145</v>
      </c>
      <c r="B77" s="51">
        <v>24</v>
      </c>
      <c r="C77" s="51">
        <v>24</v>
      </c>
      <c r="D77" s="51">
        <v>24</v>
      </c>
      <c r="E77" s="60">
        <f t="shared" si="11"/>
        <v>100</v>
      </c>
      <c r="F77" s="60">
        <f t="shared" si="12"/>
        <v>100</v>
      </c>
      <c r="G77" s="51">
        <v>0</v>
      </c>
      <c r="H77" s="60">
        <f t="shared" si="13"/>
        <v>-24</v>
      </c>
      <c r="I77" s="60">
        <f t="shared" si="14"/>
        <v>-100</v>
      </c>
      <c r="J77" s="60">
        <f t="shared" si="15"/>
        <v>-24</v>
      </c>
      <c r="K77" s="60">
        <f t="shared" si="16"/>
        <v>-100</v>
      </c>
      <c r="L77" s="61">
        <f t="shared" si="17"/>
        <v>-24</v>
      </c>
      <c r="M77" s="61">
        <f t="shared" si="18"/>
        <v>-100</v>
      </c>
    </row>
    <row r="78" spans="1:13" s="6" customFormat="1" ht="18.75" customHeight="1" x14ac:dyDescent="0.2">
      <c r="A78" s="59" t="s">
        <v>146</v>
      </c>
      <c r="B78" s="50">
        <f>B79+B136</f>
        <v>3221105.5</v>
      </c>
      <c r="C78" s="50">
        <f>C79+C136</f>
        <v>3221105.5</v>
      </c>
      <c r="D78" s="50">
        <f>D79+D136</f>
        <v>3221105.5</v>
      </c>
      <c r="E78" s="56">
        <f t="shared" si="11"/>
        <v>100</v>
      </c>
      <c r="F78" s="56">
        <f t="shared" si="12"/>
        <v>100</v>
      </c>
      <c r="G78" s="50">
        <f>G79+G136</f>
        <v>2736664.7</v>
      </c>
      <c r="H78" s="56">
        <f t="shared" si="13"/>
        <v>-484440.79999999981</v>
      </c>
      <c r="I78" s="56">
        <f t="shared" si="14"/>
        <v>-15.03958190751591</v>
      </c>
      <c r="J78" s="56">
        <f t="shared" si="15"/>
        <v>-484440.79999999981</v>
      </c>
      <c r="K78" s="56">
        <f t="shared" si="16"/>
        <v>-15.03958190751591</v>
      </c>
      <c r="L78" s="57">
        <f t="shared" si="17"/>
        <v>-484440.79999999981</v>
      </c>
      <c r="M78" s="57">
        <f t="shared" si="18"/>
        <v>-15.03958190751591</v>
      </c>
    </row>
    <row r="79" spans="1:13" s="6" customFormat="1" ht="33" customHeight="1" x14ac:dyDescent="0.2">
      <c r="A79" s="59" t="s">
        <v>4</v>
      </c>
      <c r="B79" s="50">
        <f>B80+B83+B102+B125</f>
        <v>3233136.8</v>
      </c>
      <c r="C79" s="50">
        <f t="shared" ref="C79:D79" si="19">C80+C83+C102+C125</f>
        <v>3233136.8</v>
      </c>
      <c r="D79" s="50">
        <f t="shared" si="19"/>
        <v>3233136.8</v>
      </c>
      <c r="E79" s="56">
        <f t="shared" si="11"/>
        <v>100</v>
      </c>
      <c r="F79" s="56">
        <f t="shared" si="12"/>
        <v>100</v>
      </c>
      <c r="G79" s="50">
        <f t="shared" ref="G79" si="20">G80+G83+G102+G125</f>
        <v>2736664.7</v>
      </c>
      <c r="H79" s="56">
        <f t="shared" si="13"/>
        <v>-496472.09999999963</v>
      </c>
      <c r="I79" s="56">
        <f t="shared" si="14"/>
        <v>-15.355740592232275</v>
      </c>
      <c r="J79" s="56">
        <f t="shared" si="15"/>
        <v>-496472.09999999963</v>
      </c>
      <c r="K79" s="56">
        <f t="shared" si="16"/>
        <v>-15.355740592232275</v>
      </c>
      <c r="L79" s="57">
        <f t="shared" si="17"/>
        <v>-496472.09999999963</v>
      </c>
      <c r="M79" s="57">
        <f t="shared" si="18"/>
        <v>-15.355740592232275</v>
      </c>
    </row>
    <row r="80" spans="1:13" s="6" customFormat="1" ht="33" customHeight="1" x14ac:dyDescent="0.2">
      <c r="A80" s="59" t="s">
        <v>5</v>
      </c>
      <c r="B80" s="50">
        <f>B81</f>
        <v>21967</v>
      </c>
      <c r="C80" s="50">
        <f t="shared" ref="C80:D81" si="21">C81</f>
        <v>21967</v>
      </c>
      <c r="D80" s="50">
        <f t="shared" si="21"/>
        <v>21967</v>
      </c>
      <c r="E80" s="56">
        <f t="shared" si="11"/>
        <v>100</v>
      </c>
      <c r="F80" s="56">
        <f t="shared" si="12"/>
        <v>100</v>
      </c>
      <c r="G80" s="50">
        <f t="shared" ref="G80:G81" si="22">G81</f>
        <v>0</v>
      </c>
      <c r="H80" s="56">
        <f t="shared" ref="H80:H82" si="23">G80-B80</f>
        <v>-21967</v>
      </c>
      <c r="I80" s="56">
        <f t="shared" ref="I80:I82" si="24">H80/B80*100</f>
        <v>-100</v>
      </c>
      <c r="J80" s="56">
        <f t="shared" ref="J80:J82" si="25">G80-C80</f>
        <v>-21967</v>
      </c>
      <c r="K80" s="56">
        <f t="shared" ref="K80:K82" si="26">J80/C80*100</f>
        <v>-100</v>
      </c>
      <c r="L80" s="57">
        <f t="shared" ref="L80:L82" si="27">G80-D80</f>
        <v>-21967</v>
      </c>
      <c r="M80" s="57">
        <f t="shared" ref="M80:M82" si="28">L80/D80*100</f>
        <v>-100</v>
      </c>
    </row>
    <row r="81" spans="1:13" s="6" customFormat="1" ht="18.75" customHeight="1" x14ac:dyDescent="0.2">
      <c r="A81" s="59" t="s">
        <v>198</v>
      </c>
      <c r="B81" s="51">
        <f>B82</f>
        <v>21967</v>
      </c>
      <c r="C81" s="51">
        <f t="shared" si="21"/>
        <v>21967</v>
      </c>
      <c r="D81" s="51">
        <f t="shared" si="21"/>
        <v>21967</v>
      </c>
      <c r="E81" s="60">
        <f t="shared" si="11"/>
        <v>100</v>
      </c>
      <c r="F81" s="60">
        <f t="shared" si="12"/>
        <v>100</v>
      </c>
      <c r="G81" s="51">
        <f t="shared" si="22"/>
        <v>0</v>
      </c>
      <c r="H81" s="60">
        <f t="shared" si="23"/>
        <v>-21967</v>
      </c>
      <c r="I81" s="60">
        <f t="shared" si="24"/>
        <v>-100</v>
      </c>
      <c r="J81" s="60">
        <f t="shared" si="25"/>
        <v>-21967</v>
      </c>
      <c r="K81" s="60">
        <f t="shared" si="26"/>
        <v>-100</v>
      </c>
      <c r="L81" s="61">
        <f t="shared" si="27"/>
        <v>-21967</v>
      </c>
      <c r="M81" s="61">
        <f t="shared" si="28"/>
        <v>-100</v>
      </c>
    </row>
    <row r="82" spans="1:13" s="6" customFormat="1" ht="66" customHeight="1" x14ac:dyDescent="0.2">
      <c r="A82" s="64" t="s">
        <v>148</v>
      </c>
      <c r="B82" s="51">
        <v>21967</v>
      </c>
      <c r="C82" s="51">
        <v>21967</v>
      </c>
      <c r="D82" s="51">
        <v>21967</v>
      </c>
      <c r="E82" s="60">
        <f t="shared" si="11"/>
        <v>100</v>
      </c>
      <c r="F82" s="60">
        <f t="shared" si="12"/>
        <v>100</v>
      </c>
      <c r="G82" s="86">
        <v>0</v>
      </c>
      <c r="H82" s="60">
        <f t="shared" si="23"/>
        <v>-21967</v>
      </c>
      <c r="I82" s="60">
        <f t="shared" si="24"/>
        <v>-100</v>
      </c>
      <c r="J82" s="60">
        <f t="shared" si="25"/>
        <v>-21967</v>
      </c>
      <c r="K82" s="60">
        <f t="shared" si="26"/>
        <v>-100</v>
      </c>
      <c r="L82" s="61">
        <f t="shared" si="27"/>
        <v>-21967</v>
      </c>
      <c r="M82" s="61">
        <f t="shared" si="28"/>
        <v>-100</v>
      </c>
    </row>
    <row r="83" spans="1:13" s="6" customFormat="1" ht="28.5" customHeight="1" x14ac:dyDescent="0.2">
      <c r="A83" s="58" t="s">
        <v>6</v>
      </c>
      <c r="B83" s="50">
        <f>B84+B85+B86+B87+B88+B89+B90</f>
        <v>2291175.9</v>
      </c>
      <c r="C83" s="50">
        <f t="shared" ref="C83:D83" si="29">C84+C85+C86+C87+C88+C89+C90</f>
        <v>2291175.9</v>
      </c>
      <c r="D83" s="50">
        <f t="shared" si="29"/>
        <v>2291175.9</v>
      </c>
      <c r="E83" s="56">
        <f t="shared" si="11"/>
        <v>100</v>
      </c>
      <c r="F83" s="56">
        <f t="shared" si="12"/>
        <v>100</v>
      </c>
      <c r="G83" s="50">
        <f t="shared" ref="G83" si="30">G84+G85+G86+G87+G88+G89+G90</f>
        <v>1880892.1</v>
      </c>
      <c r="H83" s="56">
        <f t="shared" si="13"/>
        <v>-410283.79999999981</v>
      </c>
      <c r="I83" s="56">
        <f t="shared" si="14"/>
        <v>-17.907127951197456</v>
      </c>
      <c r="J83" s="56">
        <f t="shared" si="15"/>
        <v>-410283.79999999981</v>
      </c>
      <c r="K83" s="56">
        <f t="shared" si="16"/>
        <v>-17.907127951197456</v>
      </c>
      <c r="L83" s="57">
        <f t="shared" si="17"/>
        <v>-410283.79999999981</v>
      </c>
      <c r="M83" s="57">
        <f t="shared" si="18"/>
        <v>-17.907127951197456</v>
      </c>
    </row>
    <row r="84" spans="1:13" s="6" customFormat="1" ht="30" customHeight="1" x14ac:dyDescent="0.2">
      <c r="A84" s="62" t="s">
        <v>149</v>
      </c>
      <c r="B84" s="51">
        <v>1343458</v>
      </c>
      <c r="C84" s="51">
        <v>1343458</v>
      </c>
      <c r="D84" s="51">
        <v>1343458</v>
      </c>
      <c r="E84" s="60">
        <f t="shared" si="11"/>
        <v>100</v>
      </c>
      <c r="F84" s="60">
        <f t="shared" si="12"/>
        <v>100</v>
      </c>
      <c r="G84" s="86">
        <v>816710.4</v>
      </c>
      <c r="H84" s="60">
        <f t="shared" si="13"/>
        <v>-526747.6</v>
      </c>
      <c r="I84" s="60">
        <f t="shared" si="14"/>
        <v>-39.208341459130089</v>
      </c>
      <c r="J84" s="60">
        <f t="shared" si="15"/>
        <v>-526747.6</v>
      </c>
      <c r="K84" s="60">
        <f t="shared" si="16"/>
        <v>-39.208341459130089</v>
      </c>
      <c r="L84" s="61">
        <f t="shared" si="17"/>
        <v>-526747.6</v>
      </c>
      <c r="M84" s="61">
        <f t="shared" si="18"/>
        <v>-39.208341459130089</v>
      </c>
    </row>
    <row r="85" spans="1:13" s="6" customFormat="1" ht="124.5" customHeight="1" x14ac:dyDescent="0.2">
      <c r="A85" s="62" t="s">
        <v>150</v>
      </c>
      <c r="B85" s="51">
        <v>7508.4</v>
      </c>
      <c r="C85" s="51">
        <v>7508.4</v>
      </c>
      <c r="D85" s="51">
        <v>7508.4</v>
      </c>
      <c r="E85" s="60">
        <f t="shared" si="11"/>
        <v>100</v>
      </c>
      <c r="F85" s="60">
        <f t="shared" si="12"/>
        <v>100</v>
      </c>
      <c r="G85" s="86">
        <v>0</v>
      </c>
      <c r="H85" s="60">
        <f t="shared" si="13"/>
        <v>-7508.4</v>
      </c>
      <c r="I85" s="60">
        <f t="shared" si="14"/>
        <v>-100</v>
      </c>
      <c r="J85" s="60">
        <f t="shared" si="15"/>
        <v>-7508.4</v>
      </c>
      <c r="K85" s="60">
        <f t="shared" si="16"/>
        <v>-100</v>
      </c>
      <c r="L85" s="61">
        <f t="shared" si="17"/>
        <v>-7508.4</v>
      </c>
      <c r="M85" s="61">
        <f t="shared" si="18"/>
        <v>-100</v>
      </c>
    </row>
    <row r="86" spans="1:13" s="6" customFormat="1" ht="54.75" customHeight="1" x14ac:dyDescent="0.2">
      <c r="A86" s="62" t="s">
        <v>151</v>
      </c>
      <c r="B86" s="51">
        <f>29950+4504.9</f>
        <v>34454.9</v>
      </c>
      <c r="C86" s="51">
        <f>29950+4504.9</f>
        <v>34454.9</v>
      </c>
      <c r="D86" s="51">
        <f>29950+4504.9</f>
        <v>34454.9</v>
      </c>
      <c r="E86" s="60">
        <f t="shared" si="11"/>
        <v>100</v>
      </c>
      <c r="F86" s="60">
        <f t="shared" si="12"/>
        <v>100</v>
      </c>
      <c r="G86" s="86">
        <v>36496.800000000003</v>
      </c>
      <c r="H86" s="60">
        <f t="shared" si="13"/>
        <v>2041.9000000000015</v>
      </c>
      <c r="I86" s="60">
        <f t="shared" si="14"/>
        <v>5.9262978560378974</v>
      </c>
      <c r="J86" s="60">
        <f t="shared" si="15"/>
        <v>2041.9000000000015</v>
      </c>
      <c r="K86" s="60">
        <f t="shared" si="16"/>
        <v>5.9262978560378974</v>
      </c>
      <c r="L86" s="61">
        <f t="shared" si="17"/>
        <v>2041.9000000000015</v>
      </c>
      <c r="M86" s="61">
        <f t="shared" si="18"/>
        <v>5.9262978560378974</v>
      </c>
    </row>
    <row r="87" spans="1:13" s="6" customFormat="1" ht="33.75" customHeight="1" x14ac:dyDescent="0.2">
      <c r="A87" s="62" t="s">
        <v>152</v>
      </c>
      <c r="B87" s="51">
        <v>16528</v>
      </c>
      <c r="C87" s="51">
        <v>16528</v>
      </c>
      <c r="D87" s="51">
        <v>16528</v>
      </c>
      <c r="E87" s="60">
        <f t="shared" si="11"/>
        <v>100</v>
      </c>
      <c r="F87" s="60">
        <f t="shared" si="12"/>
        <v>100</v>
      </c>
      <c r="G87" s="86">
        <v>8678</v>
      </c>
      <c r="H87" s="60">
        <f t="shared" si="13"/>
        <v>-7850</v>
      </c>
      <c r="I87" s="60">
        <f t="shared" si="14"/>
        <v>-47.49515972894482</v>
      </c>
      <c r="J87" s="60">
        <f t="shared" si="15"/>
        <v>-7850</v>
      </c>
      <c r="K87" s="60">
        <f t="shared" si="16"/>
        <v>-47.49515972894482</v>
      </c>
      <c r="L87" s="61">
        <f t="shared" si="17"/>
        <v>-7850</v>
      </c>
      <c r="M87" s="61">
        <f t="shared" si="18"/>
        <v>-47.49515972894482</v>
      </c>
    </row>
    <row r="88" spans="1:13" s="6" customFormat="1" ht="25.5" x14ac:dyDescent="0.2">
      <c r="A88" s="62" t="s">
        <v>153</v>
      </c>
      <c r="B88" s="51">
        <v>295</v>
      </c>
      <c r="C88" s="51">
        <v>295</v>
      </c>
      <c r="D88" s="51">
        <v>295</v>
      </c>
      <c r="E88" s="60">
        <f t="shared" si="11"/>
        <v>100</v>
      </c>
      <c r="F88" s="60">
        <f t="shared" si="12"/>
        <v>100</v>
      </c>
      <c r="G88" s="86">
        <v>299.5</v>
      </c>
      <c r="H88" s="60">
        <f t="shared" si="13"/>
        <v>4.5</v>
      </c>
      <c r="I88" s="60">
        <f t="shared" si="14"/>
        <v>1.5254237288135595</v>
      </c>
      <c r="J88" s="60">
        <f t="shared" si="15"/>
        <v>4.5</v>
      </c>
      <c r="K88" s="60">
        <f t="shared" si="16"/>
        <v>1.5254237288135595</v>
      </c>
      <c r="L88" s="61">
        <f t="shared" si="17"/>
        <v>4.5</v>
      </c>
      <c r="M88" s="61">
        <f t="shared" si="18"/>
        <v>1.5254237288135595</v>
      </c>
    </row>
    <row r="89" spans="1:13" s="6" customFormat="1" ht="51" x14ac:dyDescent="0.2">
      <c r="A89" s="62" t="s">
        <v>154</v>
      </c>
      <c r="B89" s="51">
        <f>226896.8+19240.2</f>
        <v>246137</v>
      </c>
      <c r="C89" s="51">
        <f>226896.8+19240.2</f>
        <v>246137</v>
      </c>
      <c r="D89" s="51">
        <f>226896.8+19240.2</f>
        <v>246137</v>
      </c>
      <c r="E89" s="60">
        <f t="shared" si="11"/>
        <v>100</v>
      </c>
      <c r="F89" s="60">
        <f t="shared" si="12"/>
        <v>100</v>
      </c>
      <c r="G89" s="86">
        <v>0</v>
      </c>
      <c r="H89" s="60">
        <f t="shared" si="13"/>
        <v>-246137</v>
      </c>
      <c r="I89" s="60">
        <f t="shared" si="14"/>
        <v>-100</v>
      </c>
      <c r="J89" s="60">
        <f t="shared" si="15"/>
        <v>-246137</v>
      </c>
      <c r="K89" s="60">
        <f t="shared" si="16"/>
        <v>-100</v>
      </c>
      <c r="L89" s="61">
        <f t="shared" si="17"/>
        <v>-246137</v>
      </c>
      <c r="M89" s="61">
        <f t="shared" si="18"/>
        <v>-100</v>
      </c>
    </row>
    <row r="90" spans="1:13" s="6" customFormat="1" ht="19.5" customHeight="1" x14ac:dyDescent="0.2">
      <c r="A90" s="59" t="s">
        <v>147</v>
      </c>
      <c r="B90" s="50">
        <f>B91+B92+B93+B94+B95+B96+B97+B98+B99+B100+B101</f>
        <v>642794.6</v>
      </c>
      <c r="C90" s="50">
        <f t="shared" ref="C90:D90" si="31">C91+C92+C93+C94+C95+C96+C97+C98+C99+C100+C101</f>
        <v>642794.6</v>
      </c>
      <c r="D90" s="50">
        <f t="shared" si="31"/>
        <v>642794.6</v>
      </c>
      <c r="E90" s="56">
        <f t="shared" si="11"/>
        <v>100</v>
      </c>
      <c r="F90" s="56">
        <f t="shared" si="12"/>
        <v>100</v>
      </c>
      <c r="G90" s="50">
        <f>G91+G92+G93+G94+G95+G96+G97+G98+G99+G100+G101</f>
        <v>1018707.3999999999</v>
      </c>
      <c r="H90" s="56">
        <f t="shared" si="13"/>
        <v>375912.79999999993</v>
      </c>
      <c r="I90" s="56">
        <f t="shared" si="14"/>
        <v>58.481013997317334</v>
      </c>
      <c r="J90" s="56">
        <f t="shared" si="15"/>
        <v>375912.79999999993</v>
      </c>
      <c r="K90" s="56">
        <f t="shared" si="16"/>
        <v>58.481013997317334</v>
      </c>
      <c r="L90" s="57">
        <f t="shared" si="17"/>
        <v>375912.79999999993</v>
      </c>
      <c r="M90" s="57">
        <f t="shared" si="18"/>
        <v>58.481013997317334</v>
      </c>
    </row>
    <row r="91" spans="1:13" s="6" customFormat="1" ht="42" customHeight="1" x14ac:dyDescent="0.2">
      <c r="A91" s="62" t="s">
        <v>155</v>
      </c>
      <c r="B91" s="51">
        <f>12272.4+6177.3</f>
        <v>18449.7</v>
      </c>
      <c r="C91" s="51">
        <f t="shared" ref="C91:D91" si="32">12272.4+6177.3</f>
        <v>18449.7</v>
      </c>
      <c r="D91" s="51">
        <f t="shared" si="32"/>
        <v>18449.7</v>
      </c>
      <c r="E91" s="60">
        <f t="shared" si="11"/>
        <v>100</v>
      </c>
      <c r="F91" s="60">
        <f t="shared" si="12"/>
        <v>100</v>
      </c>
      <c r="G91" s="51">
        <v>396736.7</v>
      </c>
      <c r="H91" s="60">
        <f t="shared" si="13"/>
        <v>378287</v>
      </c>
      <c r="I91" s="60">
        <f t="shared" si="14"/>
        <v>2050.3693826999897</v>
      </c>
      <c r="J91" s="60">
        <f t="shared" si="15"/>
        <v>378287</v>
      </c>
      <c r="K91" s="60">
        <f t="shared" si="16"/>
        <v>2050.3693826999897</v>
      </c>
      <c r="L91" s="61">
        <f t="shared" si="17"/>
        <v>378287</v>
      </c>
      <c r="M91" s="61">
        <f t="shared" si="18"/>
        <v>2050.3693826999897</v>
      </c>
    </row>
    <row r="92" spans="1:13" s="6" customFormat="1" ht="25.5" x14ac:dyDescent="0.2">
      <c r="A92" s="62" t="s">
        <v>156</v>
      </c>
      <c r="B92" s="51">
        <v>3285</v>
      </c>
      <c r="C92" s="51">
        <v>3285</v>
      </c>
      <c r="D92" s="51">
        <v>3285</v>
      </c>
      <c r="E92" s="60">
        <f t="shared" si="11"/>
        <v>100</v>
      </c>
      <c r="F92" s="60">
        <f t="shared" si="12"/>
        <v>100</v>
      </c>
      <c r="G92" s="51">
        <v>4061</v>
      </c>
      <c r="H92" s="60">
        <f t="shared" si="13"/>
        <v>776</v>
      </c>
      <c r="I92" s="60">
        <f t="shared" si="14"/>
        <v>23.622526636225267</v>
      </c>
      <c r="J92" s="60">
        <f t="shared" si="15"/>
        <v>776</v>
      </c>
      <c r="K92" s="60">
        <f t="shared" si="16"/>
        <v>23.622526636225267</v>
      </c>
      <c r="L92" s="61">
        <f t="shared" si="17"/>
        <v>776</v>
      </c>
      <c r="M92" s="61">
        <f t="shared" si="18"/>
        <v>23.622526636225267</v>
      </c>
    </row>
    <row r="93" spans="1:13" s="6" customFormat="1" ht="38.25" x14ac:dyDescent="0.2">
      <c r="A93" s="62" t="s">
        <v>157</v>
      </c>
      <c r="B93" s="51">
        <f>66823.4+12763.6+4698.6-84285.6+84285.6</f>
        <v>84285.6</v>
      </c>
      <c r="C93" s="51">
        <f t="shared" ref="C93:D93" si="33">66823.4+12763.6+4698.6-84285.6+84285.6</f>
        <v>84285.6</v>
      </c>
      <c r="D93" s="51">
        <f t="shared" si="33"/>
        <v>84285.6</v>
      </c>
      <c r="E93" s="60">
        <f t="shared" si="11"/>
        <v>100</v>
      </c>
      <c r="F93" s="60">
        <f t="shared" si="12"/>
        <v>100</v>
      </c>
      <c r="G93" s="51">
        <v>0</v>
      </c>
      <c r="H93" s="60">
        <f t="shared" si="13"/>
        <v>-84285.6</v>
      </c>
      <c r="I93" s="60">
        <f t="shared" si="14"/>
        <v>-100</v>
      </c>
      <c r="J93" s="60">
        <f t="shared" si="15"/>
        <v>-84285.6</v>
      </c>
      <c r="K93" s="60">
        <f t="shared" si="16"/>
        <v>-100</v>
      </c>
      <c r="L93" s="61">
        <f t="shared" si="17"/>
        <v>-84285.6</v>
      </c>
      <c r="M93" s="61">
        <f t="shared" si="18"/>
        <v>-100</v>
      </c>
    </row>
    <row r="94" spans="1:13" s="6" customFormat="1" ht="38.25" x14ac:dyDescent="0.2">
      <c r="A94" s="62" t="s">
        <v>158</v>
      </c>
      <c r="B94" s="51">
        <v>8293.2999999999993</v>
      </c>
      <c r="C94" s="51">
        <v>8293.2999999999993</v>
      </c>
      <c r="D94" s="51">
        <v>8293.2999999999993</v>
      </c>
      <c r="E94" s="60">
        <f t="shared" si="11"/>
        <v>100</v>
      </c>
      <c r="F94" s="60">
        <f t="shared" si="12"/>
        <v>100</v>
      </c>
      <c r="G94" s="51">
        <v>249712.4</v>
      </c>
      <c r="H94" s="60">
        <f t="shared" si="13"/>
        <v>241419.1</v>
      </c>
      <c r="I94" s="60">
        <f t="shared" si="14"/>
        <v>2911.0137098621781</v>
      </c>
      <c r="J94" s="60">
        <f t="shared" si="15"/>
        <v>241419.1</v>
      </c>
      <c r="K94" s="60">
        <f t="shared" si="16"/>
        <v>2911.0137098621781</v>
      </c>
      <c r="L94" s="61">
        <f t="shared" si="17"/>
        <v>241419.1</v>
      </c>
      <c r="M94" s="61">
        <f t="shared" si="18"/>
        <v>2911.0137098621781</v>
      </c>
    </row>
    <row r="95" spans="1:13" s="6" customFormat="1" ht="58.5" customHeight="1" x14ac:dyDescent="0.2">
      <c r="A95" s="62" t="s">
        <v>208</v>
      </c>
      <c r="B95" s="51">
        <v>0</v>
      </c>
      <c r="C95" s="51">
        <v>0</v>
      </c>
      <c r="D95" s="51">
        <v>0</v>
      </c>
      <c r="E95" s="60">
        <v>0</v>
      </c>
      <c r="F95" s="60">
        <v>0</v>
      </c>
      <c r="G95" s="51">
        <v>88951.2</v>
      </c>
      <c r="H95" s="60">
        <f t="shared" si="13"/>
        <v>88951.2</v>
      </c>
      <c r="I95" s="60"/>
      <c r="J95" s="60">
        <f t="shared" si="15"/>
        <v>88951.2</v>
      </c>
      <c r="K95" s="60"/>
      <c r="L95" s="61">
        <f t="shared" si="17"/>
        <v>88951.2</v>
      </c>
      <c r="M95" s="61"/>
    </row>
    <row r="96" spans="1:13" s="6" customFormat="1" ht="25.5" x14ac:dyDescent="0.2">
      <c r="A96" s="62" t="s">
        <v>159</v>
      </c>
      <c r="B96" s="51">
        <v>368007.3</v>
      </c>
      <c r="C96" s="51">
        <v>368007.3</v>
      </c>
      <c r="D96" s="51">
        <v>368007.3</v>
      </c>
      <c r="E96" s="60">
        <f t="shared" si="11"/>
        <v>100</v>
      </c>
      <c r="F96" s="60">
        <f t="shared" si="12"/>
        <v>100</v>
      </c>
      <c r="G96" s="51">
        <v>193273.60000000001</v>
      </c>
      <c r="H96" s="60">
        <f t="shared" si="13"/>
        <v>-174733.69999999998</v>
      </c>
      <c r="I96" s="60">
        <f t="shared" si="14"/>
        <v>-47.481041816290052</v>
      </c>
      <c r="J96" s="60">
        <f t="shared" si="15"/>
        <v>-174733.69999999998</v>
      </c>
      <c r="K96" s="60">
        <f t="shared" si="16"/>
        <v>-47.481041816290052</v>
      </c>
      <c r="L96" s="61">
        <f t="shared" si="17"/>
        <v>-174733.69999999998</v>
      </c>
      <c r="M96" s="61">
        <f t="shared" si="18"/>
        <v>-47.481041816290052</v>
      </c>
    </row>
    <row r="97" spans="1:13" s="6" customFormat="1" ht="33" customHeight="1" x14ac:dyDescent="0.2">
      <c r="A97" s="62" t="s">
        <v>160</v>
      </c>
      <c r="B97" s="51">
        <v>10000</v>
      </c>
      <c r="C97" s="51">
        <v>10000</v>
      </c>
      <c r="D97" s="51">
        <v>10000</v>
      </c>
      <c r="E97" s="60">
        <f t="shared" si="11"/>
        <v>100</v>
      </c>
      <c r="F97" s="60">
        <f t="shared" si="12"/>
        <v>100</v>
      </c>
      <c r="G97" s="51">
        <v>0</v>
      </c>
      <c r="H97" s="60">
        <f t="shared" si="13"/>
        <v>-10000</v>
      </c>
      <c r="I97" s="60">
        <f t="shared" si="14"/>
        <v>-100</v>
      </c>
      <c r="J97" s="60">
        <f t="shared" si="15"/>
        <v>-10000</v>
      </c>
      <c r="K97" s="60">
        <f t="shared" si="16"/>
        <v>-100</v>
      </c>
      <c r="L97" s="61">
        <f t="shared" si="17"/>
        <v>-10000</v>
      </c>
      <c r="M97" s="61">
        <f t="shared" si="18"/>
        <v>-100</v>
      </c>
    </row>
    <row r="98" spans="1:13" s="6" customFormat="1" ht="51" x14ac:dyDescent="0.2">
      <c r="A98" s="62" t="s">
        <v>161</v>
      </c>
      <c r="B98" s="51">
        <v>2000</v>
      </c>
      <c r="C98" s="51">
        <v>2000</v>
      </c>
      <c r="D98" s="51">
        <v>2000</v>
      </c>
      <c r="E98" s="60">
        <f t="shared" si="11"/>
        <v>100</v>
      </c>
      <c r="F98" s="60">
        <f t="shared" si="12"/>
        <v>100</v>
      </c>
      <c r="G98" s="51">
        <v>0</v>
      </c>
      <c r="H98" s="60">
        <f t="shared" si="13"/>
        <v>-2000</v>
      </c>
      <c r="I98" s="60">
        <f t="shared" si="14"/>
        <v>-100</v>
      </c>
      <c r="J98" s="60">
        <f t="shared" si="15"/>
        <v>-2000</v>
      </c>
      <c r="K98" s="60">
        <f t="shared" si="16"/>
        <v>-100</v>
      </c>
      <c r="L98" s="61">
        <f t="shared" si="17"/>
        <v>-2000</v>
      </c>
      <c r="M98" s="61">
        <f t="shared" si="18"/>
        <v>-100</v>
      </c>
    </row>
    <row r="99" spans="1:13" s="6" customFormat="1" ht="70.5" customHeight="1" x14ac:dyDescent="0.2">
      <c r="A99" s="62" t="s">
        <v>162</v>
      </c>
      <c r="B99" s="51">
        <f>16427+416</f>
        <v>16843</v>
      </c>
      <c r="C99" s="51">
        <f t="shared" ref="C99:D99" si="34">16427+416</f>
        <v>16843</v>
      </c>
      <c r="D99" s="51">
        <f t="shared" si="34"/>
        <v>16843</v>
      </c>
      <c r="E99" s="60">
        <f t="shared" si="11"/>
        <v>100</v>
      </c>
      <c r="F99" s="60">
        <f t="shared" si="12"/>
        <v>100</v>
      </c>
      <c r="G99" s="51">
        <v>0</v>
      </c>
      <c r="H99" s="60">
        <f t="shared" si="13"/>
        <v>-16843</v>
      </c>
      <c r="I99" s="60">
        <f t="shared" si="14"/>
        <v>-100</v>
      </c>
      <c r="J99" s="60">
        <f t="shared" si="15"/>
        <v>-16843</v>
      </c>
      <c r="K99" s="60">
        <f t="shared" si="16"/>
        <v>-100</v>
      </c>
      <c r="L99" s="61">
        <f t="shared" si="17"/>
        <v>-16843</v>
      </c>
      <c r="M99" s="61">
        <f t="shared" si="18"/>
        <v>-100</v>
      </c>
    </row>
    <row r="100" spans="1:13" s="6" customFormat="1" ht="31.5" customHeight="1" x14ac:dyDescent="0.2">
      <c r="A100" s="62" t="s">
        <v>163</v>
      </c>
      <c r="B100" s="51">
        <v>131307.29999999999</v>
      </c>
      <c r="C100" s="51">
        <v>131307.29999999999</v>
      </c>
      <c r="D100" s="51">
        <v>131307.29999999999</v>
      </c>
      <c r="E100" s="60">
        <f t="shared" si="11"/>
        <v>100</v>
      </c>
      <c r="F100" s="60">
        <f t="shared" si="12"/>
        <v>100</v>
      </c>
      <c r="G100" s="51">
        <v>85487.4</v>
      </c>
      <c r="H100" s="60">
        <f t="shared" si="13"/>
        <v>-45819.899999999994</v>
      </c>
      <c r="I100" s="60">
        <f t="shared" si="14"/>
        <v>-34.895165767630587</v>
      </c>
      <c r="J100" s="60">
        <f t="shared" si="15"/>
        <v>-45819.899999999994</v>
      </c>
      <c r="K100" s="60">
        <f t="shared" si="16"/>
        <v>-34.895165767630587</v>
      </c>
      <c r="L100" s="61">
        <f t="shared" si="17"/>
        <v>-45819.899999999994</v>
      </c>
      <c r="M100" s="61">
        <f t="shared" si="18"/>
        <v>-34.895165767630587</v>
      </c>
    </row>
    <row r="101" spans="1:13" s="6" customFormat="1" ht="33" customHeight="1" x14ac:dyDescent="0.2">
      <c r="A101" s="62" t="s">
        <v>164</v>
      </c>
      <c r="B101" s="51">
        <v>323.39999999999998</v>
      </c>
      <c r="C101" s="51">
        <v>323.39999999999998</v>
      </c>
      <c r="D101" s="51">
        <v>323.39999999999998</v>
      </c>
      <c r="E101" s="60">
        <f t="shared" si="11"/>
        <v>100</v>
      </c>
      <c r="F101" s="60">
        <f t="shared" si="12"/>
        <v>100</v>
      </c>
      <c r="G101" s="51">
        <v>485.1</v>
      </c>
      <c r="H101" s="60">
        <f t="shared" si="13"/>
        <v>161.70000000000005</v>
      </c>
      <c r="I101" s="60">
        <f t="shared" si="14"/>
        <v>50.000000000000021</v>
      </c>
      <c r="J101" s="60">
        <f t="shared" si="15"/>
        <v>161.70000000000005</v>
      </c>
      <c r="K101" s="60">
        <f t="shared" si="16"/>
        <v>50.000000000000021</v>
      </c>
      <c r="L101" s="61">
        <f t="shared" si="17"/>
        <v>161.70000000000005</v>
      </c>
      <c r="M101" s="61">
        <f t="shared" si="18"/>
        <v>50.000000000000021</v>
      </c>
    </row>
    <row r="102" spans="1:13" s="6" customFormat="1" ht="26.25" customHeight="1" x14ac:dyDescent="0.2">
      <c r="A102" s="58" t="s">
        <v>7</v>
      </c>
      <c r="B102" s="50">
        <f>B103+B110+B113+B114+B115+B116+B117+B118+B119</f>
        <v>863914</v>
      </c>
      <c r="C102" s="50">
        <f t="shared" ref="C102:D102" si="35">C103+C110+C113+C115+C116+C117+C118+C119+C114</f>
        <v>863914</v>
      </c>
      <c r="D102" s="50">
        <f t="shared" si="35"/>
        <v>863914</v>
      </c>
      <c r="E102" s="56">
        <f t="shared" si="11"/>
        <v>100</v>
      </c>
      <c r="F102" s="56">
        <f t="shared" si="12"/>
        <v>100</v>
      </c>
      <c r="G102" s="50">
        <f>G103+G110+G113+G115+G116+G117+G118+G119+G114</f>
        <v>765209</v>
      </c>
      <c r="H102" s="56">
        <f t="shared" si="13"/>
        <v>-98705</v>
      </c>
      <c r="I102" s="56">
        <f t="shared" si="14"/>
        <v>-11.425327058017348</v>
      </c>
      <c r="J102" s="56">
        <f t="shared" si="15"/>
        <v>-98705</v>
      </c>
      <c r="K102" s="56">
        <f t="shared" si="16"/>
        <v>-11.425327058017348</v>
      </c>
      <c r="L102" s="57">
        <f t="shared" si="17"/>
        <v>-98705</v>
      </c>
      <c r="M102" s="57">
        <f t="shared" si="18"/>
        <v>-11.425327058017348</v>
      </c>
    </row>
    <row r="103" spans="1:13" s="6" customFormat="1" ht="43.5" customHeight="1" x14ac:dyDescent="0.2">
      <c r="A103" s="58" t="s">
        <v>207</v>
      </c>
      <c r="B103" s="56">
        <f>B104+B105+B106+B107+B108+B109</f>
        <v>7509</v>
      </c>
      <c r="C103" s="56">
        <f t="shared" ref="C103:D103" si="36">C104+C105+C106+C107+C108+C109</f>
        <v>7509</v>
      </c>
      <c r="D103" s="56">
        <f t="shared" si="36"/>
        <v>7509</v>
      </c>
      <c r="E103" s="56">
        <f t="shared" si="11"/>
        <v>100</v>
      </c>
      <c r="F103" s="56">
        <f t="shared" si="12"/>
        <v>100</v>
      </c>
      <c r="G103" s="56">
        <f>G104+G105+G106+G107+G108+G109</f>
        <v>9747</v>
      </c>
      <c r="H103" s="56">
        <f t="shared" si="13"/>
        <v>2238</v>
      </c>
      <c r="I103" s="56">
        <f t="shared" si="14"/>
        <v>29.804234918098281</v>
      </c>
      <c r="J103" s="56">
        <f t="shared" si="15"/>
        <v>2238</v>
      </c>
      <c r="K103" s="56">
        <f t="shared" si="16"/>
        <v>29.804234918098281</v>
      </c>
      <c r="L103" s="56">
        <f t="shared" si="17"/>
        <v>2238</v>
      </c>
      <c r="M103" s="56">
        <f t="shared" si="18"/>
        <v>29.804234918098281</v>
      </c>
    </row>
    <row r="104" spans="1:13" s="6" customFormat="1" ht="54.75" customHeight="1" x14ac:dyDescent="0.2">
      <c r="A104" s="62" t="s">
        <v>165</v>
      </c>
      <c r="B104" s="51">
        <v>3198</v>
      </c>
      <c r="C104" s="51">
        <v>3198</v>
      </c>
      <c r="D104" s="51">
        <v>3198</v>
      </c>
      <c r="E104" s="60">
        <f t="shared" si="11"/>
        <v>100</v>
      </c>
      <c r="F104" s="60">
        <f t="shared" si="12"/>
        <v>100</v>
      </c>
      <c r="G104" s="86">
        <v>5178</v>
      </c>
      <c r="H104" s="60">
        <f t="shared" si="13"/>
        <v>1980</v>
      </c>
      <c r="I104" s="60">
        <f t="shared" si="14"/>
        <v>61.913696060037523</v>
      </c>
      <c r="J104" s="60">
        <f t="shared" si="15"/>
        <v>1980</v>
      </c>
      <c r="K104" s="60">
        <f t="shared" si="16"/>
        <v>61.913696060037523</v>
      </c>
      <c r="L104" s="61">
        <f t="shared" si="17"/>
        <v>1980</v>
      </c>
      <c r="M104" s="61">
        <f t="shared" si="18"/>
        <v>61.913696060037523</v>
      </c>
    </row>
    <row r="105" spans="1:13" s="6" customFormat="1" ht="56.25" customHeight="1" x14ac:dyDescent="0.2">
      <c r="A105" s="62" t="s">
        <v>166</v>
      </c>
      <c r="B105" s="51">
        <f>12+1</f>
        <v>13</v>
      </c>
      <c r="C105" s="51">
        <f>12+1</f>
        <v>13</v>
      </c>
      <c r="D105" s="51">
        <f>12+1</f>
        <v>13</v>
      </c>
      <c r="E105" s="60">
        <f t="shared" si="11"/>
        <v>100</v>
      </c>
      <c r="F105" s="60">
        <f t="shared" si="12"/>
        <v>100</v>
      </c>
      <c r="G105" s="86">
        <v>18</v>
      </c>
      <c r="H105" s="60">
        <f t="shared" si="13"/>
        <v>5</v>
      </c>
      <c r="I105" s="60">
        <f t="shared" si="14"/>
        <v>38.461538461538467</v>
      </c>
      <c r="J105" s="60">
        <f t="shared" si="15"/>
        <v>5</v>
      </c>
      <c r="K105" s="60">
        <f t="shared" si="16"/>
        <v>38.461538461538467</v>
      </c>
      <c r="L105" s="61">
        <f t="shared" si="17"/>
        <v>5</v>
      </c>
      <c r="M105" s="61">
        <f t="shared" si="18"/>
        <v>38.461538461538467</v>
      </c>
    </row>
    <row r="106" spans="1:13" s="6" customFormat="1" ht="67.5" customHeight="1" x14ac:dyDescent="0.2">
      <c r="A106" s="62" t="s">
        <v>167</v>
      </c>
      <c r="B106" s="51">
        <v>1523</v>
      </c>
      <c r="C106" s="51">
        <v>1523</v>
      </c>
      <c r="D106" s="51">
        <v>1523</v>
      </c>
      <c r="E106" s="60">
        <f t="shared" si="11"/>
        <v>100</v>
      </c>
      <c r="F106" s="60">
        <f t="shared" si="12"/>
        <v>100</v>
      </c>
      <c r="G106" s="86">
        <v>1643</v>
      </c>
      <c r="H106" s="60">
        <f t="shared" si="13"/>
        <v>120</v>
      </c>
      <c r="I106" s="60">
        <f t="shared" si="14"/>
        <v>7.8791858174655278</v>
      </c>
      <c r="J106" s="60">
        <f t="shared" si="15"/>
        <v>120</v>
      </c>
      <c r="K106" s="60">
        <f t="shared" si="16"/>
        <v>7.8791858174655278</v>
      </c>
      <c r="L106" s="61">
        <f t="shared" si="17"/>
        <v>120</v>
      </c>
      <c r="M106" s="61">
        <f t="shared" si="18"/>
        <v>7.8791858174655278</v>
      </c>
    </row>
    <row r="107" spans="1:13" s="6" customFormat="1" ht="54.75" customHeight="1" x14ac:dyDescent="0.2">
      <c r="A107" s="62" t="s">
        <v>168</v>
      </c>
      <c r="B107" s="51">
        <f>1457-503</f>
        <v>954</v>
      </c>
      <c r="C107" s="51">
        <f>1457-503</f>
        <v>954</v>
      </c>
      <c r="D107" s="51">
        <f>1457-503</f>
        <v>954</v>
      </c>
      <c r="E107" s="60">
        <f t="shared" si="11"/>
        <v>100</v>
      </c>
      <c r="F107" s="60">
        <f t="shared" si="12"/>
        <v>100</v>
      </c>
      <c r="G107" s="86">
        <v>919</v>
      </c>
      <c r="H107" s="60">
        <f t="shared" si="13"/>
        <v>-35</v>
      </c>
      <c r="I107" s="60">
        <f t="shared" si="14"/>
        <v>-3.6687631027253671</v>
      </c>
      <c r="J107" s="60">
        <f t="shared" si="15"/>
        <v>-35</v>
      </c>
      <c r="K107" s="60">
        <f t="shared" si="16"/>
        <v>-3.6687631027253671</v>
      </c>
      <c r="L107" s="61">
        <f t="shared" si="17"/>
        <v>-35</v>
      </c>
      <c r="M107" s="61">
        <f t="shared" si="18"/>
        <v>-3.6687631027253671</v>
      </c>
    </row>
    <row r="108" spans="1:13" s="6" customFormat="1" ht="55.5" customHeight="1" x14ac:dyDescent="0.2">
      <c r="A108" s="62" t="s">
        <v>169</v>
      </c>
      <c r="B108" s="51">
        <v>1474</v>
      </c>
      <c r="C108" s="51">
        <v>1474</v>
      </c>
      <c r="D108" s="51">
        <v>1474</v>
      </c>
      <c r="E108" s="60">
        <f t="shared" ref="E108:E139" si="37">D108/B108*100</f>
        <v>100</v>
      </c>
      <c r="F108" s="60">
        <f t="shared" ref="F108:F139" si="38">D108/C108*100</f>
        <v>100</v>
      </c>
      <c r="G108" s="86">
        <v>1612</v>
      </c>
      <c r="H108" s="60">
        <f t="shared" si="13"/>
        <v>138</v>
      </c>
      <c r="I108" s="60">
        <f t="shared" si="14"/>
        <v>9.3622795115332433</v>
      </c>
      <c r="J108" s="60">
        <f t="shared" si="15"/>
        <v>138</v>
      </c>
      <c r="K108" s="60">
        <f t="shared" si="16"/>
        <v>9.3622795115332433</v>
      </c>
      <c r="L108" s="61">
        <f t="shared" si="17"/>
        <v>138</v>
      </c>
      <c r="M108" s="61">
        <f t="shared" si="18"/>
        <v>9.3622795115332433</v>
      </c>
    </row>
    <row r="109" spans="1:13" s="6" customFormat="1" ht="66.75" customHeight="1" x14ac:dyDescent="0.2">
      <c r="A109" s="62" t="s">
        <v>170</v>
      </c>
      <c r="B109" s="51">
        <v>347</v>
      </c>
      <c r="C109" s="51">
        <v>347</v>
      </c>
      <c r="D109" s="51">
        <v>347</v>
      </c>
      <c r="E109" s="60">
        <f t="shared" si="37"/>
        <v>100</v>
      </c>
      <c r="F109" s="60">
        <f t="shared" si="38"/>
        <v>100</v>
      </c>
      <c r="G109" s="86">
        <v>377</v>
      </c>
      <c r="H109" s="60">
        <f t="shared" si="13"/>
        <v>30</v>
      </c>
      <c r="I109" s="60">
        <f t="shared" si="14"/>
        <v>8.6455331412103753</v>
      </c>
      <c r="J109" s="60">
        <f t="shared" si="15"/>
        <v>30</v>
      </c>
      <c r="K109" s="60">
        <f t="shared" si="16"/>
        <v>8.6455331412103753</v>
      </c>
      <c r="L109" s="61">
        <f t="shared" si="17"/>
        <v>30</v>
      </c>
      <c r="M109" s="61">
        <f t="shared" si="18"/>
        <v>8.6455331412103753</v>
      </c>
    </row>
    <row r="110" spans="1:13" s="6" customFormat="1" ht="79.5" customHeight="1" x14ac:dyDescent="0.2">
      <c r="A110" s="58" t="s">
        <v>206</v>
      </c>
      <c r="B110" s="51">
        <f>B111+B112</f>
        <v>17299</v>
      </c>
      <c r="C110" s="51">
        <f t="shared" ref="C110:D110" si="39">C111+C112</f>
        <v>17299</v>
      </c>
      <c r="D110" s="51">
        <f t="shared" si="39"/>
        <v>17299</v>
      </c>
      <c r="E110" s="60">
        <f t="shared" si="37"/>
        <v>100</v>
      </c>
      <c r="F110" s="60">
        <f t="shared" si="38"/>
        <v>100</v>
      </c>
      <c r="G110" s="51">
        <f>G111+G112</f>
        <v>14906</v>
      </c>
      <c r="H110" s="60">
        <f t="shared" ref="H110:H139" si="40">G110-B110</f>
        <v>-2393</v>
      </c>
      <c r="I110" s="60">
        <f t="shared" ref="I110:I139" si="41">H110/B110*100</f>
        <v>-13.83316954737268</v>
      </c>
      <c r="J110" s="60">
        <f t="shared" ref="J110:J139" si="42">G110-C110</f>
        <v>-2393</v>
      </c>
      <c r="K110" s="60">
        <f t="shared" ref="K110:K139" si="43">J110/C110*100</f>
        <v>-13.83316954737268</v>
      </c>
      <c r="L110" s="61">
        <f t="shared" ref="L110:L139" si="44">G110-D110</f>
        <v>-2393</v>
      </c>
      <c r="M110" s="61">
        <f t="shared" ref="M110:M139" si="45">L110/D110*100</f>
        <v>-13.83316954737268</v>
      </c>
    </row>
    <row r="111" spans="1:13" s="6" customFormat="1" ht="96" customHeight="1" x14ac:dyDescent="0.2">
      <c r="A111" s="62" t="s">
        <v>171</v>
      </c>
      <c r="B111" s="51">
        <v>16454</v>
      </c>
      <c r="C111" s="51">
        <v>16454</v>
      </c>
      <c r="D111" s="51">
        <v>16454</v>
      </c>
      <c r="E111" s="60">
        <f t="shared" si="37"/>
        <v>100</v>
      </c>
      <c r="F111" s="60">
        <f t="shared" si="38"/>
        <v>100</v>
      </c>
      <c r="G111" s="86">
        <v>14080</v>
      </c>
      <c r="H111" s="60">
        <f t="shared" si="40"/>
        <v>-2374</v>
      </c>
      <c r="I111" s="60">
        <f t="shared" si="41"/>
        <v>-14.428102589036101</v>
      </c>
      <c r="J111" s="60">
        <f t="shared" si="42"/>
        <v>-2374</v>
      </c>
      <c r="K111" s="60">
        <f t="shared" si="43"/>
        <v>-14.428102589036101</v>
      </c>
      <c r="L111" s="61">
        <f t="shared" si="44"/>
        <v>-2374</v>
      </c>
      <c r="M111" s="61">
        <f t="shared" si="45"/>
        <v>-14.428102589036101</v>
      </c>
    </row>
    <row r="112" spans="1:13" s="6" customFormat="1" ht="93.75" customHeight="1" x14ac:dyDescent="0.2">
      <c r="A112" s="62" t="s">
        <v>172</v>
      </c>
      <c r="B112" s="51">
        <v>845</v>
      </c>
      <c r="C112" s="51">
        <v>845</v>
      </c>
      <c r="D112" s="51">
        <v>845</v>
      </c>
      <c r="E112" s="60">
        <f t="shared" si="37"/>
        <v>100</v>
      </c>
      <c r="F112" s="60">
        <f t="shared" si="38"/>
        <v>100</v>
      </c>
      <c r="G112" s="86">
        <v>826</v>
      </c>
      <c r="H112" s="60">
        <f t="shared" si="40"/>
        <v>-19</v>
      </c>
      <c r="I112" s="60">
        <f t="shared" si="41"/>
        <v>-2.2485207100591715</v>
      </c>
      <c r="J112" s="60">
        <f t="shared" si="42"/>
        <v>-19</v>
      </c>
      <c r="K112" s="60">
        <f t="shared" si="43"/>
        <v>-2.2485207100591715</v>
      </c>
      <c r="L112" s="61">
        <f t="shared" si="44"/>
        <v>-19</v>
      </c>
      <c r="M112" s="61">
        <f t="shared" si="45"/>
        <v>-2.2485207100591715</v>
      </c>
    </row>
    <row r="113" spans="1:989" s="6" customFormat="1" ht="56.25" customHeight="1" x14ac:dyDescent="0.2">
      <c r="A113" s="62" t="s">
        <v>173</v>
      </c>
      <c r="B113" s="51">
        <f>38674-14502-19227</f>
        <v>4945</v>
      </c>
      <c r="C113" s="51">
        <f>38674-14502-19227</f>
        <v>4945</v>
      </c>
      <c r="D113" s="51">
        <f>38674-14502-19227</f>
        <v>4945</v>
      </c>
      <c r="E113" s="60">
        <f t="shared" si="37"/>
        <v>100</v>
      </c>
      <c r="F113" s="60">
        <f t="shared" si="38"/>
        <v>100</v>
      </c>
      <c r="G113" s="86">
        <v>9887</v>
      </c>
      <c r="H113" s="60">
        <f t="shared" si="40"/>
        <v>4942</v>
      </c>
      <c r="I113" s="60">
        <f t="shared" si="41"/>
        <v>99.939332659251761</v>
      </c>
      <c r="J113" s="60">
        <f t="shared" si="42"/>
        <v>4942</v>
      </c>
      <c r="K113" s="60">
        <f t="shared" si="43"/>
        <v>99.939332659251761</v>
      </c>
      <c r="L113" s="61">
        <f t="shared" si="44"/>
        <v>4942</v>
      </c>
      <c r="M113" s="61">
        <f t="shared" si="45"/>
        <v>99.939332659251761</v>
      </c>
    </row>
    <row r="114" spans="1:989" s="6" customFormat="1" ht="67.5" customHeight="1" x14ac:dyDescent="0.2">
      <c r="A114" s="62" t="s">
        <v>174</v>
      </c>
      <c r="B114" s="51">
        <f>14503+19999</f>
        <v>34502</v>
      </c>
      <c r="C114" s="51">
        <f>14503+19999</f>
        <v>34502</v>
      </c>
      <c r="D114" s="51">
        <f>14503+19999</f>
        <v>34502</v>
      </c>
      <c r="E114" s="60">
        <f t="shared" si="37"/>
        <v>100</v>
      </c>
      <c r="F114" s="60">
        <f t="shared" si="38"/>
        <v>100</v>
      </c>
      <c r="G114" s="86">
        <v>0</v>
      </c>
      <c r="H114" s="60">
        <f t="shared" si="40"/>
        <v>-34502</v>
      </c>
      <c r="I114" s="60">
        <f t="shared" si="41"/>
        <v>-100</v>
      </c>
      <c r="J114" s="60">
        <f t="shared" si="42"/>
        <v>-34502</v>
      </c>
      <c r="K114" s="60">
        <f t="shared" si="43"/>
        <v>-100</v>
      </c>
      <c r="L114" s="61">
        <f t="shared" si="44"/>
        <v>-34502</v>
      </c>
      <c r="M114" s="61">
        <f t="shared" si="45"/>
        <v>-100</v>
      </c>
    </row>
    <row r="115" spans="1:989" s="6" customFormat="1" ht="43.5" customHeight="1" x14ac:dyDescent="0.2">
      <c r="A115" s="62" t="s">
        <v>175</v>
      </c>
      <c r="B115" s="51">
        <f>4249.2+45</f>
        <v>4294.2</v>
      </c>
      <c r="C115" s="51">
        <f>4249.2+45</f>
        <v>4294.2</v>
      </c>
      <c r="D115" s="51">
        <f>4249.2+45</f>
        <v>4294.2</v>
      </c>
      <c r="E115" s="60">
        <f t="shared" si="37"/>
        <v>100</v>
      </c>
      <c r="F115" s="60">
        <f t="shared" si="38"/>
        <v>100</v>
      </c>
      <c r="G115" s="86">
        <v>4643.3999999999996</v>
      </c>
      <c r="H115" s="60">
        <f t="shared" si="40"/>
        <v>349.19999999999982</v>
      </c>
      <c r="I115" s="60">
        <f t="shared" si="41"/>
        <v>8.1318988402962109</v>
      </c>
      <c r="J115" s="60">
        <f t="shared" si="42"/>
        <v>349.19999999999982</v>
      </c>
      <c r="K115" s="60">
        <f t="shared" si="43"/>
        <v>8.1318988402962109</v>
      </c>
      <c r="L115" s="61">
        <f t="shared" si="44"/>
        <v>349.19999999999982</v>
      </c>
      <c r="M115" s="61">
        <f t="shared" si="45"/>
        <v>8.1318988402962109</v>
      </c>
    </row>
    <row r="116" spans="1:989" s="6" customFormat="1" ht="56.25" customHeight="1" x14ac:dyDescent="0.2">
      <c r="A116" s="62" t="s">
        <v>176</v>
      </c>
      <c r="B116" s="51">
        <f>2.1-1.5</f>
        <v>0.60000000000000009</v>
      </c>
      <c r="C116" s="51">
        <f>2.1-1.5</f>
        <v>0.60000000000000009</v>
      </c>
      <c r="D116" s="51">
        <f>2.1-1.5</f>
        <v>0.60000000000000009</v>
      </c>
      <c r="E116" s="60">
        <f t="shared" si="37"/>
        <v>100</v>
      </c>
      <c r="F116" s="60">
        <f t="shared" si="38"/>
        <v>100</v>
      </c>
      <c r="G116" s="86">
        <v>0.6</v>
      </c>
      <c r="H116" s="60">
        <f t="shared" si="40"/>
        <v>0</v>
      </c>
      <c r="I116" s="60">
        <f t="shared" si="41"/>
        <v>0</v>
      </c>
      <c r="J116" s="60">
        <f t="shared" si="42"/>
        <v>0</v>
      </c>
      <c r="K116" s="60">
        <f t="shared" si="43"/>
        <v>0</v>
      </c>
      <c r="L116" s="61">
        <f t="shared" si="44"/>
        <v>0</v>
      </c>
      <c r="M116" s="61">
        <f t="shared" si="45"/>
        <v>0</v>
      </c>
    </row>
    <row r="117" spans="1:989" s="8" customFormat="1" ht="60" customHeight="1" x14ac:dyDescent="0.2">
      <c r="A117" s="62" t="s">
        <v>177</v>
      </c>
      <c r="B117" s="51">
        <f>1675+0.2</f>
        <v>1675.2</v>
      </c>
      <c r="C117" s="51">
        <f>1675+0.2</f>
        <v>1675.2</v>
      </c>
      <c r="D117" s="51">
        <f>1675+0.2</f>
        <v>1675.2</v>
      </c>
      <c r="E117" s="60">
        <f t="shared" si="37"/>
        <v>100</v>
      </c>
      <c r="F117" s="60">
        <f t="shared" si="38"/>
        <v>100</v>
      </c>
      <c r="G117" s="86">
        <v>0</v>
      </c>
      <c r="H117" s="60">
        <f t="shared" si="40"/>
        <v>-1675.2</v>
      </c>
      <c r="I117" s="60">
        <f t="shared" si="41"/>
        <v>-100</v>
      </c>
      <c r="J117" s="60">
        <f t="shared" si="42"/>
        <v>-1675.2</v>
      </c>
      <c r="K117" s="60">
        <f t="shared" si="43"/>
        <v>-100</v>
      </c>
      <c r="L117" s="61">
        <f t="shared" si="44"/>
        <v>-1675.2</v>
      </c>
      <c r="M117" s="61">
        <f t="shared" si="45"/>
        <v>-100</v>
      </c>
    </row>
    <row r="118" spans="1:989" s="9" customFormat="1" ht="93.75" customHeight="1" x14ac:dyDescent="0.2">
      <c r="A118" s="62" t="s">
        <v>178</v>
      </c>
      <c r="B118" s="51">
        <v>34582</v>
      </c>
      <c r="C118" s="51">
        <v>34582</v>
      </c>
      <c r="D118" s="51">
        <v>34582</v>
      </c>
      <c r="E118" s="60">
        <f t="shared" si="37"/>
        <v>100</v>
      </c>
      <c r="F118" s="60">
        <f t="shared" si="38"/>
        <v>100</v>
      </c>
      <c r="G118" s="86">
        <v>0</v>
      </c>
      <c r="H118" s="60">
        <f t="shared" si="40"/>
        <v>-34582</v>
      </c>
      <c r="I118" s="60">
        <f t="shared" si="41"/>
        <v>-100</v>
      </c>
      <c r="J118" s="60">
        <f t="shared" si="42"/>
        <v>-34582</v>
      </c>
      <c r="K118" s="60">
        <f t="shared" si="43"/>
        <v>-100</v>
      </c>
      <c r="L118" s="61">
        <f t="shared" si="44"/>
        <v>-34582</v>
      </c>
      <c r="M118" s="61">
        <f t="shared" si="45"/>
        <v>-100</v>
      </c>
    </row>
    <row r="119" spans="1:989" s="4" customFormat="1" ht="21" customHeight="1" x14ac:dyDescent="0.2">
      <c r="A119" s="58" t="s">
        <v>179</v>
      </c>
      <c r="B119" s="50">
        <f>B120+B121+B122+B123+B124</f>
        <v>759107</v>
      </c>
      <c r="C119" s="50">
        <f>C120+C121+C122+C123+C124</f>
        <v>759107</v>
      </c>
      <c r="D119" s="50">
        <f>D120+D121+D122+D123+D124</f>
        <v>759107</v>
      </c>
      <c r="E119" s="56">
        <f t="shared" si="37"/>
        <v>100</v>
      </c>
      <c r="F119" s="56">
        <f t="shared" si="38"/>
        <v>100</v>
      </c>
      <c r="G119" s="50">
        <f>G120+G121+G122+G123+G124</f>
        <v>726025</v>
      </c>
      <c r="H119" s="56">
        <f t="shared" si="40"/>
        <v>-33082</v>
      </c>
      <c r="I119" s="56">
        <f t="shared" si="41"/>
        <v>-4.358015404942913</v>
      </c>
      <c r="J119" s="56">
        <f t="shared" si="42"/>
        <v>-33082</v>
      </c>
      <c r="K119" s="56">
        <f t="shared" si="43"/>
        <v>-4.358015404942913</v>
      </c>
      <c r="L119" s="57">
        <f t="shared" si="44"/>
        <v>-33082</v>
      </c>
      <c r="M119" s="61">
        <f t="shared" si="45"/>
        <v>-4.358015404942913</v>
      </c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  <c r="IR119" s="3"/>
      <c r="IS119" s="3"/>
      <c r="IT119" s="3"/>
      <c r="IU119" s="3"/>
      <c r="IV119" s="3"/>
      <c r="IW119" s="3"/>
      <c r="IX119" s="3"/>
      <c r="IY119" s="3"/>
      <c r="IZ119" s="3"/>
      <c r="JA119" s="3"/>
      <c r="JB119" s="3"/>
      <c r="JC119" s="3"/>
      <c r="JD119" s="3"/>
      <c r="JE119" s="3"/>
      <c r="JF119" s="3"/>
      <c r="JG119" s="3"/>
      <c r="JH119" s="3"/>
      <c r="JI119" s="3"/>
      <c r="JJ119" s="3"/>
      <c r="JK119" s="3"/>
      <c r="JL119" s="3"/>
      <c r="JM119" s="3"/>
      <c r="JN119" s="3"/>
      <c r="JO119" s="3"/>
      <c r="JP119" s="3"/>
      <c r="JQ119" s="3"/>
      <c r="JR119" s="3"/>
      <c r="JS119" s="3"/>
      <c r="JT119" s="3"/>
      <c r="JU119" s="3"/>
      <c r="JV119" s="3"/>
      <c r="JW119" s="3"/>
      <c r="JX119" s="3"/>
      <c r="JY119" s="3"/>
      <c r="JZ119" s="3"/>
      <c r="KA119" s="3"/>
      <c r="KB119" s="3"/>
      <c r="KC119" s="3"/>
      <c r="KD119" s="3"/>
      <c r="KE119" s="3"/>
      <c r="KF119" s="3"/>
      <c r="KG119" s="3"/>
      <c r="KH119" s="3"/>
      <c r="KI119" s="3"/>
      <c r="KJ119" s="3"/>
      <c r="KK119" s="3"/>
      <c r="KL119" s="3"/>
      <c r="KM119" s="3"/>
      <c r="KN119" s="3"/>
      <c r="KO119" s="3"/>
      <c r="KP119" s="3"/>
      <c r="KQ119" s="3"/>
      <c r="KR119" s="3"/>
      <c r="KS119" s="3"/>
      <c r="KT119" s="3"/>
      <c r="KU119" s="3"/>
      <c r="KV119" s="3"/>
      <c r="KW119" s="3"/>
      <c r="KX119" s="3"/>
      <c r="KY119" s="3"/>
      <c r="KZ119" s="3"/>
      <c r="LA119" s="3"/>
      <c r="LB119" s="3"/>
      <c r="LC119" s="3"/>
      <c r="LD119" s="3"/>
      <c r="LE119" s="3"/>
      <c r="LF119" s="3"/>
      <c r="LG119" s="3"/>
      <c r="LH119" s="3"/>
      <c r="LI119" s="3"/>
      <c r="LJ119" s="3"/>
      <c r="LK119" s="3"/>
      <c r="LL119" s="3"/>
      <c r="LM119" s="3"/>
      <c r="LN119" s="3"/>
      <c r="LO119" s="3"/>
      <c r="LP119" s="3"/>
      <c r="LQ119" s="3"/>
      <c r="LR119" s="3"/>
      <c r="LS119" s="3"/>
      <c r="LT119" s="3"/>
      <c r="LU119" s="3"/>
      <c r="LV119" s="3"/>
      <c r="LW119" s="3"/>
      <c r="LX119" s="3"/>
      <c r="LY119" s="3"/>
      <c r="LZ119" s="3"/>
      <c r="MA119" s="3"/>
      <c r="MB119" s="3"/>
      <c r="MC119" s="3"/>
      <c r="MD119" s="3"/>
      <c r="ME119" s="3"/>
      <c r="MF119" s="3"/>
      <c r="MG119" s="3"/>
      <c r="MH119" s="3"/>
      <c r="MI119" s="3"/>
      <c r="MJ119" s="3"/>
      <c r="MK119" s="3"/>
      <c r="ML119" s="3"/>
      <c r="MM119" s="3"/>
      <c r="MN119" s="3"/>
      <c r="MO119" s="3"/>
      <c r="MP119" s="3"/>
      <c r="MQ119" s="3"/>
      <c r="MR119" s="3"/>
      <c r="MS119" s="3"/>
      <c r="MT119" s="3"/>
      <c r="MU119" s="3"/>
      <c r="MV119" s="3"/>
      <c r="MW119" s="3"/>
      <c r="MX119" s="3"/>
      <c r="MY119" s="3"/>
      <c r="MZ119" s="3"/>
      <c r="NA119" s="3"/>
      <c r="NB119" s="3"/>
      <c r="NC119" s="3"/>
      <c r="ND119" s="3"/>
      <c r="NE119" s="3"/>
      <c r="NF119" s="3"/>
      <c r="NG119" s="3"/>
      <c r="NH119" s="3"/>
      <c r="NI119" s="3"/>
      <c r="NJ119" s="3"/>
      <c r="NK119" s="3"/>
      <c r="NL119" s="3"/>
      <c r="NM119" s="3"/>
      <c r="NN119" s="3"/>
      <c r="NO119" s="3"/>
      <c r="NP119" s="3"/>
      <c r="NQ119" s="3"/>
      <c r="NR119" s="3"/>
      <c r="NS119" s="3"/>
      <c r="NT119" s="3"/>
      <c r="NU119" s="3"/>
      <c r="NV119" s="3"/>
      <c r="NW119" s="3"/>
      <c r="NX119" s="3"/>
      <c r="NY119" s="3"/>
      <c r="NZ119" s="3"/>
      <c r="OA119" s="3"/>
      <c r="OB119" s="3"/>
      <c r="OC119" s="3"/>
      <c r="OD119" s="3"/>
      <c r="OE119" s="3"/>
      <c r="OF119" s="3"/>
      <c r="OG119" s="3"/>
      <c r="OH119" s="3"/>
      <c r="OI119" s="3"/>
      <c r="OJ119" s="3"/>
      <c r="OK119" s="3"/>
      <c r="OL119" s="3"/>
      <c r="OM119" s="3"/>
      <c r="ON119" s="3"/>
      <c r="OO119" s="3"/>
      <c r="OP119" s="3"/>
      <c r="OQ119" s="3"/>
      <c r="OR119" s="3"/>
      <c r="OS119" s="3"/>
      <c r="OT119" s="3"/>
      <c r="OU119" s="3"/>
      <c r="OV119" s="3"/>
      <c r="OW119" s="3"/>
      <c r="OX119" s="3"/>
      <c r="OY119" s="3"/>
      <c r="OZ119" s="3"/>
      <c r="PA119" s="3"/>
      <c r="PB119" s="3"/>
      <c r="PC119" s="3"/>
      <c r="PD119" s="3"/>
      <c r="PE119" s="3"/>
      <c r="PF119" s="3"/>
      <c r="PG119" s="3"/>
      <c r="PH119" s="3"/>
      <c r="PI119" s="3"/>
      <c r="PJ119" s="3"/>
      <c r="PK119" s="3"/>
      <c r="PL119" s="3"/>
      <c r="PM119" s="3"/>
      <c r="PN119" s="3"/>
      <c r="PO119" s="3"/>
      <c r="PP119" s="3"/>
      <c r="PQ119" s="3"/>
      <c r="PR119" s="3"/>
      <c r="PS119" s="3"/>
      <c r="PT119" s="3"/>
      <c r="PU119" s="3"/>
      <c r="PV119" s="3"/>
      <c r="PW119" s="3"/>
      <c r="PX119" s="3"/>
      <c r="PY119" s="3"/>
      <c r="PZ119" s="3"/>
      <c r="QA119" s="3"/>
      <c r="QB119" s="3"/>
      <c r="QC119" s="3"/>
      <c r="QD119" s="3"/>
      <c r="QE119" s="3"/>
      <c r="QF119" s="3"/>
      <c r="QG119" s="3"/>
      <c r="QH119" s="3"/>
      <c r="QI119" s="3"/>
      <c r="QJ119" s="3"/>
      <c r="QK119" s="3"/>
      <c r="QL119" s="3"/>
      <c r="QM119" s="3"/>
      <c r="QN119" s="3"/>
      <c r="QO119" s="3"/>
      <c r="QP119" s="3"/>
      <c r="QQ119" s="3"/>
      <c r="QR119" s="3"/>
      <c r="QS119" s="3"/>
      <c r="QT119" s="3"/>
      <c r="QU119" s="3"/>
      <c r="QV119" s="3"/>
      <c r="QW119" s="3"/>
      <c r="QX119" s="3"/>
      <c r="QY119" s="3"/>
      <c r="QZ119" s="3"/>
      <c r="RA119" s="3"/>
      <c r="RB119" s="3"/>
      <c r="RC119" s="3"/>
      <c r="RD119" s="3"/>
      <c r="RE119" s="3"/>
      <c r="RF119" s="3"/>
      <c r="RG119" s="3"/>
      <c r="RH119" s="3"/>
      <c r="RI119" s="3"/>
      <c r="RJ119" s="3"/>
      <c r="RK119" s="3"/>
      <c r="RL119" s="3"/>
      <c r="RM119" s="3"/>
      <c r="RN119" s="3"/>
      <c r="RO119" s="3"/>
      <c r="RP119" s="3"/>
      <c r="RQ119" s="3"/>
      <c r="RR119" s="3"/>
      <c r="RS119" s="3"/>
      <c r="RT119" s="3"/>
      <c r="RU119" s="3"/>
      <c r="RV119" s="3"/>
      <c r="RW119" s="3"/>
      <c r="RX119" s="3"/>
      <c r="RY119" s="3"/>
      <c r="RZ119" s="3"/>
      <c r="SA119" s="3"/>
      <c r="SB119" s="3"/>
      <c r="SC119" s="3"/>
      <c r="SD119" s="3"/>
      <c r="SE119" s="3"/>
      <c r="SF119" s="3"/>
      <c r="SG119" s="3"/>
      <c r="SH119" s="3"/>
      <c r="SI119" s="3"/>
      <c r="SJ119" s="3"/>
      <c r="SK119" s="3"/>
      <c r="SL119" s="3"/>
      <c r="SM119" s="3"/>
      <c r="SN119" s="3"/>
      <c r="SO119" s="3"/>
      <c r="SP119" s="3"/>
      <c r="SQ119" s="3"/>
      <c r="SR119" s="3"/>
      <c r="SS119" s="3"/>
      <c r="ST119" s="3"/>
      <c r="SU119" s="3"/>
      <c r="SV119" s="3"/>
      <c r="SW119" s="3"/>
      <c r="SX119" s="3"/>
      <c r="SY119" s="3"/>
      <c r="SZ119" s="3"/>
      <c r="TA119" s="3"/>
      <c r="TB119" s="3"/>
      <c r="TC119" s="3"/>
      <c r="TD119" s="3"/>
      <c r="TE119" s="3"/>
      <c r="TF119" s="3"/>
      <c r="TG119" s="3"/>
      <c r="TH119" s="3"/>
      <c r="TI119" s="3"/>
      <c r="TJ119" s="3"/>
      <c r="TK119" s="3"/>
      <c r="TL119" s="3"/>
      <c r="TM119" s="3"/>
      <c r="TN119" s="3"/>
      <c r="TO119" s="3"/>
      <c r="TP119" s="3"/>
      <c r="TQ119" s="3"/>
      <c r="TR119" s="3"/>
      <c r="TS119" s="3"/>
      <c r="TT119" s="3"/>
      <c r="TU119" s="3"/>
      <c r="TV119" s="3"/>
      <c r="TW119" s="3"/>
      <c r="TX119" s="3"/>
      <c r="TY119" s="3"/>
      <c r="TZ119" s="3"/>
      <c r="UA119" s="3"/>
      <c r="UB119" s="3"/>
      <c r="UC119" s="3"/>
      <c r="UD119" s="3"/>
      <c r="UE119" s="3"/>
      <c r="UF119" s="3"/>
      <c r="UG119" s="3"/>
      <c r="UH119" s="3"/>
      <c r="UI119" s="3"/>
      <c r="UJ119" s="3"/>
      <c r="UK119" s="3"/>
      <c r="UL119" s="3"/>
      <c r="UM119" s="3"/>
      <c r="UN119" s="3"/>
      <c r="UO119" s="3"/>
      <c r="UP119" s="3"/>
      <c r="UQ119" s="3"/>
      <c r="UR119" s="3"/>
      <c r="US119" s="3"/>
      <c r="UT119" s="3"/>
      <c r="UU119" s="3"/>
      <c r="UV119" s="3"/>
      <c r="UW119" s="3"/>
      <c r="UX119" s="3"/>
      <c r="UY119" s="3"/>
      <c r="UZ119" s="3"/>
      <c r="VA119" s="3"/>
      <c r="VB119" s="3"/>
      <c r="VC119" s="3"/>
      <c r="VD119" s="3"/>
      <c r="VE119" s="3"/>
      <c r="VF119" s="3"/>
      <c r="VG119" s="3"/>
      <c r="VH119" s="3"/>
      <c r="VI119" s="3"/>
      <c r="VJ119" s="3"/>
      <c r="VK119" s="3"/>
      <c r="VL119" s="3"/>
      <c r="VM119" s="3"/>
      <c r="VN119" s="3"/>
      <c r="VO119" s="3"/>
      <c r="VP119" s="3"/>
      <c r="VQ119" s="3"/>
      <c r="VR119" s="3"/>
      <c r="VS119" s="3"/>
      <c r="VT119" s="3"/>
      <c r="VU119" s="3"/>
      <c r="VV119" s="3"/>
      <c r="VW119" s="3"/>
      <c r="VX119" s="3"/>
      <c r="VY119" s="3"/>
      <c r="VZ119" s="3"/>
      <c r="WA119" s="3"/>
      <c r="WB119" s="3"/>
      <c r="WC119" s="3"/>
      <c r="WD119" s="3"/>
      <c r="WE119" s="3"/>
      <c r="WF119" s="3"/>
      <c r="WG119" s="3"/>
      <c r="WH119" s="3"/>
      <c r="WI119" s="3"/>
      <c r="WJ119" s="3"/>
      <c r="WK119" s="3"/>
      <c r="WL119" s="3"/>
      <c r="WM119" s="3"/>
      <c r="WN119" s="3"/>
      <c r="WO119" s="3"/>
      <c r="WP119" s="3"/>
      <c r="WQ119" s="3"/>
      <c r="WR119" s="3"/>
      <c r="WS119" s="3"/>
      <c r="WT119" s="3"/>
      <c r="WU119" s="3"/>
      <c r="WV119" s="3"/>
      <c r="WW119" s="3"/>
      <c r="WX119" s="3"/>
      <c r="WY119" s="3"/>
      <c r="WZ119" s="3"/>
      <c r="XA119" s="3"/>
      <c r="XB119" s="3"/>
      <c r="XC119" s="3"/>
      <c r="XD119" s="3"/>
      <c r="XE119" s="3"/>
      <c r="XF119" s="3"/>
      <c r="XG119" s="3"/>
      <c r="XH119" s="3"/>
      <c r="XI119" s="3"/>
      <c r="XJ119" s="3"/>
      <c r="XK119" s="3"/>
      <c r="XL119" s="3"/>
      <c r="XM119" s="3"/>
      <c r="XN119" s="3"/>
      <c r="XO119" s="3"/>
      <c r="XP119" s="3"/>
      <c r="XQ119" s="3"/>
      <c r="XR119" s="3"/>
      <c r="XS119" s="3"/>
      <c r="XT119" s="3"/>
      <c r="XU119" s="3"/>
      <c r="XV119" s="3"/>
      <c r="XW119" s="3"/>
      <c r="XX119" s="3"/>
      <c r="XY119" s="3"/>
      <c r="XZ119" s="3"/>
      <c r="YA119" s="3"/>
      <c r="YB119" s="3"/>
      <c r="YC119" s="3"/>
      <c r="YD119" s="3"/>
      <c r="YE119" s="3"/>
      <c r="YF119" s="3"/>
      <c r="YG119" s="3"/>
      <c r="YH119" s="3"/>
      <c r="YI119" s="3"/>
      <c r="YJ119" s="3"/>
      <c r="YK119" s="3"/>
      <c r="YL119" s="3"/>
      <c r="YM119" s="3"/>
      <c r="YN119" s="3"/>
      <c r="YO119" s="3"/>
      <c r="YP119" s="3"/>
      <c r="YQ119" s="3"/>
      <c r="YR119" s="3"/>
      <c r="YS119" s="3"/>
      <c r="YT119" s="3"/>
      <c r="YU119" s="3"/>
      <c r="YV119" s="3"/>
      <c r="YW119" s="3"/>
      <c r="YX119" s="3"/>
      <c r="YY119" s="3"/>
      <c r="YZ119" s="3"/>
      <c r="ZA119" s="3"/>
      <c r="ZB119" s="3"/>
      <c r="ZC119" s="3"/>
      <c r="ZD119" s="3"/>
      <c r="ZE119" s="3"/>
      <c r="ZF119" s="3"/>
      <c r="ZG119" s="3"/>
      <c r="ZH119" s="3"/>
      <c r="ZI119" s="3"/>
      <c r="ZJ119" s="3"/>
      <c r="ZK119" s="3"/>
      <c r="ZL119" s="3"/>
      <c r="ZM119" s="3"/>
      <c r="ZN119" s="3"/>
      <c r="ZO119" s="3"/>
      <c r="ZP119" s="3"/>
      <c r="ZQ119" s="3"/>
      <c r="ZR119" s="3"/>
      <c r="ZS119" s="3"/>
      <c r="ZT119" s="3"/>
      <c r="ZU119" s="3"/>
      <c r="ZV119" s="3"/>
      <c r="ZW119" s="3"/>
      <c r="ZX119" s="3"/>
      <c r="ZY119" s="3"/>
      <c r="ZZ119" s="3"/>
      <c r="AAA119" s="3"/>
      <c r="AAB119" s="3"/>
      <c r="AAC119" s="3"/>
      <c r="AAD119" s="3"/>
      <c r="AAE119" s="3"/>
      <c r="AAF119" s="3"/>
      <c r="AAG119" s="3"/>
      <c r="AAH119" s="3"/>
      <c r="AAI119" s="3"/>
      <c r="AAJ119" s="3"/>
      <c r="AAK119" s="3"/>
      <c r="AAL119" s="3"/>
      <c r="AAM119" s="3"/>
      <c r="AAN119" s="3"/>
      <c r="AAO119" s="3"/>
      <c r="AAP119" s="3"/>
      <c r="AAQ119" s="3"/>
      <c r="AAR119" s="3"/>
      <c r="AAS119" s="3"/>
      <c r="AAT119" s="3"/>
      <c r="AAU119" s="3"/>
      <c r="AAV119" s="3"/>
      <c r="AAW119" s="3"/>
      <c r="AAX119" s="3"/>
      <c r="AAY119" s="3"/>
      <c r="AAZ119" s="3"/>
      <c r="ABA119" s="3"/>
      <c r="ABB119" s="3"/>
      <c r="ABC119" s="3"/>
      <c r="ABD119" s="3"/>
      <c r="ABE119" s="3"/>
      <c r="ABF119" s="3"/>
      <c r="ABG119" s="3"/>
      <c r="ABH119" s="3"/>
      <c r="ABI119" s="3"/>
      <c r="ABJ119" s="3"/>
      <c r="ABK119" s="3"/>
      <c r="ABL119" s="3"/>
      <c r="ABM119" s="3"/>
      <c r="ABN119" s="3"/>
      <c r="ABO119" s="3"/>
      <c r="ABP119" s="3"/>
      <c r="ABQ119" s="3"/>
      <c r="ABR119" s="3"/>
      <c r="ABS119" s="3"/>
      <c r="ABT119" s="3"/>
      <c r="ABU119" s="3"/>
      <c r="ABV119" s="3"/>
      <c r="ABW119" s="3"/>
      <c r="ABX119" s="3"/>
      <c r="ABY119" s="3"/>
      <c r="ABZ119" s="3"/>
      <c r="ACA119" s="3"/>
      <c r="ACB119" s="3"/>
      <c r="ACC119" s="3"/>
      <c r="ACD119" s="3"/>
      <c r="ACE119" s="3"/>
      <c r="ACF119" s="3"/>
      <c r="ACG119" s="3"/>
      <c r="ACH119" s="3"/>
      <c r="ACI119" s="3"/>
      <c r="ACJ119" s="3"/>
      <c r="ACK119" s="3"/>
      <c r="ACL119" s="3"/>
      <c r="ACM119" s="3"/>
      <c r="ACN119" s="3"/>
      <c r="ACO119" s="3"/>
      <c r="ACP119" s="3"/>
      <c r="ACQ119" s="3"/>
      <c r="ACR119" s="3"/>
      <c r="ACS119" s="3"/>
      <c r="ACT119" s="3"/>
      <c r="ACU119" s="3"/>
      <c r="ACV119" s="3"/>
      <c r="ACW119" s="3"/>
      <c r="ACX119" s="3"/>
      <c r="ACY119" s="3"/>
      <c r="ACZ119" s="3"/>
      <c r="ADA119" s="3"/>
      <c r="ADB119" s="3"/>
      <c r="ADC119" s="3"/>
      <c r="ADD119" s="3"/>
      <c r="ADE119" s="3"/>
      <c r="ADF119" s="3"/>
      <c r="ADG119" s="3"/>
      <c r="ADH119" s="3"/>
      <c r="ADI119" s="3"/>
      <c r="ADJ119" s="3"/>
      <c r="ADK119" s="3"/>
      <c r="ADL119" s="3"/>
      <c r="ADM119" s="3"/>
      <c r="ADN119" s="3"/>
      <c r="ADO119" s="3"/>
      <c r="ADP119" s="3"/>
      <c r="ADQ119" s="3"/>
      <c r="ADR119" s="3"/>
      <c r="ADS119" s="3"/>
      <c r="ADT119" s="3"/>
      <c r="ADU119" s="3"/>
      <c r="ADV119" s="3"/>
      <c r="ADW119" s="3"/>
      <c r="ADX119" s="3"/>
      <c r="ADY119" s="3"/>
      <c r="ADZ119" s="3"/>
      <c r="AEA119" s="3"/>
      <c r="AEB119" s="3"/>
      <c r="AEC119" s="3"/>
      <c r="AED119" s="3"/>
      <c r="AEE119" s="3"/>
      <c r="AEF119" s="3"/>
      <c r="AEG119" s="3"/>
      <c r="AEH119" s="3"/>
      <c r="AEI119" s="3"/>
      <c r="AEJ119" s="3"/>
      <c r="AEK119" s="3"/>
      <c r="AEL119" s="3"/>
      <c r="AEM119" s="3"/>
      <c r="AEN119" s="3"/>
      <c r="AEO119" s="3"/>
      <c r="AEP119" s="3"/>
      <c r="AEQ119" s="3"/>
      <c r="AER119" s="3"/>
      <c r="AES119" s="3"/>
      <c r="AET119" s="3"/>
      <c r="AEU119" s="3"/>
      <c r="AEV119" s="3"/>
      <c r="AEW119" s="3"/>
      <c r="AEX119" s="3"/>
      <c r="AEY119" s="3"/>
      <c r="AEZ119" s="3"/>
      <c r="AFA119" s="3"/>
      <c r="AFB119" s="3"/>
      <c r="AFC119" s="3"/>
      <c r="AFD119" s="3"/>
      <c r="AFE119" s="3"/>
      <c r="AFF119" s="3"/>
      <c r="AFG119" s="3"/>
      <c r="AFH119" s="3"/>
      <c r="AFI119" s="3"/>
      <c r="AFJ119" s="3"/>
      <c r="AFK119" s="3"/>
      <c r="AFL119" s="3"/>
      <c r="AFM119" s="3"/>
      <c r="AFN119" s="3"/>
      <c r="AFO119" s="3"/>
      <c r="AFP119" s="3"/>
      <c r="AFQ119" s="3"/>
      <c r="AFR119" s="3"/>
      <c r="AFS119" s="3"/>
      <c r="AFT119" s="3"/>
      <c r="AFU119" s="3"/>
      <c r="AFV119" s="3"/>
      <c r="AFW119" s="3"/>
      <c r="AFX119" s="3"/>
      <c r="AFY119" s="3"/>
      <c r="AFZ119" s="3"/>
      <c r="AGA119" s="3"/>
      <c r="AGB119" s="3"/>
      <c r="AGC119" s="3"/>
      <c r="AGD119" s="3"/>
      <c r="AGE119" s="3"/>
      <c r="AGF119" s="3"/>
      <c r="AGG119" s="3"/>
      <c r="AGH119" s="3"/>
      <c r="AGI119" s="3"/>
      <c r="AGJ119" s="3"/>
      <c r="AGK119" s="3"/>
      <c r="AGL119" s="3"/>
      <c r="AGM119" s="3"/>
      <c r="AGN119" s="3"/>
      <c r="AGO119" s="3"/>
      <c r="AGP119" s="3"/>
      <c r="AGQ119" s="3"/>
      <c r="AGR119" s="3"/>
      <c r="AGS119" s="3"/>
      <c r="AGT119" s="3"/>
      <c r="AGU119" s="3"/>
      <c r="AGV119" s="3"/>
      <c r="AGW119" s="3"/>
      <c r="AGX119" s="3"/>
      <c r="AGY119" s="3"/>
      <c r="AGZ119" s="3"/>
      <c r="AHA119" s="3"/>
      <c r="AHB119" s="3"/>
      <c r="AHC119" s="3"/>
      <c r="AHD119" s="3"/>
      <c r="AHE119" s="3"/>
      <c r="AHF119" s="3"/>
      <c r="AHG119" s="3"/>
      <c r="AHH119" s="3"/>
      <c r="AHI119" s="3"/>
      <c r="AHJ119" s="3"/>
      <c r="AHK119" s="3"/>
      <c r="AHL119" s="3"/>
      <c r="AHM119" s="3"/>
      <c r="AHN119" s="3"/>
      <c r="AHO119" s="3"/>
      <c r="AHP119" s="3"/>
      <c r="AHQ119" s="3"/>
      <c r="AHR119" s="3"/>
      <c r="AHS119" s="3"/>
      <c r="AHT119" s="3"/>
      <c r="AHU119" s="3"/>
      <c r="AHV119" s="3"/>
      <c r="AHW119" s="3"/>
      <c r="AHX119" s="3"/>
      <c r="AHY119" s="3"/>
      <c r="AHZ119" s="3"/>
      <c r="AIA119" s="3"/>
      <c r="AIB119" s="3"/>
      <c r="AIC119" s="3"/>
      <c r="AID119" s="3"/>
      <c r="AIE119" s="3"/>
      <c r="AIF119" s="3"/>
      <c r="AIG119" s="3"/>
      <c r="AIH119" s="3"/>
      <c r="AII119" s="3"/>
      <c r="AIJ119" s="3"/>
      <c r="AIK119" s="3"/>
      <c r="AIL119" s="3"/>
      <c r="AIM119" s="3"/>
      <c r="AIN119" s="3"/>
      <c r="AIO119" s="3"/>
      <c r="AIP119" s="3"/>
      <c r="AIQ119" s="3"/>
      <c r="AIR119" s="3"/>
      <c r="AIS119" s="3"/>
      <c r="AIT119" s="3"/>
      <c r="AIU119" s="3"/>
      <c r="AIV119" s="3"/>
      <c r="AIW119" s="3"/>
      <c r="AIX119" s="3"/>
      <c r="AIY119" s="3"/>
      <c r="AIZ119" s="3"/>
      <c r="AJA119" s="3"/>
      <c r="AJB119" s="3"/>
      <c r="AJC119" s="3"/>
      <c r="AJD119" s="3"/>
      <c r="AJE119" s="3"/>
      <c r="AJF119" s="3"/>
      <c r="AJG119" s="3"/>
      <c r="AJH119" s="3"/>
      <c r="AJI119" s="3"/>
      <c r="AJJ119" s="3"/>
      <c r="AJK119" s="3"/>
      <c r="AJL119" s="3"/>
      <c r="AJM119" s="3"/>
      <c r="AJN119" s="3"/>
      <c r="AJO119" s="3"/>
      <c r="AJP119" s="3"/>
      <c r="AJQ119" s="3"/>
      <c r="AJR119" s="3"/>
      <c r="AJS119" s="3"/>
      <c r="AJT119" s="3"/>
      <c r="AJU119" s="3"/>
      <c r="AJV119" s="3"/>
      <c r="AJW119" s="3"/>
      <c r="AJX119" s="3"/>
      <c r="AJY119" s="3"/>
      <c r="AJZ119" s="3"/>
      <c r="AKA119" s="3"/>
      <c r="AKB119" s="3"/>
      <c r="AKC119" s="3"/>
      <c r="AKD119" s="3"/>
      <c r="AKE119" s="3"/>
      <c r="AKF119" s="3"/>
      <c r="AKG119" s="3"/>
      <c r="AKH119" s="3"/>
      <c r="AKI119" s="3"/>
      <c r="AKJ119" s="3"/>
      <c r="AKK119" s="3"/>
      <c r="AKL119" s="3"/>
      <c r="AKM119" s="3"/>
      <c r="AKN119" s="3"/>
      <c r="AKO119" s="3"/>
      <c r="AKP119" s="3"/>
      <c r="AKQ119" s="3"/>
      <c r="AKR119" s="3"/>
      <c r="AKS119" s="3"/>
      <c r="AKT119" s="3"/>
      <c r="AKU119" s="3"/>
      <c r="AKV119" s="3"/>
      <c r="AKW119" s="3"/>
      <c r="AKX119" s="3"/>
      <c r="AKY119" s="3"/>
      <c r="AKZ119" s="3"/>
      <c r="ALA119" s="3"/>
    </row>
    <row r="120" spans="1:989" s="35" customFormat="1" ht="171.75" customHeight="1" x14ac:dyDescent="0.2">
      <c r="A120" s="62" t="s">
        <v>180</v>
      </c>
      <c r="B120" s="51">
        <f>472234-7451+5497</f>
        <v>470280</v>
      </c>
      <c r="C120" s="51">
        <f>472234-7451+5497</f>
        <v>470280</v>
      </c>
      <c r="D120" s="51">
        <f>472234-7451+5497</f>
        <v>470280</v>
      </c>
      <c r="E120" s="60">
        <f t="shared" si="37"/>
        <v>100</v>
      </c>
      <c r="F120" s="60">
        <f t="shared" si="38"/>
        <v>100</v>
      </c>
      <c r="G120" s="86">
        <v>473130</v>
      </c>
      <c r="H120" s="60">
        <f t="shared" si="40"/>
        <v>2850</v>
      </c>
      <c r="I120" s="60">
        <f t="shared" si="41"/>
        <v>0.60602194437356471</v>
      </c>
      <c r="J120" s="60">
        <f t="shared" si="42"/>
        <v>2850</v>
      </c>
      <c r="K120" s="60">
        <f t="shared" si="43"/>
        <v>0.60602194437356471</v>
      </c>
      <c r="L120" s="61">
        <f t="shared" si="44"/>
        <v>2850</v>
      </c>
      <c r="M120" s="61">
        <f t="shared" si="45"/>
        <v>0.60602194437356471</v>
      </c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  <c r="IQ120" s="3"/>
      <c r="IR120" s="3"/>
      <c r="IS120" s="3"/>
      <c r="IT120" s="3"/>
      <c r="IU120" s="3"/>
      <c r="IV120" s="3"/>
      <c r="IW120" s="3"/>
      <c r="IX120" s="3"/>
      <c r="IY120" s="3"/>
      <c r="IZ120" s="3"/>
      <c r="JA120" s="3"/>
      <c r="JB120" s="3"/>
      <c r="JC120" s="3"/>
      <c r="JD120" s="3"/>
      <c r="JE120" s="3"/>
      <c r="JF120" s="3"/>
      <c r="JG120" s="3"/>
      <c r="JH120" s="3"/>
      <c r="JI120" s="3"/>
      <c r="JJ120" s="3"/>
      <c r="JK120" s="3"/>
      <c r="JL120" s="3"/>
      <c r="JM120" s="3"/>
      <c r="JN120" s="3"/>
      <c r="JO120" s="3"/>
      <c r="JP120" s="3"/>
      <c r="JQ120" s="3"/>
      <c r="JR120" s="3"/>
      <c r="JS120" s="3"/>
      <c r="JT120" s="3"/>
      <c r="JU120" s="3"/>
      <c r="JV120" s="3"/>
      <c r="JW120" s="3"/>
      <c r="JX120" s="3"/>
      <c r="JY120" s="3"/>
      <c r="JZ120" s="3"/>
      <c r="KA120" s="3"/>
      <c r="KB120" s="3"/>
      <c r="KC120" s="3"/>
      <c r="KD120" s="3"/>
      <c r="KE120" s="3"/>
      <c r="KF120" s="3"/>
      <c r="KG120" s="3"/>
      <c r="KH120" s="3"/>
      <c r="KI120" s="3"/>
      <c r="KJ120" s="3"/>
      <c r="KK120" s="3"/>
      <c r="KL120" s="3"/>
      <c r="KM120" s="3"/>
      <c r="KN120" s="3"/>
      <c r="KO120" s="3"/>
      <c r="KP120" s="3"/>
      <c r="KQ120" s="3"/>
      <c r="KR120" s="3"/>
      <c r="KS120" s="3"/>
      <c r="KT120" s="3"/>
      <c r="KU120" s="3"/>
      <c r="KV120" s="3"/>
      <c r="KW120" s="3"/>
      <c r="KX120" s="3"/>
      <c r="KY120" s="3"/>
      <c r="KZ120" s="3"/>
      <c r="LA120" s="3"/>
      <c r="LB120" s="3"/>
      <c r="LC120" s="3"/>
      <c r="LD120" s="3"/>
      <c r="LE120" s="3"/>
      <c r="LF120" s="3"/>
      <c r="LG120" s="3"/>
      <c r="LH120" s="3"/>
      <c r="LI120" s="3"/>
      <c r="LJ120" s="3"/>
      <c r="LK120" s="3"/>
      <c r="LL120" s="3"/>
      <c r="LM120" s="3"/>
      <c r="LN120" s="3"/>
      <c r="LO120" s="3"/>
      <c r="LP120" s="3"/>
      <c r="LQ120" s="3"/>
      <c r="LR120" s="3"/>
      <c r="LS120" s="3"/>
      <c r="LT120" s="3"/>
      <c r="LU120" s="3"/>
      <c r="LV120" s="3"/>
      <c r="LW120" s="3"/>
      <c r="LX120" s="3"/>
      <c r="LY120" s="3"/>
      <c r="LZ120" s="3"/>
      <c r="MA120" s="3"/>
      <c r="MB120" s="3"/>
      <c r="MC120" s="3"/>
      <c r="MD120" s="3"/>
      <c r="ME120" s="3"/>
      <c r="MF120" s="3"/>
      <c r="MG120" s="3"/>
      <c r="MH120" s="3"/>
      <c r="MI120" s="3"/>
      <c r="MJ120" s="3"/>
      <c r="MK120" s="3"/>
      <c r="ML120" s="3"/>
      <c r="MM120" s="3"/>
      <c r="MN120" s="3"/>
      <c r="MO120" s="3"/>
      <c r="MP120" s="3"/>
      <c r="MQ120" s="3"/>
      <c r="MR120" s="3"/>
      <c r="MS120" s="3"/>
      <c r="MT120" s="3"/>
      <c r="MU120" s="3"/>
      <c r="MV120" s="3"/>
      <c r="MW120" s="3"/>
      <c r="MX120" s="3"/>
      <c r="MY120" s="3"/>
      <c r="MZ120" s="3"/>
      <c r="NA120" s="3"/>
      <c r="NB120" s="3"/>
      <c r="NC120" s="3"/>
      <c r="ND120" s="3"/>
      <c r="NE120" s="3"/>
      <c r="NF120" s="3"/>
      <c r="NG120" s="3"/>
      <c r="NH120" s="3"/>
      <c r="NI120" s="3"/>
      <c r="NJ120" s="3"/>
      <c r="NK120" s="3"/>
      <c r="NL120" s="3"/>
      <c r="NM120" s="3"/>
      <c r="NN120" s="3"/>
      <c r="NO120" s="3"/>
      <c r="NP120" s="3"/>
      <c r="NQ120" s="3"/>
      <c r="NR120" s="3"/>
      <c r="NS120" s="3"/>
      <c r="NT120" s="3"/>
      <c r="NU120" s="3"/>
      <c r="NV120" s="3"/>
      <c r="NW120" s="3"/>
      <c r="NX120" s="3"/>
      <c r="NY120" s="3"/>
      <c r="NZ120" s="3"/>
      <c r="OA120" s="3"/>
      <c r="OB120" s="3"/>
      <c r="OC120" s="3"/>
      <c r="OD120" s="3"/>
      <c r="OE120" s="3"/>
      <c r="OF120" s="3"/>
      <c r="OG120" s="3"/>
      <c r="OH120" s="3"/>
      <c r="OI120" s="3"/>
      <c r="OJ120" s="3"/>
      <c r="OK120" s="3"/>
      <c r="OL120" s="3"/>
      <c r="OM120" s="3"/>
      <c r="ON120" s="3"/>
      <c r="OO120" s="3"/>
      <c r="OP120" s="3"/>
      <c r="OQ120" s="3"/>
      <c r="OR120" s="3"/>
      <c r="OS120" s="3"/>
      <c r="OT120" s="3"/>
      <c r="OU120" s="3"/>
      <c r="OV120" s="3"/>
      <c r="OW120" s="3"/>
      <c r="OX120" s="3"/>
      <c r="OY120" s="3"/>
      <c r="OZ120" s="3"/>
      <c r="PA120" s="3"/>
      <c r="PB120" s="3"/>
      <c r="PC120" s="3"/>
      <c r="PD120" s="3"/>
      <c r="PE120" s="3"/>
      <c r="PF120" s="3"/>
      <c r="PG120" s="3"/>
      <c r="PH120" s="3"/>
      <c r="PI120" s="3"/>
      <c r="PJ120" s="3"/>
      <c r="PK120" s="3"/>
      <c r="PL120" s="3"/>
      <c r="PM120" s="3"/>
      <c r="PN120" s="3"/>
      <c r="PO120" s="3"/>
      <c r="PP120" s="3"/>
      <c r="PQ120" s="3"/>
      <c r="PR120" s="3"/>
      <c r="PS120" s="3"/>
      <c r="PT120" s="3"/>
      <c r="PU120" s="3"/>
      <c r="PV120" s="3"/>
      <c r="PW120" s="3"/>
      <c r="PX120" s="3"/>
      <c r="PY120" s="3"/>
      <c r="PZ120" s="3"/>
      <c r="QA120" s="3"/>
      <c r="QB120" s="3"/>
      <c r="QC120" s="3"/>
      <c r="QD120" s="3"/>
      <c r="QE120" s="3"/>
      <c r="QF120" s="3"/>
      <c r="QG120" s="3"/>
      <c r="QH120" s="3"/>
      <c r="QI120" s="3"/>
      <c r="QJ120" s="3"/>
      <c r="QK120" s="3"/>
      <c r="QL120" s="3"/>
      <c r="QM120" s="3"/>
      <c r="QN120" s="3"/>
      <c r="QO120" s="3"/>
      <c r="QP120" s="3"/>
      <c r="QQ120" s="3"/>
      <c r="QR120" s="3"/>
      <c r="QS120" s="3"/>
      <c r="QT120" s="3"/>
      <c r="QU120" s="3"/>
      <c r="QV120" s="3"/>
      <c r="QW120" s="3"/>
      <c r="QX120" s="3"/>
      <c r="QY120" s="3"/>
      <c r="QZ120" s="3"/>
      <c r="RA120" s="3"/>
      <c r="RB120" s="3"/>
      <c r="RC120" s="3"/>
      <c r="RD120" s="3"/>
      <c r="RE120" s="3"/>
      <c r="RF120" s="3"/>
      <c r="RG120" s="3"/>
      <c r="RH120" s="3"/>
      <c r="RI120" s="3"/>
      <c r="RJ120" s="3"/>
      <c r="RK120" s="3"/>
      <c r="RL120" s="3"/>
      <c r="RM120" s="3"/>
      <c r="RN120" s="3"/>
      <c r="RO120" s="3"/>
      <c r="RP120" s="3"/>
      <c r="RQ120" s="3"/>
      <c r="RR120" s="3"/>
      <c r="RS120" s="3"/>
      <c r="RT120" s="3"/>
      <c r="RU120" s="3"/>
      <c r="RV120" s="3"/>
      <c r="RW120" s="3"/>
      <c r="RX120" s="3"/>
      <c r="RY120" s="3"/>
      <c r="RZ120" s="3"/>
      <c r="SA120" s="3"/>
      <c r="SB120" s="3"/>
      <c r="SC120" s="3"/>
      <c r="SD120" s="3"/>
      <c r="SE120" s="3"/>
      <c r="SF120" s="3"/>
      <c r="SG120" s="3"/>
      <c r="SH120" s="3"/>
      <c r="SI120" s="3"/>
      <c r="SJ120" s="3"/>
      <c r="SK120" s="3"/>
      <c r="SL120" s="3"/>
      <c r="SM120" s="3"/>
      <c r="SN120" s="3"/>
      <c r="SO120" s="3"/>
      <c r="SP120" s="3"/>
      <c r="SQ120" s="3"/>
      <c r="SR120" s="3"/>
      <c r="SS120" s="3"/>
      <c r="ST120" s="3"/>
      <c r="SU120" s="3"/>
      <c r="SV120" s="3"/>
      <c r="SW120" s="3"/>
      <c r="SX120" s="3"/>
      <c r="SY120" s="3"/>
      <c r="SZ120" s="3"/>
      <c r="TA120" s="3"/>
      <c r="TB120" s="3"/>
      <c r="TC120" s="3"/>
      <c r="TD120" s="3"/>
      <c r="TE120" s="3"/>
      <c r="TF120" s="3"/>
      <c r="TG120" s="3"/>
      <c r="TH120" s="3"/>
      <c r="TI120" s="3"/>
      <c r="TJ120" s="3"/>
      <c r="TK120" s="3"/>
      <c r="TL120" s="3"/>
      <c r="TM120" s="3"/>
      <c r="TN120" s="3"/>
      <c r="TO120" s="3"/>
      <c r="TP120" s="3"/>
      <c r="TQ120" s="3"/>
      <c r="TR120" s="3"/>
      <c r="TS120" s="3"/>
      <c r="TT120" s="3"/>
      <c r="TU120" s="3"/>
      <c r="TV120" s="3"/>
      <c r="TW120" s="3"/>
      <c r="TX120" s="3"/>
      <c r="TY120" s="3"/>
      <c r="TZ120" s="3"/>
      <c r="UA120" s="3"/>
      <c r="UB120" s="3"/>
      <c r="UC120" s="3"/>
      <c r="UD120" s="3"/>
      <c r="UE120" s="3"/>
      <c r="UF120" s="3"/>
      <c r="UG120" s="3"/>
      <c r="UH120" s="3"/>
      <c r="UI120" s="3"/>
      <c r="UJ120" s="3"/>
      <c r="UK120" s="3"/>
      <c r="UL120" s="3"/>
      <c r="UM120" s="3"/>
      <c r="UN120" s="3"/>
      <c r="UO120" s="3"/>
      <c r="UP120" s="3"/>
      <c r="UQ120" s="3"/>
      <c r="UR120" s="3"/>
      <c r="US120" s="3"/>
      <c r="UT120" s="3"/>
      <c r="UU120" s="3"/>
      <c r="UV120" s="3"/>
      <c r="UW120" s="3"/>
      <c r="UX120" s="3"/>
      <c r="UY120" s="3"/>
      <c r="UZ120" s="3"/>
      <c r="VA120" s="3"/>
      <c r="VB120" s="3"/>
      <c r="VC120" s="3"/>
      <c r="VD120" s="3"/>
      <c r="VE120" s="3"/>
      <c r="VF120" s="3"/>
      <c r="VG120" s="3"/>
      <c r="VH120" s="3"/>
      <c r="VI120" s="3"/>
      <c r="VJ120" s="3"/>
      <c r="VK120" s="3"/>
      <c r="VL120" s="3"/>
      <c r="VM120" s="3"/>
      <c r="VN120" s="3"/>
      <c r="VO120" s="3"/>
      <c r="VP120" s="3"/>
      <c r="VQ120" s="3"/>
      <c r="VR120" s="3"/>
      <c r="VS120" s="3"/>
      <c r="VT120" s="3"/>
      <c r="VU120" s="3"/>
      <c r="VV120" s="3"/>
      <c r="VW120" s="3"/>
      <c r="VX120" s="3"/>
      <c r="VY120" s="3"/>
      <c r="VZ120" s="3"/>
      <c r="WA120" s="3"/>
      <c r="WB120" s="3"/>
      <c r="WC120" s="3"/>
      <c r="WD120" s="3"/>
      <c r="WE120" s="3"/>
      <c r="WF120" s="3"/>
      <c r="WG120" s="3"/>
      <c r="WH120" s="3"/>
      <c r="WI120" s="3"/>
      <c r="WJ120" s="3"/>
      <c r="WK120" s="3"/>
      <c r="WL120" s="3"/>
      <c r="WM120" s="3"/>
      <c r="WN120" s="3"/>
      <c r="WO120" s="3"/>
      <c r="WP120" s="3"/>
      <c r="WQ120" s="3"/>
      <c r="WR120" s="3"/>
      <c r="WS120" s="3"/>
      <c r="WT120" s="3"/>
      <c r="WU120" s="3"/>
      <c r="WV120" s="3"/>
      <c r="WW120" s="3"/>
      <c r="WX120" s="3"/>
      <c r="WY120" s="3"/>
      <c r="WZ120" s="3"/>
      <c r="XA120" s="3"/>
      <c r="XB120" s="3"/>
      <c r="XC120" s="3"/>
      <c r="XD120" s="3"/>
      <c r="XE120" s="3"/>
      <c r="XF120" s="3"/>
      <c r="XG120" s="3"/>
      <c r="XH120" s="3"/>
      <c r="XI120" s="3"/>
      <c r="XJ120" s="3"/>
      <c r="XK120" s="3"/>
      <c r="XL120" s="3"/>
      <c r="XM120" s="3"/>
      <c r="XN120" s="3"/>
      <c r="XO120" s="3"/>
      <c r="XP120" s="3"/>
      <c r="XQ120" s="3"/>
      <c r="XR120" s="3"/>
      <c r="XS120" s="3"/>
      <c r="XT120" s="3"/>
      <c r="XU120" s="3"/>
      <c r="XV120" s="3"/>
      <c r="XW120" s="3"/>
      <c r="XX120" s="3"/>
      <c r="XY120" s="3"/>
      <c r="XZ120" s="3"/>
      <c r="YA120" s="3"/>
      <c r="YB120" s="3"/>
      <c r="YC120" s="3"/>
      <c r="YD120" s="3"/>
      <c r="YE120" s="3"/>
      <c r="YF120" s="3"/>
      <c r="YG120" s="3"/>
      <c r="YH120" s="3"/>
      <c r="YI120" s="3"/>
      <c r="YJ120" s="3"/>
      <c r="YK120" s="3"/>
      <c r="YL120" s="3"/>
      <c r="YM120" s="3"/>
      <c r="YN120" s="3"/>
      <c r="YO120" s="3"/>
      <c r="YP120" s="3"/>
      <c r="YQ120" s="3"/>
      <c r="YR120" s="3"/>
      <c r="YS120" s="3"/>
      <c r="YT120" s="3"/>
      <c r="YU120" s="3"/>
      <c r="YV120" s="3"/>
      <c r="YW120" s="3"/>
      <c r="YX120" s="3"/>
      <c r="YY120" s="3"/>
      <c r="YZ120" s="3"/>
      <c r="ZA120" s="3"/>
      <c r="ZB120" s="3"/>
      <c r="ZC120" s="3"/>
      <c r="ZD120" s="3"/>
      <c r="ZE120" s="3"/>
      <c r="ZF120" s="3"/>
      <c r="ZG120" s="3"/>
      <c r="ZH120" s="3"/>
      <c r="ZI120" s="3"/>
      <c r="ZJ120" s="3"/>
      <c r="ZK120" s="3"/>
      <c r="ZL120" s="3"/>
      <c r="ZM120" s="3"/>
      <c r="ZN120" s="3"/>
      <c r="ZO120" s="3"/>
      <c r="ZP120" s="3"/>
      <c r="ZQ120" s="3"/>
      <c r="ZR120" s="3"/>
      <c r="ZS120" s="3"/>
      <c r="ZT120" s="3"/>
      <c r="ZU120" s="3"/>
      <c r="ZV120" s="3"/>
      <c r="ZW120" s="3"/>
      <c r="ZX120" s="3"/>
      <c r="ZY120" s="3"/>
      <c r="ZZ120" s="3"/>
      <c r="AAA120" s="3"/>
      <c r="AAB120" s="3"/>
      <c r="AAC120" s="3"/>
      <c r="AAD120" s="3"/>
      <c r="AAE120" s="3"/>
      <c r="AAF120" s="3"/>
      <c r="AAG120" s="3"/>
      <c r="AAH120" s="3"/>
      <c r="AAI120" s="3"/>
      <c r="AAJ120" s="3"/>
      <c r="AAK120" s="3"/>
      <c r="AAL120" s="3"/>
      <c r="AAM120" s="3"/>
      <c r="AAN120" s="3"/>
      <c r="AAO120" s="3"/>
      <c r="AAP120" s="3"/>
      <c r="AAQ120" s="3"/>
      <c r="AAR120" s="3"/>
      <c r="AAS120" s="3"/>
      <c r="AAT120" s="3"/>
      <c r="AAU120" s="3"/>
      <c r="AAV120" s="3"/>
      <c r="AAW120" s="3"/>
      <c r="AAX120" s="3"/>
      <c r="AAY120" s="3"/>
      <c r="AAZ120" s="3"/>
      <c r="ABA120" s="3"/>
      <c r="ABB120" s="3"/>
      <c r="ABC120" s="3"/>
      <c r="ABD120" s="3"/>
      <c r="ABE120" s="3"/>
      <c r="ABF120" s="3"/>
      <c r="ABG120" s="3"/>
      <c r="ABH120" s="3"/>
      <c r="ABI120" s="3"/>
      <c r="ABJ120" s="3"/>
      <c r="ABK120" s="3"/>
      <c r="ABL120" s="3"/>
      <c r="ABM120" s="3"/>
      <c r="ABN120" s="3"/>
      <c r="ABO120" s="3"/>
      <c r="ABP120" s="3"/>
      <c r="ABQ120" s="3"/>
      <c r="ABR120" s="3"/>
      <c r="ABS120" s="3"/>
      <c r="ABT120" s="3"/>
      <c r="ABU120" s="3"/>
      <c r="ABV120" s="3"/>
      <c r="ABW120" s="3"/>
      <c r="ABX120" s="3"/>
      <c r="ABY120" s="3"/>
      <c r="ABZ120" s="3"/>
      <c r="ACA120" s="3"/>
      <c r="ACB120" s="3"/>
      <c r="ACC120" s="3"/>
      <c r="ACD120" s="3"/>
      <c r="ACE120" s="3"/>
      <c r="ACF120" s="3"/>
      <c r="ACG120" s="3"/>
      <c r="ACH120" s="3"/>
      <c r="ACI120" s="3"/>
      <c r="ACJ120" s="3"/>
      <c r="ACK120" s="3"/>
      <c r="ACL120" s="3"/>
      <c r="ACM120" s="3"/>
      <c r="ACN120" s="3"/>
      <c r="ACO120" s="3"/>
      <c r="ACP120" s="3"/>
      <c r="ACQ120" s="3"/>
      <c r="ACR120" s="3"/>
      <c r="ACS120" s="3"/>
      <c r="ACT120" s="3"/>
      <c r="ACU120" s="3"/>
      <c r="ACV120" s="3"/>
      <c r="ACW120" s="3"/>
      <c r="ACX120" s="3"/>
      <c r="ACY120" s="3"/>
      <c r="ACZ120" s="3"/>
      <c r="ADA120" s="3"/>
      <c r="ADB120" s="3"/>
      <c r="ADC120" s="3"/>
      <c r="ADD120" s="3"/>
      <c r="ADE120" s="3"/>
      <c r="ADF120" s="3"/>
      <c r="ADG120" s="3"/>
      <c r="ADH120" s="3"/>
      <c r="ADI120" s="3"/>
      <c r="ADJ120" s="3"/>
      <c r="ADK120" s="3"/>
      <c r="ADL120" s="3"/>
      <c r="ADM120" s="3"/>
      <c r="ADN120" s="3"/>
      <c r="ADO120" s="3"/>
      <c r="ADP120" s="3"/>
      <c r="ADQ120" s="3"/>
      <c r="ADR120" s="3"/>
      <c r="ADS120" s="3"/>
      <c r="ADT120" s="3"/>
      <c r="ADU120" s="3"/>
      <c r="ADV120" s="3"/>
      <c r="ADW120" s="3"/>
      <c r="ADX120" s="3"/>
      <c r="ADY120" s="3"/>
      <c r="ADZ120" s="3"/>
      <c r="AEA120" s="3"/>
      <c r="AEB120" s="3"/>
      <c r="AEC120" s="3"/>
      <c r="AED120" s="3"/>
      <c r="AEE120" s="3"/>
      <c r="AEF120" s="3"/>
      <c r="AEG120" s="3"/>
      <c r="AEH120" s="3"/>
      <c r="AEI120" s="3"/>
      <c r="AEJ120" s="3"/>
      <c r="AEK120" s="3"/>
      <c r="AEL120" s="3"/>
      <c r="AEM120" s="3"/>
      <c r="AEN120" s="3"/>
      <c r="AEO120" s="3"/>
      <c r="AEP120" s="3"/>
      <c r="AEQ120" s="3"/>
      <c r="AER120" s="3"/>
      <c r="AES120" s="3"/>
      <c r="AET120" s="3"/>
      <c r="AEU120" s="3"/>
      <c r="AEV120" s="3"/>
      <c r="AEW120" s="3"/>
      <c r="AEX120" s="3"/>
      <c r="AEY120" s="3"/>
      <c r="AEZ120" s="3"/>
      <c r="AFA120" s="3"/>
      <c r="AFB120" s="3"/>
      <c r="AFC120" s="3"/>
      <c r="AFD120" s="3"/>
      <c r="AFE120" s="3"/>
      <c r="AFF120" s="3"/>
      <c r="AFG120" s="3"/>
      <c r="AFH120" s="3"/>
      <c r="AFI120" s="3"/>
      <c r="AFJ120" s="3"/>
      <c r="AFK120" s="3"/>
      <c r="AFL120" s="3"/>
      <c r="AFM120" s="3"/>
      <c r="AFN120" s="3"/>
      <c r="AFO120" s="3"/>
      <c r="AFP120" s="3"/>
      <c r="AFQ120" s="3"/>
      <c r="AFR120" s="3"/>
      <c r="AFS120" s="3"/>
      <c r="AFT120" s="3"/>
      <c r="AFU120" s="3"/>
      <c r="AFV120" s="3"/>
      <c r="AFW120" s="3"/>
      <c r="AFX120" s="3"/>
      <c r="AFY120" s="3"/>
      <c r="AFZ120" s="3"/>
      <c r="AGA120" s="3"/>
      <c r="AGB120" s="3"/>
      <c r="AGC120" s="3"/>
      <c r="AGD120" s="3"/>
      <c r="AGE120" s="3"/>
      <c r="AGF120" s="3"/>
      <c r="AGG120" s="3"/>
      <c r="AGH120" s="3"/>
      <c r="AGI120" s="3"/>
      <c r="AGJ120" s="3"/>
      <c r="AGK120" s="3"/>
      <c r="AGL120" s="3"/>
      <c r="AGM120" s="3"/>
      <c r="AGN120" s="3"/>
      <c r="AGO120" s="3"/>
      <c r="AGP120" s="3"/>
      <c r="AGQ120" s="3"/>
      <c r="AGR120" s="3"/>
      <c r="AGS120" s="3"/>
      <c r="AGT120" s="3"/>
      <c r="AGU120" s="3"/>
      <c r="AGV120" s="3"/>
      <c r="AGW120" s="3"/>
      <c r="AGX120" s="3"/>
      <c r="AGY120" s="3"/>
      <c r="AGZ120" s="3"/>
      <c r="AHA120" s="3"/>
      <c r="AHB120" s="3"/>
      <c r="AHC120" s="3"/>
      <c r="AHD120" s="3"/>
      <c r="AHE120" s="3"/>
      <c r="AHF120" s="3"/>
      <c r="AHG120" s="3"/>
      <c r="AHH120" s="3"/>
      <c r="AHI120" s="3"/>
      <c r="AHJ120" s="3"/>
      <c r="AHK120" s="3"/>
      <c r="AHL120" s="3"/>
      <c r="AHM120" s="3"/>
      <c r="AHN120" s="3"/>
      <c r="AHO120" s="3"/>
      <c r="AHP120" s="3"/>
      <c r="AHQ120" s="3"/>
      <c r="AHR120" s="3"/>
      <c r="AHS120" s="3"/>
      <c r="AHT120" s="3"/>
      <c r="AHU120" s="3"/>
      <c r="AHV120" s="3"/>
      <c r="AHW120" s="3"/>
      <c r="AHX120" s="3"/>
      <c r="AHY120" s="3"/>
      <c r="AHZ120" s="3"/>
      <c r="AIA120" s="3"/>
      <c r="AIB120" s="3"/>
      <c r="AIC120" s="3"/>
      <c r="AID120" s="3"/>
      <c r="AIE120" s="3"/>
      <c r="AIF120" s="3"/>
      <c r="AIG120" s="3"/>
      <c r="AIH120" s="3"/>
      <c r="AII120" s="3"/>
      <c r="AIJ120" s="3"/>
      <c r="AIK120" s="3"/>
      <c r="AIL120" s="3"/>
      <c r="AIM120" s="3"/>
      <c r="AIN120" s="3"/>
      <c r="AIO120" s="3"/>
      <c r="AIP120" s="3"/>
      <c r="AIQ120" s="3"/>
      <c r="AIR120" s="3"/>
      <c r="AIS120" s="3"/>
      <c r="AIT120" s="3"/>
      <c r="AIU120" s="3"/>
      <c r="AIV120" s="3"/>
      <c r="AIW120" s="3"/>
      <c r="AIX120" s="3"/>
      <c r="AIY120" s="3"/>
      <c r="AIZ120" s="3"/>
      <c r="AJA120" s="3"/>
      <c r="AJB120" s="3"/>
      <c r="AJC120" s="3"/>
      <c r="AJD120" s="3"/>
      <c r="AJE120" s="3"/>
      <c r="AJF120" s="3"/>
      <c r="AJG120" s="3"/>
      <c r="AJH120" s="3"/>
      <c r="AJI120" s="3"/>
      <c r="AJJ120" s="3"/>
      <c r="AJK120" s="3"/>
      <c r="AJL120" s="3"/>
      <c r="AJM120" s="3"/>
      <c r="AJN120" s="3"/>
      <c r="AJO120" s="3"/>
      <c r="AJP120" s="3"/>
      <c r="AJQ120" s="3"/>
      <c r="AJR120" s="3"/>
      <c r="AJS120" s="3"/>
      <c r="AJT120" s="3"/>
      <c r="AJU120" s="3"/>
      <c r="AJV120" s="3"/>
      <c r="AJW120" s="3"/>
      <c r="AJX120" s="3"/>
      <c r="AJY120" s="3"/>
      <c r="AJZ120" s="3"/>
      <c r="AKA120" s="3"/>
      <c r="AKB120" s="3"/>
      <c r="AKC120" s="3"/>
      <c r="AKD120" s="3"/>
      <c r="AKE120" s="3"/>
      <c r="AKF120" s="3"/>
      <c r="AKG120" s="3"/>
      <c r="AKH120" s="3"/>
      <c r="AKI120" s="3"/>
      <c r="AKJ120" s="3"/>
      <c r="AKK120" s="3"/>
      <c r="AKL120" s="3"/>
      <c r="AKM120" s="3"/>
      <c r="AKN120" s="3"/>
      <c r="AKO120" s="3"/>
      <c r="AKP120" s="3"/>
      <c r="AKQ120" s="3"/>
      <c r="AKR120" s="3"/>
      <c r="AKS120" s="3"/>
      <c r="AKT120" s="3"/>
      <c r="AKU120" s="3"/>
      <c r="AKV120" s="3"/>
      <c r="AKW120" s="3"/>
      <c r="AKX120" s="3"/>
      <c r="AKY120" s="3"/>
      <c r="AKZ120" s="3"/>
      <c r="ALA120" s="3"/>
    </row>
    <row r="121" spans="1:989" s="35" customFormat="1" ht="176.25" customHeight="1" x14ac:dyDescent="0.2">
      <c r="A121" s="62" t="s">
        <v>181</v>
      </c>
      <c r="B121" s="51">
        <f>5019+1-78</f>
        <v>4942</v>
      </c>
      <c r="C121" s="51">
        <f>5019+1-78</f>
        <v>4942</v>
      </c>
      <c r="D121" s="51">
        <f>5019+1-78</f>
        <v>4942</v>
      </c>
      <c r="E121" s="60">
        <f t="shared" si="37"/>
        <v>100</v>
      </c>
      <c r="F121" s="60">
        <f t="shared" si="38"/>
        <v>100</v>
      </c>
      <c r="G121" s="86">
        <v>5026</v>
      </c>
      <c r="H121" s="60">
        <f t="shared" si="40"/>
        <v>84</v>
      </c>
      <c r="I121" s="60">
        <f t="shared" si="41"/>
        <v>1.6997167138810201</v>
      </c>
      <c r="J121" s="60">
        <f t="shared" si="42"/>
        <v>84</v>
      </c>
      <c r="K121" s="60">
        <f t="shared" si="43"/>
        <v>1.6997167138810201</v>
      </c>
      <c r="L121" s="61">
        <f t="shared" si="44"/>
        <v>84</v>
      </c>
      <c r="M121" s="61">
        <f t="shared" si="45"/>
        <v>1.6997167138810201</v>
      </c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3"/>
      <c r="IO121" s="3"/>
      <c r="IP121" s="3"/>
      <c r="IQ121" s="3"/>
      <c r="IR121" s="3"/>
      <c r="IS121" s="3"/>
      <c r="IT121" s="3"/>
      <c r="IU121" s="3"/>
      <c r="IV121" s="3"/>
      <c r="IW121" s="3"/>
      <c r="IX121" s="3"/>
      <c r="IY121" s="3"/>
      <c r="IZ121" s="3"/>
      <c r="JA121" s="3"/>
      <c r="JB121" s="3"/>
      <c r="JC121" s="3"/>
      <c r="JD121" s="3"/>
      <c r="JE121" s="3"/>
      <c r="JF121" s="3"/>
      <c r="JG121" s="3"/>
      <c r="JH121" s="3"/>
      <c r="JI121" s="3"/>
      <c r="JJ121" s="3"/>
      <c r="JK121" s="3"/>
      <c r="JL121" s="3"/>
      <c r="JM121" s="3"/>
      <c r="JN121" s="3"/>
      <c r="JO121" s="3"/>
      <c r="JP121" s="3"/>
      <c r="JQ121" s="3"/>
      <c r="JR121" s="3"/>
      <c r="JS121" s="3"/>
      <c r="JT121" s="3"/>
      <c r="JU121" s="3"/>
      <c r="JV121" s="3"/>
      <c r="JW121" s="3"/>
      <c r="JX121" s="3"/>
      <c r="JY121" s="3"/>
      <c r="JZ121" s="3"/>
      <c r="KA121" s="3"/>
      <c r="KB121" s="3"/>
      <c r="KC121" s="3"/>
      <c r="KD121" s="3"/>
      <c r="KE121" s="3"/>
      <c r="KF121" s="3"/>
      <c r="KG121" s="3"/>
      <c r="KH121" s="3"/>
      <c r="KI121" s="3"/>
      <c r="KJ121" s="3"/>
      <c r="KK121" s="3"/>
      <c r="KL121" s="3"/>
      <c r="KM121" s="3"/>
      <c r="KN121" s="3"/>
      <c r="KO121" s="3"/>
      <c r="KP121" s="3"/>
      <c r="KQ121" s="3"/>
      <c r="KR121" s="3"/>
      <c r="KS121" s="3"/>
      <c r="KT121" s="3"/>
      <c r="KU121" s="3"/>
      <c r="KV121" s="3"/>
      <c r="KW121" s="3"/>
      <c r="KX121" s="3"/>
      <c r="KY121" s="3"/>
      <c r="KZ121" s="3"/>
      <c r="LA121" s="3"/>
      <c r="LB121" s="3"/>
      <c r="LC121" s="3"/>
      <c r="LD121" s="3"/>
      <c r="LE121" s="3"/>
      <c r="LF121" s="3"/>
      <c r="LG121" s="3"/>
      <c r="LH121" s="3"/>
      <c r="LI121" s="3"/>
      <c r="LJ121" s="3"/>
      <c r="LK121" s="3"/>
      <c r="LL121" s="3"/>
      <c r="LM121" s="3"/>
      <c r="LN121" s="3"/>
      <c r="LO121" s="3"/>
      <c r="LP121" s="3"/>
      <c r="LQ121" s="3"/>
      <c r="LR121" s="3"/>
      <c r="LS121" s="3"/>
      <c r="LT121" s="3"/>
      <c r="LU121" s="3"/>
      <c r="LV121" s="3"/>
      <c r="LW121" s="3"/>
      <c r="LX121" s="3"/>
      <c r="LY121" s="3"/>
      <c r="LZ121" s="3"/>
      <c r="MA121" s="3"/>
      <c r="MB121" s="3"/>
      <c r="MC121" s="3"/>
      <c r="MD121" s="3"/>
      <c r="ME121" s="3"/>
      <c r="MF121" s="3"/>
      <c r="MG121" s="3"/>
      <c r="MH121" s="3"/>
      <c r="MI121" s="3"/>
      <c r="MJ121" s="3"/>
      <c r="MK121" s="3"/>
      <c r="ML121" s="3"/>
      <c r="MM121" s="3"/>
      <c r="MN121" s="3"/>
      <c r="MO121" s="3"/>
      <c r="MP121" s="3"/>
      <c r="MQ121" s="3"/>
      <c r="MR121" s="3"/>
      <c r="MS121" s="3"/>
      <c r="MT121" s="3"/>
      <c r="MU121" s="3"/>
      <c r="MV121" s="3"/>
      <c r="MW121" s="3"/>
      <c r="MX121" s="3"/>
      <c r="MY121" s="3"/>
      <c r="MZ121" s="3"/>
      <c r="NA121" s="3"/>
      <c r="NB121" s="3"/>
      <c r="NC121" s="3"/>
      <c r="ND121" s="3"/>
      <c r="NE121" s="3"/>
      <c r="NF121" s="3"/>
      <c r="NG121" s="3"/>
      <c r="NH121" s="3"/>
      <c r="NI121" s="3"/>
      <c r="NJ121" s="3"/>
      <c r="NK121" s="3"/>
      <c r="NL121" s="3"/>
      <c r="NM121" s="3"/>
      <c r="NN121" s="3"/>
      <c r="NO121" s="3"/>
      <c r="NP121" s="3"/>
      <c r="NQ121" s="3"/>
      <c r="NR121" s="3"/>
      <c r="NS121" s="3"/>
      <c r="NT121" s="3"/>
      <c r="NU121" s="3"/>
      <c r="NV121" s="3"/>
      <c r="NW121" s="3"/>
      <c r="NX121" s="3"/>
      <c r="NY121" s="3"/>
      <c r="NZ121" s="3"/>
      <c r="OA121" s="3"/>
      <c r="OB121" s="3"/>
      <c r="OC121" s="3"/>
      <c r="OD121" s="3"/>
      <c r="OE121" s="3"/>
      <c r="OF121" s="3"/>
      <c r="OG121" s="3"/>
      <c r="OH121" s="3"/>
      <c r="OI121" s="3"/>
      <c r="OJ121" s="3"/>
      <c r="OK121" s="3"/>
      <c r="OL121" s="3"/>
      <c r="OM121" s="3"/>
      <c r="ON121" s="3"/>
      <c r="OO121" s="3"/>
      <c r="OP121" s="3"/>
      <c r="OQ121" s="3"/>
      <c r="OR121" s="3"/>
      <c r="OS121" s="3"/>
      <c r="OT121" s="3"/>
      <c r="OU121" s="3"/>
      <c r="OV121" s="3"/>
      <c r="OW121" s="3"/>
      <c r="OX121" s="3"/>
      <c r="OY121" s="3"/>
      <c r="OZ121" s="3"/>
      <c r="PA121" s="3"/>
      <c r="PB121" s="3"/>
      <c r="PC121" s="3"/>
      <c r="PD121" s="3"/>
      <c r="PE121" s="3"/>
      <c r="PF121" s="3"/>
      <c r="PG121" s="3"/>
      <c r="PH121" s="3"/>
      <c r="PI121" s="3"/>
      <c r="PJ121" s="3"/>
      <c r="PK121" s="3"/>
      <c r="PL121" s="3"/>
      <c r="PM121" s="3"/>
      <c r="PN121" s="3"/>
      <c r="PO121" s="3"/>
      <c r="PP121" s="3"/>
      <c r="PQ121" s="3"/>
      <c r="PR121" s="3"/>
      <c r="PS121" s="3"/>
      <c r="PT121" s="3"/>
      <c r="PU121" s="3"/>
      <c r="PV121" s="3"/>
      <c r="PW121" s="3"/>
      <c r="PX121" s="3"/>
      <c r="PY121" s="3"/>
      <c r="PZ121" s="3"/>
      <c r="QA121" s="3"/>
      <c r="QB121" s="3"/>
      <c r="QC121" s="3"/>
      <c r="QD121" s="3"/>
      <c r="QE121" s="3"/>
      <c r="QF121" s="3"/>
      <c r="QG121" s="3"/>
      <c r="QH121" s="3"/>
      <c r="QI121" s="3"/>
      <c r="QJ121" s="3"/>
      <c r="QK121" s="3"/>
      <c r="QL121" s="3"/>
      <c r="QM121" s="3"/>
      <c r="QN121" s="3"/>
      <c r="QO121" s="3"/>
      <c r="QP121" s="3"/>
      <c r="QQ121" s="3"/>
      <c r="QR121" s="3"/>
      <c r="QS121" s="3"/>
      <c r="QT121" s="3"/>
      <c r="QU121" s="3"/>
      <c r="QV121" s="3"/>
      <c r="QW121" s="3"/>
      <c r="QX121" s="3"/>
      <c r="QY121" s="3"/>
      <c r="QZ121" s="3"/>
      <c r="RA121" s="3"/>
      <c r="RB121" s="3"/>
      <c r="RC121" s="3"/>
      <c r="RD121" s="3"/>
      <c r="RE121" s="3"/>
      <c r="RF121" s="3"/>
      <c r="RG121" s="3"/>
      <c r="RH121" s="3"/>
      <c r="RI121" s="3"/>
      <c r="RJ121" s="3"/>
      <c r="RK121" s="3"/>
      <c r="RL121" s="3"/>
      <c r="RM121" s="3"/>
      <c r="RN121" s="3"/>
      <c r="RO121" s="3"/>
      <c r="RP121" s="3"/>
      <c r="RQ121" s="3"/>
      <c r="RR121" s="3"/>
      <c r="RS121" s="3"/>
      <c r="RT121" s="3"/>
      <c r="RU121" s="3"/>
      <c r="RV121" s="3"/>
      <c r="RW121" s="3"/>
      <c r="RX121" s="3"/>
      <c r="RY121" s="3"/>
      <c r="RZ121" s="3"/>
      <c r="SA121" s="3"/>
      <c r="SB121" s="3"/>
      <c r="SC121" s="3"/>
      <c r="SD121" s="3"/>
      <c r="SE121" s="3"/>
      <c r="SF121" s="3"/>
      <c r="SG121" s="3"/>
      <c r="SH121" s="3"/>
      <c r="SI121" s="3"/>
      <c r="SJ121" s="3"/>
      <c r="SK121" s="3"/>
      <c r="SL121" s="3"/>
      <c r="SM121" s="3"/>
      <c r="SN121" s="3"/>
      <c r="SO121" s="3"/>
      <c r="SP121" s="3"/>
      <c r="SQ121" s="3"/>
      <c r="SR121" s="3"/>
      <c r="SS121" s="3"/>
      <c r="ST121" s="3"/>
      <c r="SU121" s="3"/>
      <c r="SV121" s="3"/>
      <c r="SW121" s="3"/>
      <c r="SX121" s="3"/>
      <c r="SY121" s="3"/>
      <c r="SZ121" s="3"/>
      <c r="TA121" s="3"/>
      <c r="TB121" s="3"/>
      <c r="TC121" s="3"/>
      <c r="TD121" s="3"/>
      <c r="TE121" s="3"/>
      <c r="TF121" s="3"/>
      <c r="TG121" s="3"/>
      <c r="TH121" s="3"/>
      <c r="TI121" s="3"/>
      <c r="TJ121" s="3"/>
      <c r="TK121" s="3"/>
      <c r="TL121" s="3"/>
      <c r="TM121" s="3"/>
      <c r="TN121" s="3"/>
      <c r="TO121" s="3"/>
      <c r="TP121" s="3"/>
      <c r="TQ121" s="3"/>
      <c r="TR121" s="3"/>
      <c r="TS121" s="3"/>
      <c r="TT121" s="3"/>
      <c r="TU121" s="3"/>
      <c r="TV121" s="3"/>
      <c r="TW121" s="3"/>
      <c r="TX121" s="3"/>
      <c r="TY121" s="3"/>
      <c r="TZ121" s="3"/>
      <c r="UA121" s="3"/>
      <c r="UB121" s="3"/>
      <c r="UC121" s="3"/>
      <c r="UD121" s="3"/>
      <c r="UE121" s="3"/>
      <c r="UF121" s="3"/>
      <c r="UG121" s="3"/>
      <c r="UH121" s="3"/>
      <c r="UI121" s="3"/>
      <c r="UJ121" s="3"/>
      <c r="UK121" s="3"/>
      <c r="UL121" s="3"/>
      <c r="UM121" s="3"/>
      <c r="UN121" s="3"/>
      <c r="UO121" s="3"/>
      <c r="UP121" s="3"/>
      <c r="UQ121" s="3"/>
      <c r="UR121" s="3"/>
      <c r="US121" s="3"/>
      <c r="UT121" s="3"/>
      <c r="UU121" s="3"/>
      <c r="UV121" s="3"/>
      <c r="UW121" s="3"/>
      <c r="UX121" s="3"/>
      <c r="UY121" s="3"/>
      <c r="UZ121" s="3"/>
      <c r="VA121" s="3"/>
      <c r="VB121" s="3"/>
      <c r="VC121" s="3"/>
      <c r="VD121" s="3"/>
      <c r="VE121" s="3"/>
      <c r="VF121" s="3"/>
      <c r="VG121" s="3"/>
      <c r="VH121" s="3"/>
      <c r="VI121" s="3"/>
      <c r="VJ121" s="3"/>
      <c r="VK121" s="3"/>
      <c r="VL121" s="3"/>
      <c r="VM121" s="3"/>
      <c r="VN121" s="3"/>
      <c r="VO121" s="3"/>
      <c r="VP121" s="3"/>
      <c r="VQ121" s="3"/>
      <c r="VR121" s="3"/>
      <c r="VS121" s="3"/>
      <c r="VT121" s="3"/>
      <c r="VU121" s="3"/>
      <c r="VV121" s="3"/>
      <c r="VW121" s="3"/>
      <c r="VX121" s="3"/>
      <c r="VY121" s="3"/>
      <c r="VZ121" s="3"/>
      <c r="WA121" s="3"/>
      <c r="WB121" s="3"/>
      <c r="WC121" s="3"/>
      <c r="WD121" s="3"/>
      <c r="WE121" s="3"/>
      <c r="WF121" s="3"/>
      <c r="WG121" s="3"/>
      <c r="WH121" s="3"/>
      <c r="WI121" s="3"/>
      <c r="WJ121" s="3"/>
      <c r="WK121" s="3"/>
      <c r="WL121" s="3"/>
      <c r="WM121" s="3"/>
      <c r="WN121" s="3"/>
      <c r="WO121" s="3"/>
      <c r="WP121" s="3"/>
      <c r="WQ121" s="3"/>
      <c r="WR121" s="3"/>
      <c r="WS121" s="3"/>
      <c r="WT121" s="3"/>
      <c r="WU121" s="3"/>
      <c r="WV121" s="3"/>
      <c r="WW121" s="3"/>
      <c r="WX121" s="3"/>
      <c r="WY121" s="3"/>
      <c r="WZ121" s="3"/>
      <c r="XA121" s="3"/>
      <c r="XB121" s="3"/>
      <c r="XC121" s="3"/>
      <c r="XD121" s="3"/>
      <c r="XE121" s="3"/>
      <c r="XF121" s="3"/>
      <c r="XG121" s="3"/>
      <c r="XH121" s="3"/>
      <c r="XI121" s="3"/>
      <c r="XJ121" s="3"/>
      <c r="XK121" s="3"/>
      <c r="XL121" s="3"/>
      <c r="XM121" s="3"/>
      <c r="XN121" s="3"/>
      <c r="XO121" s="3"/>
      <c r="XP121" s="3"/>
      <c r="XQ121" s="3"/>
      <c r="XR121" s="3"/>
      <c r="XS121" s="3"/>
      <c r="XT121" s="3"/>
      <c r="XU121" s="3"/>
      <c r="XV121" s="3"/>
      <c r="XW121" s="3"/>
      <c r="XX121" s="3"/>
      <c r="XY121" s="3"/>
      <c r="XZ121" s="3"/>
      <c r="YA121" s="3"/>
      <c r="YB121" s="3"/>
      <c r="YC121" s="3"/>
      <c r="YD121" s="3"/>
      <c r="YE121" s="3"/>
      <c r="YF121" s="3"/>
      <c r="YG121" s="3"/>
      <c r="YH121" s="3"/>
      <c r="YI121" s="3"/>
      <c r="YJ121" s="3"/>
      <c r="YK121" s="3"/>
      <c r="YL121" s="3"/>
      <c r="YM121" s="3"/>
      <c r="YN121" s="3"/>
      <c r="YO121" s="3"/>
      <c r="YP121" s="3"/>
      <c r="YQ121" s="3"/>
      <c r="YR121" s="3"/>
      <c r="YS121" s="3"/>
      <c r="YT121" s="3"/>
      <c r="YU121" s="3"/>
      <c r="YV121" s="3"/>
      <c r="YW121" s="3"/>
      <c r="YX121" s="3"/>
      <c r="YY121" s="3"/>
      <c r="YZ121" s="3"/>
      <c r="ZA121" s="3"/>
      <c r="ZB121" s="3"/>
      <c r="ZC121" s="3"/>
      <c r="ZD121" s="3"/>
      <c r="ZE121" s="3"/>
      <c r="ZF121" s="3"/>
      <c r="ZG121" s="3"/>
      <c r="ZH121" s="3"/>
      <c r="ZI121" s="3"/>
      <c r="ZJ121" s="3"/>
      <c r="ZK121" s="3"/>
      <c r="ZL121" s="3"/>
      <c r="ZM121" s="3"/>
      <c r="ZN121" s="3"/>
      <c r="ZO121" s="3"/>
      <c r="ZP121" s="3"/>
      <c r="ZQ121" s="3"/>
      <c r="ZR121" s="3"/>
      <c r="ZS121" s="3"/>
      <c r="ZT121" s="3"/>
      <c r="ZU121" s="3"/>
      <c r="ZV121" s="3"/>
      <c r="ZW121" s="3"/>
      <c r="ZX121" s="3"/>
      <c r="ZY121" s="3"/>
      <c r="ZZ121" s="3"/>
      <c r="AAA121" s="3"/>
      <c r="AAB121" s="3"/>
      <c r="AAC121" s="3"/>
      <c r="AAD121" s="3"/>
      <c r="AAE121" s="3"/>
      <c r="AAF121" s="3"/>
      <c r="AAG121" s="3"/>
      <c r="AAH121" s="3"/>
      <c r="AAI121" s="3"/>
      <c r="AAJ121" s="3"/>
      <c r="AAK121" s="3"/>
      <c r="AAL121" s="3"/>
      <c r="AAM121" s="3"/>
      <c r="AAN121" s="3"/>
      <c r="AAO121" s="3"/>
      <c r="AAP121" s="3"/>
      <c r="AAQ121" s="3"/>
      <c r="AAR121" s="3"/>
      <c r="AAS121" s="3"/>
      <c r="AAT121" s="3"/>
      <c r="AAU121" s="3"/>
      <c r="AAV121" s="3"/>
      <c r="AAW121" s="3"/>
      <c r="AAX121" s="3"/>
      <c r="AAY121" s="3"/>
      <c r="AAZ121" s="3"/>
      <c r="ABA121" s="3"/>
      <c r="ABB121" s="3"/>
      <c r="ABC121" s="3"/>
      <c r="ABD121" s="3"/>
      <c r="ABE121" s="3"/>
      <c r="ABF121" s="3"/>
      <c r="ABG121" s="3"/>
      <c r="ABH121" s="3"/>
      <c r="ABI121" s="3"/>
      <c r="ABJ121" s="3"/>
      <c r="ABK121" s="3"/>
      <c r="ABL121" s="3"/>
      <c r="ABM121" s="3"/>
      <c r="ABN121" s="3"/>
      <c r="ABO121" s="3"/>
      <c r="ABP121" s="3"/>
      <c r="ABQ121" s="3"/>
      <c r="ABR121" s="3"/>
      <c r="ABS121" s="3"/>
      <c r="ABT121" s="3"/>
      <c r="ABU121" s="3"/>
      <c r="ABV121" s="3"/>
      <c r="ABW121" s="3"/>
      <c r="ABX121" s="3"/>
      <c r="ABY121" s="3"/>
      <c r="ABZ121" s="3"/>
      <c r="ACA121" s="3"/>
      <c r="ACB121" s="3"/>
      <c r="ACC121" s="3"/>
      <c r="ACD121" s="3"/>
      <c r="ACE121" s="3"/>
      <c r="ACF121" s="3"/>
      <c r="ACG121" s="3"/>
      <c r="ACH121" s="3"/>
      <c r="ACI121" s="3"/>
      <c r="ACJ121" s="3"/>
      <c r="ACK121" s="3"/>
      <c r="ACL121" s="3"/>
      <c r="ACM121" s="3"/>
      <c r="ACN121" s="3"/>
      <c r="ACO121" s="3"/>
      <c r="ACP121" s="3"/>
      <c r="ACQ121" s="3"/>
      <c r="ACR121" s="3"/>
      <c r="ACS121" s="3"/>
      <c r="ACT121" s="3"/>
      <c r="ACU121" s="3"/>
      <c r="ACV121" s="3"/>
      <c r="ACW121" s="3"/>
      <c r="ACX121" s="3"/>
      <c r="ACY121" s="3"/>
      <c r="ACZ121" s="3"/>
      <c r="ADA121" s="3"/>
      <c r="ADB121" s="3"/>
      <c r="ADC121" s="3"/>
      <c r="ADD121" s="3"/>
      <c r="ADE121" s="3"/>
      <c r="ADF121" s="3"/>
      <c r="ADG121" s="3"/>
      <c r="ADH121" s="3"/>
      <c r="ADI121" s="3"/>
      <c r="ADJ121" s="3"/>
      <c r="ADK121" s="3"/>
      <c r="ADL121" s="3"/>
      <c r="ADM121" s="3"/>
      <c r="ADN121" s="3"/>
      <c r="ADO121" s="3"/>
      <c r="ADP121" s="3"/>
      <c r="ADQ121" s="3"/>
      <c r="ADR121" s="3"/>
      <c r="ADS121" s="3"/>
      <c r="ADT121" s="3"/>
      <c r="ADU121" s="3"/>
      <c r="ADV121" s="3"/>
      <c r="ADW121" s="3"/>
      <c r="ADX121" s="3"/>
      <c r="ADY121" s="3"/>
      <c r="ADZ121" s="3"/>
      <c r="AEA121" s="3"/>
      <c r="AEB121" s="3"/>
      <c r="AEC121" s="3"/>
      <c r="AED121" s="3"/>
      <c r="AEE121" s="3"/>
      <c r="AEF121" s="3"/>
      <c r="AEG121" s="3"/>
      <c r="AEH121" s="3"/>
      <c r="AEI121" s="3"/>
      <c r="AEJ121" s="3"/>
      <c r="AEK121" s="3"/>
      <c r="AEL121" s="3"/>
      <c r="AEM121" s="3"/>
      <c r="AEN121" s="3"/>
      <c r="AEO121" s="3"/>
      <c r="AEP121" s="3"/>
      <c r="AEQ121" s="3"/>
      <c r="AER121" s="3"/>
      <c r="AES121" s="3"/>
      <c r="AET121" s="3"/>
      <c r="AEU121" s="3"/>
      <c r="AEV121" s="3"/>
      <c r="AEW121" s="3"/>
      <c r="AEX121" s="3"/>
      <c r="AEY121" s="3"/>
      <c r="AEZ121" s="3"/>
      <c r="AFA121" s="3"/>
      <c r="AFB121" s="3"/>
      <c r="AFC121" s="3"/>
      <c r="AFD121" s="3"/>
      <c r="AFE121" s="3"/>
      <c r="AFF121" s="3"/>
      <c r="AFG121" s="3"/>
      <c r="AFH121" s="3"/>
      <c r="AFI121" s="3"/>
      <c r="AFJ121" s="3"/>
      <c r="AFK121" s="3"/>
      <c r="AFL121" s="3"/>
      <c r="AFM121" s="3"/>
      <c r="AFN121" s="3"/>
      <c r="AFO121" s="3"/>
      <c r="AFP121" s="3"/>
      <c r="AFQ121" s="3"/>
      <c r="AFR121" s="3"/>
      <c r="AFS121" s="3"/>
      <c r="AFT121" s="3"/>
      <c r="AFU121" s="3"/>
      <c r="AFV121" s="3"/>
      <c r="AFW121" s="3"/>
      <c r="AFX121" s="3"/>
      <c r="AFY121" s="3"/>
      <c r="AFZ121" s="3"/>
      <c r="AGA121" s="3"/>
      <c r="AGB121" s="3"/>
      <c r="AGC121" s="3"/>
      <c r="AGD121" s="3"/>
      <c r="AGE121" s="3"/>
      <c r="AGF121" s="3"/>
      <c r="AGG121" s="3"/>
      <c r="AGH121" s="3"/>
      <c r="AGI121" s="3"/>
      <c r="AGJ121" s="3"/>
      <c r="AGK121" s="3"/>
      <c r="AGL121" s="3"/>
      <c r="AGM121" s="3"/>
      <c r="AGN121" s="3"/>
      <c r="AGO121" s="3"/>
      <c r="AGP121" s="3"/>
      <c r="AGQ121" s="3"/>
      <c r="AGR121" s="3"/>
      <c r="AGS121" s="3"/>
      <c r="AGT121" s="3"/>
      <c r="AGU121" s="3"/>
      <c r="AGV121" s="3"/>
      <c r="AGW121" s="3"/>
      <c r="AGX121" s="3"/>
      <c r="AGY121" s="3"/>
      <c r="AGZ121" s="3"/>
      <c r="AHA121" s="3"/>
      <c r="AHB121" s="3"/>
      <c r="AHC121" s="3"/>
      <c r="AHD121" s="3"/>
      <c r="AHE121" s="3"/>
      <c r="AHF121" s="3"/>
      <c r="AHG121" s="3"/>
      <c r="AHH121" s="3"/>
      <c r="AHI121" s="3"/>
      <c r="AHJ121" s="3"/>
      <c r="AHK121" s="3"/>
      <c r="AHL121" s="3"/>
      <c r="AHM121" s="3"/>
      <c r="AHN121" s="3"/>
      <c r="AHO121" s="3"/>
      <c r="AHP121" s="3"/>
      <c r="AHQ121" s="3"/>
      <c r="AHR121" s="3"/>
      <c r="AHS121" s="3"/>
      <c r="AHT121" s="3"/>
      <c r="AHU121" s="3"/>
      <c r="AHV121" s="3"/>
      <c r="AHW121" s="3"/>
      <c r="AHX121" s="3"/>
      <c r="AHY121" s="3"/>
      <c r="AHZ121" s="3"/>
      <c r="AIA121" s="3"/>
      <c r="AIB121" s="3"/>
      <c r="AIC121" s="3"/>
      <c r="AID121" s="3"/>
      <c r="AIE121" s="3"/>
      <c r="AIF121" s="3"/>
      <c r="AIG121" s="3"/>
      <c r="AIH121" s="3"/>
      <c r="AII121" s="3"/>
      <c r="AIJ121" s="3"/>
      <c r="AIK121" s="3"/>
      <c r="AIL121" s="3"/>
      <c r="AIM121" s="3"/>
      <c r="AIN121" s="3"/>
      <c r="AIO121" s="3"/>
      <c r="AIP121" s="3"/>
      <c r="AIQ121" s="3"/>
      <c r="AIR121" s="3"/>
      <c r="AIS121" s="3"/>
      <c r="AIT121" s="3"/>
      <c r="AIU121" s="3"/>
      <c r="AIV121" s="3"/>
      <c r="AIW121" s="3"/>
      <c r="AIX121" s="3"/>
      <c r="AIY121" s="3"/>
      <c r="AIZ121" s="3"/>
      <c r="AJA121" s="3"/>
      <c r="AJB121" s="3"/>
      <c r="AJC121" s="3"/>
      <c r="AJD121" s="3"/>
      <c r="AJE121" s="3"/>
      <c r="AJF121" s="3"/>
      <c r="AJG121" s="3"/>
      <c r="AJH121" s="3"/>
      <c r="AJI121" s="3"/>
      <c r="AJJ121" s="3"/>
      <c r="AJK121" s="3"/>
      <c r="AJL121" s="3"/>
      <c r="AJM121" s="3"/>
      <c r="AJN121" s="3"/>
      <c r="AJO121" s="3"/>
      <c r="AJP121" s="3"/>
      <c r="AJQ121" s="3"/>
      <c r="AJR121" s="3"/>
      <c r="AJS121" s="3"/>
      <c r="AJT121" s="3"/>
      <c r="AJU121" s="3"/>
      <c r="AJV121" s="3"/>
      <c r="AJW121" s="3"/>
      <c r="AJX121" s="3"/>
      <c r="AJY121" s="3"/>
      <c r="AJZ121" s="3"/>
      <c r="AKA121" s="3"/>
      <c r="AKB121" s="3"/>
      <c r="AKC121" s="3"/>
      <c r="AKD121" s="3"/>
      <c r="AKE121" s="3"/>
      <c r="AKF121" s="3"/>
      <c r="AKG121" s="3"/>
      <c r="AKH121" s="3"/>
      <c r="AKI121" s="3"/>
      <c r="AKJ121" s="3"/>
      <c r="AKK121" s="3"/>
      <c r="AKL121" s="3"/>
      <c r="AKM121" s="3"/>
      <c r="AKN121" s="3"/>
      <c r="AKO121" s="3"/>
      <c r="AKP121" s="3"/>
      <c r="AKQ121" s="3"/>
      <c r="AKR121" s="3"/>
      <c r="AKS121" s="3"/>
      <c r="AKT121" s="3"/>
      <c r="AKU121" s="3"/>
      <c r="AKV121" s="3"/>
      <c r="AKW121" s="3"/>
      <c r="AKX121" s="3"/>
      <c r="AKY121" s="3"/>
      <c r="AKZ121" s="3"/>
      <c r="ALA121" s="3"/>
    </row>
    <row r="122" spans="1:989" s="35" customFormat="1" ht="174" customHeight="1" x14ac:dyDescent="0.2">
      <c r="A122" s="62" t="s">
        <v>182</v>
      </c>
      <c r="B122" s="51">
        <f>280063-1609+1556</f>
        <v>280010</v>
      </c>
      <c r="C122" s="51">
        <f>280063-1609+1556</f>
        <v>280010</v>
      </c>
      <c r="D122" s="51">
        <f>280063-1609+1556</f>
        <v>280010</v>
      </c>
      <c r="E122" s="60">
        <f t="shared" si="37"/>
        <v>100</v>
      </c>
      <c r="F122" s="60">
        <f t="shared" si="38"/>
        <v>100</v>
      </c>
      <c r="G122" s="86">
        <v>242589</v>
      </c>
      <c r="H122" s="60">
        <f t="shared" si="40"/>
        <v>-37421</v>
      </c>
      <c r="I122" s="60">
        <f t="shared" si="41"/>
        <v>-13.364165565515517</v>
      </c>
      <c r="J122" s="60">
        <f t="shared" si="42"/>
        <v>-37421</v>
      </c>
      <c r="K122" s="60">
        <f t="shared" si="43"/>
        <v>-13.364165565515517</v>
      </c>
      <c r="L122" s="61">
        <f t="shared" si="44"/>
        <v>-37421</v>
      </c>
      <c r="M122" s="61">
        <f t="shared" si="45"/>
        <v>-13.364165565515517</v>
      </c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3"/>
      <c r="IO122" s="3"/>
      <c r="IP122" s="3"/>
      <c r="IQ122" s="3"/>
      <c r="IR122" s="3"/>
      <c r="IS122" s="3"/>
      <c r="IT122" s="3"/>
      <c r="IU122" s="3"/>
      <c r="IV122" s="3"/>
      <c r="IW122" s="3"/>
      <c r="IX122" s="3"/>
      <c r="IY122" s="3"/>
      <c r="IZ122" s="3"/>
      <c r="JA122" s="3"/>
      <c r="JB122" s="3"/>
      <c r="JC122" s="3"/>
      <c r="JD122" s="3"/>
      <c r="JE122" s="3"/>
      <c r="JF122" s="3"/>
      <c r="JG122" s="3"/>
      <c r="JH122" s="3"/>
      <c r="JI122" s="3"/>
      <c r="JJ122" s="3"/>
      <c r="JK122" s="3"/>
      <c r="JL122" s="3"/>
      <c r="JM122" s="3"/>
      <c r="JN122" s="3"/>
      <c r="JO122" s="3"/>
      <c r="JP122" s="3"/>
      <c r="JQ122" s="3"/>
      <c r="JR122" s="3"/>
      <c r="JS122" s="3"/>
      <c r="JT122" s="3"/>
      <c r="JU122" s="3"/>
      <c r="JV122" s="3"/>
      <c r="JW122" s="3"/>
      <c r="JX122" s="3"/>
      <c r="JY122" s="3"/>
      <c r="JZ122" s="3"/>
      <c r="KA122" s="3"/>
      <c r="KB122" s="3"/>
      <c r="KC122" s="3"/>
      <c r="KD122" s="3"/>
      <c r="KE122" s="3"/>
      <c r="KF122" s="3"/>
      <c r="KG122" s="3"/>
      <c r="KH122" s="3"/>
      <c r="KI122" s="3"/>
      <c r="KJ122" s="3"/>
      <c r="KK122" s="3"/>
      <c r="KL122" s="3"/>
      <c r="KM122" s="3"/>
      <c r="KN122" s="3"/>
      <c r="KO122" s="3"/>
      <c r="KP122" s="3"/>
      <c r="KQ122" s="3"/>
      <c r="KR122" s="3"/>
      <c r="KS122" s="3"/>
      <c r="KT122" s="3"/>
      <c r="KU122" s="3"/>
      <c r="KV122" s="3"/>
      <c r="KW122" s="3"/>
      <c r="KX122" s="3"/>
      <c r="KY122" s="3"/>
      <c r="KZ122" s="3"/>
      <c r="LA122" s="3"/>
      <c r="LB122" s="3"/>
      <c r="LC122" s="3"/>
      <c r="LD122" s="3"/>
      <c r="LE122" s="3"/>
      <c r="LF122" s="3"/>
      <c r="LG122" s="3"/>
      <c r="LH122" s="3"/>
      <c r="LI122" s="3"/>
      <c r="LJ122" s="3"/>
      <c r="LK122" s="3"/>
      <c r="LL122" s="3"/>
      <c r="LM122" s="3"/>
      <c r="LN122" s="3"/>
      <c r="LO122" s="3"/>
      <c r="LP122" s="3"/>
      <c r="LQ122" s="3"/>
      <c r="LR122" s="3"/>
      <c r="LS122" s="3"/>
      <c r="LT122" s="3"/>
      <c r="LU122" s="3"/>
      <c r="LV122" s="3"/>
      <c r="LW122" s="3"/>
      <c r="LX122" s="3"/>
      <c r="LY122" s="3"/>
      <c r="LZ122" s="3"/>
      <c r="MA122" s="3"/>
      <c r="MB122" s="3"/>
      <c r="MC122" s="3"/>
      <c r="MD122" s="3"/>
      <c r="ME122" s="3"/>
      <c r="MF122" s="3"/>
      <c r="MG122" s="3"/>
      <c r="MH122" s="3"/>
      <c r="MI122" s="3"/>
      <c r="MJ122" s="3"/>
      <c r="MK122" s="3"/>
      <c r="ML122" s="3"/>
      <c r="MM122" s="3"/>
      <c r="MN122" s="3"/>
      <c r="MO122" s="3"/>
      <c r="MP122" s="3"/>
      <c r="MQ122" s="3"/>
      <c r="MR122" s="3"/>
      <c r="MS122" s="3"/>
      <c r="MT122" s="3"/>
      <c r="MU122" s="3"/>
      <c r="MV122" s="3"/>
      <c r="MW122" s="3"/>
      <c r="MX122" s="3"/>
      <c r="MY122" s="3"/>
      <c r="MZ122" s="3"/>
      <c r="NA122" s="3"/>
      <c r="NB122" s="3"/>
      <c r="NC122" s="3"/>
      <c r="ND122" s="3"/>
      <c r="NE122" s="3"/>
      <c r="NF122" s="3"/>
      <c r="NG122" s="3"/>
      <c r="NH122" s="3"/>
      <c r="NI122" s="3"/>
      <c r="NJ122" s="3"/>
      <c r="NK122" s="3"/>
      <c r="NL122" s="3"/>
      <c r="NM122" s="3"/>
      <c r="NN122" s="3"/>
      <c r="NO122" s="3"/>
      <c r="NP122" s="3"/>
      <c r="NQ122" s="3"/>
      <c r="NR122" s="3"/>
      <c r="NS122" s="3"/>
      <c r="NT122" s="3"/>
      <c r="NU122" s="3"/>
      <c r="NV122" s="3"/>
      <c r="NW122" s="3"/>
      <c r="NX122" s="3"/>
      <c r="NY122" s="3"/>
      <c r="NZ122" s="3"/>
      <c r="OA122" s="3"/>
      <c r="OB122" s="3"/>
      <c r="OC122" s="3"/>
      <c r="OD122" s="3"/>
      <c r="OE122" s="3"/>
      <c r="OF122" s="3"/>
      <c r="OG122" s="3"/>
      <c r="OH122" s="3"/>
      <c r="OI122" s="3"/>
      <c r="OJ122" s="3"/>
      <c r="OK122" s="3"/>
      <c r="OL122" s="3"/>
      <c r="OM122" s="3"/>
      <c r="ON122" s="3"/>
      <c r="OO122" s="3"/>
      <c r="OP122" s="3"/>
      <c r="OQ122" s="3"/>
      <c r="OR122" s="3"/>
      <c r="OS122" s="3"/>
      <c r="OT122" s="3"/>
      <c r="OU122" s="3"/>
      <c r="OV122" s="3"/>
      <c r="OW122" s="3"/>
      <c r="OX122" s="3"/>
      <c r="OY122" s="3"/>
      <c r="OZ122" s="3"/>
      <c r="PA122" s="3"/>
      <c r="PB122" s="3"/>
      <c r="PC122" s="3"/>
      <c r="PD122" s="3"/>
      <c r="PE122" s="3"/>
      <c r="PF122" s="3"/>
      <c r="PG122" s="3"/>
      <c r="PH122" s="3"/>
      <c r="PI122" s="3"/>
      <c r="PJ122" s="3"/>
      <c r="PK122" s="3"/>
      <c r="PL122" s="3"/>
      <c r="PM122" s="3"/>
      <c r="PN122" s="3"/>
      <c r="PO122" s="3"/>
      <c r="PP122" s="3"/>
      <c r="PQ122" s="3"/>
      <c r="PR122" s="3"/>
      <c r="PS122" s="3"/>
      <c r="PT122" s="3"/>
      <c r="PU122" s="3"/>
      <c r="PV122" s="3"/>
      <c r="PW122" s="3"/>
      <c r="PX122" s="3"/>
      <c r="PY122" s="3"/>
      <c r="PZ122" s="3"/>
      <c r="QA122" s="3"/>
      <c r="QB122" s="3"/>
      <c r="QC122" s="3"/>
      <c r="QD122" s="3"/>
      <c r="QE122" s="3"/>
      <c r="QF122" s="3"/>
      <c r="QG122" s="3"/>
      <c r="QH122" s="3"/>
      <c r="QI122" s="3"/>
      <c r="QJ122" s="3"/>
      <c r="QK122" s="3"/>
      <c r="QL122" s="3"/>
      <c r="QM122" s="3"/>
      <c r="QN122" s="3"/>
      <c r="QO122" s="3"/>
      <c r="QP122" s="3"/>
      <c r="QQ122" s="3"/>
      <c r="QR122" s="3"/>
      <c r="QS122" s="3"/>
      <c r="QT122" s="3"/>
      <c r="QU122" s="3"/>
      <c r="QV122" s="3"/>
      <c r="QW122" s="3"/>
      <c r="QX122" s="3"/>
      <c r="QY122" s="3"/>
      <c r="QZ122" s="3"/>
      <c r="RA122" s="3"/>
      <c r="RB122" s="3"/>
      <c r="RC122" s="3"/>
      <c r="RD122" s="3"/>
      <c r="RE122" s="3"/>
      <c r="RF122" s="3"/>
      <c r="RG122" s="3"/>
      <c r="RH122" s="3"/>
      <c r="RI122" s="3"/>
      <c r="RJ122" s="3"/>
      <c r="RK122" s="3"/>
      <c r="RL122" s="3"/>
      <c r="RM122" s="3"/>
      <c r="RN122" s="3"/>
      <c r="RO122" s="3"/>
      <c r="RP122" s="3"/>
      <c r="RQ122" s="3"/>
      <c r="RR122" s="3"/>
      <c r="RS122" s="3"/>
      <c r="RT122" s="3"/>
      <c r="RU122" s="3"/>
      <c r="RV122" s="3"/>
      <c r="RW122" s="3"/>
      <c r="RX122" s="3"/>
      <c r="RY122" s="3"/>
      <c r="RZ122" s="3"/>
      <c r="SA122" s="3"/>
      <c r="SB122" s="3"/>
      <c r="SC122" s="3"/>
      <c r="SD122" s="3"/>
      <c r="SE122" s="3"/>
      <c r="SF122" s="3"/>
      <c r="SG122" s="3"/>
      <c r="SH122" s="3"/>
      <c r="SI122" s="3"/>
      <c r="SJ122" s="3"/>
      <c r="SK122" s="3"/>
      <c r="SL122" s="3"/>
      <c r="SM122" s="3"/>
      <c r="SN122" s="3"/>
      <c r="SO122" s="3"/>
      <c r="SP122" s="3"/>
      <c r="SQ122" s="3"/>
      <c r="SR122" s="3"/>
      <c r="SS122" s="3"/>
      <c r="ST122" s="3"/>
      <c r="SU122" s="3"/>
      <c r="SV122" s="3"/>
      <c r="SW122" s="3"/>
      <c r="SX122" s="3"/>
      <c r="SY122" s="3"/>
      <c r="SZ122" s="3"/>
      <c r="TA122" s="3"/>
      <c r="TB122" s="3"/>
      <c r="TC122" s="3"/>
      <c r="TD122" s="3"/>
      <c r="TE122" s="3"/>
      <c r="TF122" s="3"/>
      <c r="TG122" s="3"/>
      <c r="TH122" s="3"/>
      <c r="TI122" s="3"/>
      <c r="TJ122" s="3"/>
      <c r="TK122" s="3"/>
      <c r="TL122" s="3"/>
      <c r="TM122" s="3"/>
      <c r="TN122" s="3"/>
      <c r="TO122" s="3"/>
      <c r="TP122" s="3"/>
      <c r="TQ122" s="3"/>
      <c r="TR122" s="3"/>
      <c r="TS122" s="3"/>
      <c r="TT122" s="3"/>
      <c r="TU122" s="3"/>
      <c r="TV122" s="3"/>
      <c r="TW122" s="3"/>
      <c r="TX122" s="3"/>
      <c r="TY122" s="3"/>
      <c r="TZ122" s="3"/>
      <c r="UA122" s="3"/>
      <c r="UB122" s="3"/>
      <c r="UC122" s="3"/>
      <c r="UD122" s="3"/>
      <c r="UE122" s="3"/>
      <c r="UF122" s="3"/>
      <c r="UG122" s="3"/>
      <c r="UH122" s="3"/>
      <c r="UI122" s="3"/>
      <c r="UJ122" s="3"/>
      <c r="UK122" s="3"/>
      <c r="UL122" s="3"/>
      <c r="UM122" s="3"/>
      <c r="UN122" s="3"/>
      <c r="UO122" s="3"/>
      <c r="UP122" s="3"/>
      <c r="UQ122" s="3"/>
      <c r="UR122" s="3"/>
      <c r="US122" s="3"/>
      <c r="UT122" s="3"/>
      <c r="UU122" s="3"/>
      <c r="UV122" s="3"/>
      <c r="UW122" s="3"/>
      <c r="UX122" s="3"/>
      <c r="UY122" s="3"/>
      <c r="UZ122" s="3"/>
      <c r="VA122" s="3"/>
      <c r="VB122" s="3"/>
      <c r="VC122" s="3"/>
      <c r="VD122" s="3"/>
      <c r="VE122" s="3"/>
      <c r="VF122" s="3"/>
      <c r="VG122" s="3"/>
      <c r="VH122" s="3"/>
      <c r="VI122" s="3"/>
      <c r="VJ122" s="3"/>
      <c r="VK122" s="3"/>
      <c r="VL122" s="3"/>
      <c r="VM122" s="3"/>
      <c r="VN122" s="3"/>
      <c r="VO122" s="3"/>
      <c r="VP122" s="3"/>
      <c r="VQ122" s="3"/>
      <c r="VR122" s="3"/>
      <c r="VS122" s="3"/>
      <c r="VT122" s="3"/>
      <c r="VU122" s="3"/>
      <c r="VV122" s="3"/>
      <c r="VW122" s="3"/>
      <c r="VX122" s="3"/>
      <c r="VY122" s="3"/>
      <c r="VZ122" s="3"/>
      <c r="WA122" s="3"/>
      <c r="WB122" s="3"/>
      <c r="WC122" s="3"/>
      <c r="WD122" s="3"/>
      <c r="WE122" s="3"/>
      <c r="WF122" s="3"/>
      <c r="WG122" s="3"/>
      <c r="WH122" s="3"/>
      <c r="WI122" s="3"/>
      <c r="WJ122" s="3"/>
      <c r="WK122" s="3"/>
      <c r="WL122" s="3"/>
      <c r="WM122" s="3"/>
      <c r="WN122" s="3"/>
      <c r="WO122" s="3"/>
      <c r="WP122" s="3"/>
      <c r="WQ122" s="3"/>
      <c r="WR122" s="3"/>
      <c r="WS122" s="3"/>
      <c r="WT122" s="3"/>
      <c r="WU122" s="3"/>
      <c r="WV122" s="3"/>
      <c r="WW122" s="3"/>
      <c r="WX122" s="3"/>
      <c r="WY122" s="3"/>
      <c r="WZ122" s="3"/>
      <c r="XA122" s="3"/>
      <c r="XB122" s="3"/>
      <c r="XC122" s="3"/>
      <c r="XD122" s="3"/>
      <c r="XE122" s="3"/>
      <c r="XF122" s="3"/>
      <c r="XG122" s="3"/>
      <c r="XH122" s="3"/>
      <c r="XI122" s="3"/>
      <c r="XJ122" s="3"/>
      <c r="XK122" s="3"/>
      <c r="XL122" s="3"/>
      <c r="XM122" s="3"/>
      <c r="XN122" s="3"/>
      <c r="XO122" s="3"/>
      <c r="XP122" s="3"/>
      <c r="XQ122" s="3"/>
      <c r="XR122" s="3"/>
      <c r="XS122" s="3"/>
      <c r="XT122" s="3"/>
      <c r="XU122" s="3"/>
      <c r="XV122" s="3"/>
      <c r="XW122" s="3"/>
      <c r="XX122" s="3"/>
      <c r="XY122" s="3"/>
      <c r="XZ122" s="3"/>
      <c r="YA122" s="3"/>
      <c r="YB122" s="3"/>
      <c r="YC122" s="3"/>
      <c r="YD122" s="3"/>
      <c r="YE122" s="3"/>
      <c r="YF122" s="3"/>
      <c r="YG122" s="3"/>
      <c r="YH122" s="3"/>
      <c r="YI122" s="3"/>
      <c r="YJ122" s="3"/>
      <c r="YK122" s="3"/>
      <c r="YL122" s="3"/>
      <c r="YM122" s="3"/>
      <c r="YN122" s="3"/>
      <c r="YO122" s="3"/>
      <c r="YP122" s="3"/>
      <c r="YQ122" s="3"/>
      <c r="YR122" s="3"/>
      <c r="YS122" s="3"/>
      <c r="YT122" s="3"/>
      <c r="YU122" s="3"/>
      <c r="YV122" s="3"/>
      <c r="YW122" s="3"/>
      <c r="YX122" s="3"/>
      <c r="YY122" s="3"/>
      <c r="YZ122" s="3"/>
      <c r="ZA122" s="3"/>
      <c r="ZB122" s="3"/>
      <c r="ZC122" s="3"/>
      <c r="ZD122" s="3"/>
      <c r="ZE122" s="3"/>
      <c r="ZF122" s="3"/>
      <c r="ZG122" s="3"/>
      <c r="ZH122" s="3"/>
      <c r="ZI122" s="3"/>
      <c r="ZJ122" s="3"/>
      <c r="ZK122" s="3"/>
      <c r="ZL122" s="3"/>
      <c r="ZM122" s="3"/>
      <c r="ZN122" s="3"/>
      <c r="ZO122" s="3"/>
      <c r="ZP122" s="3"/>
      <c r="ZQ122" s="3"/>
      <c r="ZR122" s="3"/>
      <c r="ZS122" s="3"/>
      <c r="ZT122" s="3"/>
      <c r="ZU122" s="3"/>
      <c r="ZV122" s="3"/>
      <c r="ZW122" s="3"/>
      <c r="ZX122" s="3"/>
      <c r="ZY122" s="3"/>
      <c r="ZZ122" s="3"/>
      <c r="AAA122" s="3"/>
      <c r="AAB122" s="3"/>
      <c r="AAC122" s="3"/>
      <c r="AAD122" s="3"/>
      <c r="AAE122" s="3"/>
      <c r="AAF122" s="3"/>
      <c r="AAG122" s="3"/>
      <c r="AAH122" s="3"/>
      <c r="AAI122" s="3"/>
      <c r="AAJ122" s="3"/>
      <c r="AAK122" s="3"/>
      <c r="AAL122" s="3"/>
      <c r="AAM122" s="3"/>
      <c r="AAN122" s="3"/>
      <c r="AAO122" s="3"/>
      <c r="AAP122" s="3"/>
      <c r="AAQ122" s="3"/>
      <c r="AAR122" s="3"/>
      <c r="AAS122" s="3"/>
      <c r="AAT122" s="3"/>
      <c r="AAU122" s="3"/>
      <c r="AAV122" s="3"/>
      <c r="AAW122" s="3"/>
      <c r="AAX122" s="3"/>
      <c r="AAY122" s="3"/>
      <c r="AAZ122" s="3"/>
      <c r="ABA122" s="3"/>
      <c r="ABB122" s="3"/>
      <c r="ABC122" s="3"/>
      <c r="ABD122" s="3"/>
      <c r="ABE122" s="3"/>
      <c r="ABF122" s="3"/>
      <c r="ABG122" s="3"/>
      <c r="ABH122" s="3"/>
      <c r="ABI122" s="3"/>
      <c r="ABJ122" s="3"/>
      <c r="ABK122" s="3"/>
      <c r="ABL122" s="3"/>
      <c r="ABM122" s="3"/>
      <c r="ABN122" s="3"/>
      <c r="ABO122" s="3"/>
      <c r="ABP122" s="3"/>
      <c r="ABQ122" s="3"/>
      <c r="ABR122" s="3"/>
      <c r="ABS122" s="3"/>
      <c r="ABT122" s="3"/>
      <c r="ABU122" s="3"/>
      <c r="ABV122" s="3"/>
      <c r="ABW122" s="3"/>
      <c r="ABX122" s="3"/>
      <c r="ABY122" s="3"/>
      <c r="ABZ122" s="3"/>
      <c r="ACA122" s="3"/>
      <c r="ACB122" s="3"/>
      <c r="ACC122" s="3"/>
      <c r="ACD122" s="3"/>
      <c r="ACE122" s="3"/>
      <c r="ACF122" s="3"/>
      <c r="ACG122" s="3"/>
      <c r="ACH122" s="3"/>
      <c r="ACI122" s="3"/>
      <c r="ACJ122" s="3"/>
      <c r="ACK122" s="3"/>
      <c r="ACL122" s="3"/>
      <c r="ACM122" s="3"/>
      <c r="ACN122" s="3"/>
      <c r="ACO122" s="3"/>
      <c r="ACP122" s="3"/>
      <c r="ACQ122" s="3"/>
      <c r="ACR122" s="3"/>
      <c r="ACS122" s="3"/>
      <c r="ACT122" s="3"/>
      <c r="ACU122" s="3"/>
      <c r="ACV122" s="3"/>
      <c r="ACW122" s="3"/>
      <c r="ACX122" s="3"/>
      <c r="ACY122" s="3"/>
      <c r="ACZ122" s="3"/>
      <c r="ADA122" s="3"/>
      <c r="ADB122" s="3"/>
      <c r="ADC122" s="3"/>
      <c r="ADD122" s="3"/>
      <c r="ADE122" s="3"/>
      <c r="ADF122" s="3"/>
      <c r="ADG122" s="3"/>
      <c r="ADH122" s="3"/>
      <c r="ADI122" s="3"/>
      <c r="ADJ122" s="3"/>
      <c r="ADK122" s="3"/>
      <c r="ADL122" s="3"/>
      <c r="ADM122" s="3"/>
      <c r="ADN122" s="3"/>
      <c r="ADO122" s="3"/>
      <c r="ADP122" s="3"/>
      <c r="ADQ122" s="3"/>
      <c r="ADR122" s="3"/>
      <c r="ADS122" s="3"/>
      <c r="ADT122" s="3"/>
      <c r="ADU122" s="3"/>
      <c r="ADV122" s="3"/>
      <c r="ADW122" s="3"/>
      <c r="ADX122" s="3"/>
      <c r="ADY122" s="3"/>
      <c r="ADZ122" s="3"/>
      <c r="AEA122" s="3"/>
      <c r="AEB122" s="3"/>
      <c r="AEC122" s="3"/>
      <c r="AED122" s="3"/>
      <c r="AEE122" s="3"/>
      <c r="AEF122" s="3"/>
      <c r="AEG122" s="3"/>
      <c r="AEH122" s="3"/>
      <c r="AEI122" s="3"/>
      <c r="AEJ122" s="3"/>
      <c r="AEK122" s="3"/>
      <c r="AEL122" s="3"/>
      <c r="AEM122" s="3"/>
      <c r="AEN122" s="3"/>
      <c r="AEO122" s="3"/>
      <c r="AEP122" s="3"/>
      <c r="AEQ122" s="3"/>
      <c r="AER122" s="3"/>
      <c r="AES122" s="3"/>
      <c r="AET122" s="3"/>
      <c r="AEU122" s="3"/>
      <c r="AEV122" s="3"/>
      <c r="AEW122" s="3"/>
      <c r="AEX122" s="3"/>
      <c r="AEY122" s="3"/>
      <c r="AEZ122" s="3"/>
      <c r="AFA122" s="3"/>
      <c r="AFB122" s="3"/>
      <c r="AFC122" s="3"/>
      <c r="AFD122" s="3"/>
      <c r="AFE122" s="3"/>
      <c r="AFF122" s="3"/>
      <c r="AFG122" s="3"/>
      <c r="AFH122" s="3"/>
      <c r="AFI122" s="3"/>
      <c r="AFJ122" s="3"/>
      <c r="AFK122" s="3"/>
      <c r="AFL122" s="3"/>
      <c r="AFM122" s="3"/>
      <c r="AFN122" s="3"/>
      <c r="AFO122" s="3"/>
      <c r="AFP122" s="3"/>
      <c r="AFQ122" s="3"/>
      <c r="AFR122" s="3"/>
      <c r="AFS122" s="3"/>
      <c r="AFT122" s="3"/>
      <c r="AFU122" s="3"/>
      <c r="AFV122" s="3"/>
      <c r="AFW122" s="3"/>
      <c r="AFX122" s="3"/>
      <c r="AFY122" s="3"/>
      <c r="AFZ122" s="3"/>
      <c r="AGA122" s="3"/>
      <c r="AGB122" s="3"/>
      <c r="AGC122" s="3"/>
      <c r="AGD122" s="3"/>
      <c r="AGE122" s="3"/>
      <c r="AGF122" s="3"/>
      <c r="AGG122" s="3"/>
      <c r="AGH122" s="3"/>
      <c r="AGI122" s="3"/>
      <c r="AGJ122" s="3"/>
      <c r="AGK122" s="3"/>
      <c r="AGL122" s="3"/>
      <c r="AGM122" s="3"/>
      <c r="AGN122" s="3"/>
      <c r="AGO122" s="3"/>
      <c r="AGP122" s="3"/>
      <c r="AGQ122" s="3"/>
      <c r="AGR122" s="3"/>
      <c r="AGS122" s="3"/>
      <c r="AGT122" s="3"/>
      <c r="AGU122" s="3"/>
      <c r="AGV122" s="3"/>
      <c r="AGW122" s="3"/>
      <c r="AGX122" s="3"/>
      <c r="AGY122" s="3"/>
      <c r="AGZ122" s="3"/>
      <c r="AHA122" s="3"/>
      <c r="AHB122" s="3"/>
      <c r="AHC122" s="3"/>
      <c r="AHD122" s="3"/>
      <c r="AHE122" s="3"/>
      <c r="AHF122" s="3"/>
      <c r="AHG122" s="3"/>
      <c r="AHH122" s="3"/>
      <c r="AHI122" s="3"/>
      <c r="AHJ122" s="3"/>
      <c r="AHK122" s="3"/>
      <c r="AHL122" s="3"/>
      <c r="AHM122" s="3"/>
      <c r="AHN122" s="3"/>
      <c r="AHO122" s="3"/>
      <c r="AHP122" s="3"/>
      <c r="AHQ122" s="3"/>
      <c r="AHR122" s="3"/>
      <c r="AHS122" s="3"/>
      <c r="AHT122" s="3"/>
      <c r="AHU122" s="3"/>
      <c r="AHV122" s="3"/>
      <c r="AHW122" s="3"/>
      <c r="AHX122" s="3"/>
      <c r="AHY122" s="3"/>
      <c r="AHZ122" s="3"/>
      <c r="AIA122" s="3"/>
      <c r="AIB122" s="3"/>
      <c r="AIC122" s="3"/>
      <c r="AID122" s="3"/>
      <c r="AIE122" s="3"/>
      <c r="AIF122" s="3"/>
      <c r="AIG122" s="3"/>
      <c r="AIH122" s="3"/>
      <c r="AII122" s="3"/>
      <c r="AIJ122" s="3"/>
      <c r="AIK122" s="3"/>
      <c r="AIL122" s="3"/>
      <c r="AIM122" s="3"/>
      <c r="AIN122" s="3"/>
      <c r="AIO122" s="3"/>
      <c r="AIP122" s="3"/>
      <c r="AIQ122" s="3"/>
      <c r="AIR122" s="3"/>
      <c r="AIS122" s="3"/>
      <c r="AIT122" s="3"/>
      <c r="AIU122" s="3"/>
      <c r="AIV122" s="3"/>
      <c r="AIW122" s="3"/>
      <c r="AIX122" s="3"/>
      <c r="AIY122" s="3"/>
      <c r="AIZ122" s="3"/>
      <c r="AJA122" s="3"/>
      <c r="AJB122" s="3"/>
      <c r="AJC122" s="3"/>
      <c r="AJD122" s="3"/>
      <c r="AJE122" s="3"/>
      <c r="AJF122" s="3"/>
      <c r="AJG122" s="3"/>
      <c r="AJH122" s="3"/>
      <c r="AJI122" s="3"/>
      <c r="AJJ122" s="3"/>
      <c r="AJK122" s="3"/>
      <c r="AJL122" s="3"/>
      <c r="AJM122" s="3"/>
      <c r="AJN122" s="3"/>
      <c r="AJO122" s="3"/>
      <c r="AJP122" s="3"/>
      <c r="AJQ122" s="3"/>
      <c r="AJR122" s="3"/>
      <c r="AJS122" s="3"/>
      <c r="AJT122" s="3"/>
      <c r="AJU122" s="3"/>
      <c r="AJV122" s="3"/>
      <c r="AJW122" s="3"/>
      <c r="AJX122" s="3"/>
      <c r="AJY122" s="3"/>
      <c r="AJZ122" s="3"/>
      <c r="AKA122" s="3"/>
      <c r="AKB122" s="3"/>
      <c r="AKC122" s="3"/>
      <c r="AKD122" s="3"/>
      <c r="AKE122" s="3"/>
      <c r="AKF122" s="3"/>
      <c r="AKG122" s="3"/>
      <c r="AKH122" s="3"/>
      <c r="AKI122" s="3"/>
      <c r="AKJ122" s="3"/>
      <c r="AKK122" s="3"/>
      <c r="AKL122" s="3"/>
      <c r="AKM122" s="3"/>
      <c r="AKN122" s="3"/>
      <c r="AKO122" s="3"/>
      <c r="AKP122" s="3"/>
      <c r="AKQ122" s="3"/>
      <c r="AKR122" s="3"/>
      <c r="AKS122" s="3"/>
      <c r="AKT122" s="3"/>
      <c r="AKU122" s="3"/>
      <c r="AKV122" s="3"/>
      <c r="AKW122" s="3"/>
      <c r="AKX122" s="3"/>
      <c r="AKY122" s="3"/>
      <c r="AKZ122" s="3"/>
      <c r="ALA122" s="3"/>
    </row>
    <row r="123" spans="1:989" s="35" customFormat="1" ht="43.5" customHeight="1" x14ac:dyDescent="0.2">
      <c r="A123" s="62" t="s">
        <v>183</v>
      </c>
      <c r="B123" s="51">
        <v>700</v>
      </c>
      <c r="C123" s="51">
        <v>700</v>
      </c>
      <c r="D123" s="51">
        <v>700</v>
      </c>
      <c r="E123" s="60">
        <f t="shared" si="37"/>
        <v>100</v>
      </c>
      <c r="F123" s="60">
        <f t="shared" si="38"/>
        <v>100</v>
      </c>
      <c r="G123" s="86">
        <v>1908</v>
      </c>
      <c r="H123" s="60">
        <f t="shared" si="40"/>
        <v>1208</v>
      </c>
      <c r="I123" s="60">
        <f t="shared" si="41"/>
        <v>172.57142857142858</v>
      </c>
      <c r="J123" s="60">
        <f t="shared" si="42"/>
        <v>1208</v>
      </c>
      <c r="K123" s="60">
        <f t="shared" si="43"/>
        <v>172.57142857142858</v>
      </c>
      <c r="L123" s="61">
        <f t="shared" si="44"/>
        <v>1208</v>
      </c>
      <c r="M123" s="61">
        <f t="shared" si="45"/>
        <v>172.57142857142858</v>
      </c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  <c r="IR123" s="3"/>
      <c r="IS123" s="3"/>
      <c r="IT123" s="3"/>
      <c r="IU123" s="3"/>
      <c r="IV123" s="3"/>
      <c r="IW123" s="3"/>
      <c r="IX123" s="3"/>
      <c r="IY123" s="3"/>
      <c r="IZ123" s="3"/>
      <c r="JA123" s="3"/>
      <c r="JB123" s="3"/>
      <c r="JC123" s="3"/>
      <c r="JD123" s="3"/>
      <c r="JE123" s="3"/>
      <c r="JF123" s="3"/>
      <c r="JG123" s="3"/>
      <c r="JH123" s="3"/>
      <c r="JI123" s="3"/>
      <c r="JJ123" s="3"/>
      <c r="JK123" s="3"/>
      <c r="JL123" s="3"/>
      <c r="JM123" s="3"/>
      <c r="JN123" s="3"/>
      <c r="JO123" s="3"/>
      <c r="JP123" s="3"/>
      <c r="JQ123" s="3"/>
      <c r="JR123" s="3"/>
      <c r="JS123" s="3"/>
      <c r="JT123" s="3"/>
      <c r="JU123" s="3"/>
      <c r="JV123" s="3"/>
      <c r="JW123" s="3"/>
      <c r="JX123" s="3"/>
      <c r="JY123" s="3"/>
      <c r="JZ123" s="3"/>
      <c r="KA123" s="3"/>
      <c r="KB123" s="3"/>
      <c r="KC123" s="3"/>
      <c r="KD123" s="3"/>
      <c r="KE123" s="3"/>
      <c r="KF123" s="3"/>
      <c r="KG123" s="3"/>
      <c r="KH123" s="3"/>
      <c r="KI123" s="3"/>
      <c r="KJ123" s="3"/>
      <c r="KK123" s="3"/>
      <c r="KL123" s="3"/>
      <c r="KM123" s="3"/>
      <c r="KN123" s="3"/>
      <c r="KO123" s="3"/>
      <c r="KP123" s="3"/>
      <c r="KQ123" s="3"/>
      <c r="KR123" s="3"/>
      <c r="KS123" s="3"/>
      <c r="KT123" s="3"/>
      <c r="KU123" s="3"/>
      <c r="KV123" s="3"/>
      <c r="KW123" s="3"/>
      <c r="KX123" s="3"/>
      <c r="KY123" s="3"/>
      <c r="KZ123" s="3"/>
      <c r="LA123" s="3"/>
      <c r="LB123" s="3"/>
      <c r="LC123" s="3"/>
      <c r="LD123" s="3"/>
      <c r="LE123" s="3"/>
      <c r="LF123" s="3"/>
      <c r="LG123" s="3"/>
      <c r="LH123" s="3"/>
      <c r="LI123" s="3"/>
      <c r="LJ123" s="3"/>
      <c r="LK123" s="3"/>
      <c r="LL123" s="3"/>
      <c r="LM123" s="3"/>
      <c r="LN123" s="3"/>
      <c r="LO123" s="3"/>
      <c r="LP123" s="3"/>
      <c r="LQ123" s="3"/>
      <c r="LR123" s="3"/>
      <c r="LS123" s="3"/>
      <c r="LT123" s="3"/>
      <c r="LU123" s="3"/>
      <c r="LV123" s="3"/>
      <c r="LW123" s="3"/>
      <c r="LX123" s="3"/>
      <c r="LY123" s="3"/>
      <c r="LZ123" s="3"/>
      <c r="MA123" s="3"/>
      <c r="MB123" s="3"/>
      <c r="MC123" s="3"/>
      <c r="MD123" s="3"/>
      <c r="ME123" s="3"/>
      <c r="MF123" s="3"/>
      <c r="MG123" s="3"/>
      <c r="MH123" s="3"/>
      <c r="MI123" s="3"/>
      <c r="MJ123" s="3"/>
      <c r="MK123" s="3"/>
      <c r="ML123" s="3"/>
      <c r="MM123" s="3"/>
      <c r="MN123" s="3"/>
      <c r="MO123" s="3"/>
      <c r="MP123" s="3"/>
      <c r="MQ123" s="3"/>
      <c r="MR123" s="3"/>
      <c r="MS123" s="3"/>
      <c r="MT123" s="3"/>
      <c r="MU123" s="3"/>
      <c r="MV123" s="3"/>
      <c r="MW123" s="3"/>
      <c r="MX123" s="3"/>
      <c r="MY123" s="3"/>
      <c r="MZ123" s="3"/>
      <c r="NA123" s="3"/>
      <c r="NB123" s="3"/>
      <c r="NC123" s="3"/>
      <c r="ND123" s="3"/>
      <c r="NE123" s="3"/>
      <c r="NF123" s="3"/>
      <c r="NG123" s="3"/>
      <c r="NH123" s="3"/>
      <c r="NI123" s="3"/>
      <c r="NJ123" s="3"/>
      <c r="NK123" s="3"/>
      <c r="NL123" s="3"/>
      <c r="NM123" s="3"/>
      <c r="NN123" s="3"/>
      <c r="NO123" s="3"/>
      <c r="NP123" s="3"/>
      <c r="NQ123" s="3"/>
      <c r="NR123" s="3"/>
      <c r="NS123" s="3"/>
      <c r="NT123" s="3"/>
      <c r="NU123" s="3"/>
      <c r="NV123" s="3"/>
      <c r="NW123" s="3"/>
      <c r="NX123" s="3"/>
      <c r="NY123" s="3"/>
      <c r="NZ123" s="3"/>
      <c r="OA123" s="3"/>
      <c r="OB123" s="3"/>
      <c r="OC123" s="3"/>
      <c r="OD123" s="3"/>
      <c r="OE123" s="3"/>
      <c r="OF123" s="3"/>
      <c r="OG123" s="3"/>
      <c r="OH123" s="3"/>
      <c r="OI123" s="3"/>
      <c r="OJ123" s="3"/>
      <c r="OK123" s="3"/>
      <c r="OL123" s="3"/>
      <c r="OM123" s="3"/>
      <c r="ON123" s="3"/>
      <c r="OO123" s="3"/>
      <c r="OP123" s="3"/>
      <c r="OQ123" s="3"/>
      <c r="OR123" s="3"/>
      <c r="OS123" s="3"/>
      <c r="OT123" s="3"/>
      <c r="OU123" s="3"/>
      <c r="OV123" s="3"/>
      <c r="OW123" s="3"/>
      <c r="OX123" s="3"/>
      <c r="OY123" s="3"/>
      <c r="OZ123" s="3"/>
      <c r="PA123" s="3"/>
      <c r="PB123" s="3"/>
      <c r="PC123" s="3"/>
      <c r="PD123" s="3"/>
      <c r="PE123" s="3"/>
      <c r="PF123" s="3"/>
      <c r="PG123" s="3"/>
      <c r="PH123" s="3"/>
      <c r="PI123" s="3"/>
      <c r="PJ123" s="3"/>
      <c r="PK123" s="3"/>
      <c r="PL123" s="3"/>
      <c r="PM123" s="3"/>
      <c r="PN123" s="3"/>
      <c r="PO123" s="3"/>
      <c r="PP123" s="3"/>
      <c r="PQ123" s="3"/>
      <c r="PR123" s="3"/>
      <c r="PS123" s="3"/>
      <c r="PT123" s="3"/>
      <c r="PU123" s="3"/>
      <c r="PV123" s="3"/>
      <c r="PW123" s="3"/>
      <c r="PX123" s="3"/>
      <c r="PY123" s="3"/>
      <c r="PZ123" s="3"/>
      <c r="QA123" s="3"/>
      <c r="QB123" s="3"/>
      <c r="QC123" s="3"/>
      <c r="QD123" s="3"/>
      <c r="QE123" s="3"/>
      <c r="QF123" s="3"/>
      <c r="QG123" s="3"/>
      <c r="QH123" s="3"/>
      <c r="QI123" s="3"/>
      <c r="QJ123" s="3"/>
      <c r="QK123" s="3"/>
      <c r="QL123" s="3"/>
      <c r="QM123" s="3"/>
      <c r="QN123" s="3"/>
      <c r="QO123" s="3"/>
      <c r="QP123" s="3"/>
      <c r="QQ123" s="3"/>
      <c r="QR123" s="3"/>
      <c r="QS123" s="3"/>
      <c r="QT123" s="3"/>
      <c r="QU123" s="3"/>
      <c r="QV123" s="3"/>
      <c r="QW123" s="3"/>
      <c r="QX123" s="3"/>
      <c r="QY123" s="3"/>
      <c r="QZ123" s="3"/>
      <c r="RA123" s="3"/>
      <c r="RB123" s="3"/>
      <c r="RC123" s="3"/>
      <c r="RD123" s="3"/>
      <c r="RE123" s="3"/>
      <c r="RF123" s="3"/>
      <c r="RG123" s="3"/>
      <c r="RH123" s="3"/>
      <c r="RI123" s="3"/>
      <c r="RJ123" s="3"/>
      <c r="RK123" s="3"/>
      <c r="RL123" s="3"/>
      <c r="RM123" s="3"/>
      <c r="RN123" s="3"/>
      <c r="RO123" s="3"/>
      <c r="RP123" s="3"/>
      <c r="RQ123" s="3"/>
      <c r="RR123" s="3"/>
      <c r="RS123" s="3"/>
      <c r="RT123" s="3"/>
      <c r="RU123" s="3"/>
      <c r="RV123" s="3"/>
      <c r="RW123" s="3"/>
      <c r="RX123" s="3"/>
      <c r="RY123" s="3"/>
      <c r="RZ123" s="3"/>
      <c r="SA123" s="3"/>
      <c r="SB123" s="3"/>
      <c r="SC123" s="3"/>
      <c r="SD123" s="3"/>
      <c r="SE123" s="3"/>
      <c r="SF123" s="3"/>
      <c r="SG123" s="3"/>
      <c r="SH123" s="3"/>
      <c r="SI123" s="3"/>
      <c r="SJ123" s="3"/>
      <c r="SK123" s="3"/>
      <c r="SL123" s="3"/>
      <c r="SM123" s="3"/>
      <c r="SN123" s="3"/>
      <c r="SO123" s="3"/>
      <c r="SP123" s="3"/>
      <c r="SQ123" s="3"/>
      <c r="SR123" s="3"/>
      <c r="SS123" s="3"/>
      <c r="ST123" s="3"/>
      <c r="SU123" s="3"/>
      <c r="SV123" s="3"/>
      <c r="SW123" s="3"/>
      <c r="SX123" s="3"/>
      <c r="SY123" s="3"/>
      <c r="SZ123" s="3"/>
      <c r="TA123" s="3"/>
      <c r="TB123" s="3"/>
      <c r="TC123" s="3"/>
      <c r="TD123" s="3"/>
      <c r="TE123" s="3"/>
      <c r="TF123" s="3"/>
      <c r="TG123" s="3"/>
      <c r="TH123" s="3"/>
      <c r="TI123" s="3"/>
      <c r="TJ123" s="3"/>
      <c r="TK123" s="3"/>
      <c r="TL123" s="3"/>
      <c r="TM123" s="3"/>
      <c r="TN123" s="3"/>
      <c r="TO123" s="3"/>
      <c r="TP123" s="3"/>
      <c r="TQ123" s="3"/>
      <c r="TR123" s="3"/>
      <c r="TS123" s="3"/>
      <c r="TT123" s="3"/>
      <c r="TU123" s="3"/>
      <c r="TV123" s="3"/>
      <c r="TW123" s="3"/>
      <c r="TX123" s="3"/>
      <c r="TY123" s="3"/>
      <c r="TZ123" s="3"/>
      <c r="UA123" s="3"/>
      <c r="UB123" s="3"/>
      <c r="UC123" s="3"/>
      <c r="UD123" s="3"/>
      <c r="UE123" s="3"/>
      <c r="UF123" s="3"/>
      <c r="UG123" s="3"/>
      <c r="UH123" s="3"/>
      <c r="UI123" s="3"/>
      <c r="UJ123" s="3"/>
      <c r="UK123" s="3"/>
      <c r="UL123" s="3"/>
      <c r="UM123" s="3"/>
      <c r="UN123" s="3"/>
      <c r="UO123" s="3"/>
      <c r="UP123" s="3"/>
      <c r="UQ123" s="3"/>
      <c r="UR123" s="3"/>
      <c r="US123" s="3"/>
      <c r="UT123" s="3"/>
      <c r="UU123" s="3"/>
      <c r="UV123" s="3"/>
      <c r="UW123" s="3"/>
      <c r="UX123" s="3"/>
      <c r="UY123" s="3"/>
      <c r="UZ123" s="3"/>
      <c r="VA123" s="3"/>
      <c r="VB123" s="3"/>
      <c r="VC123" s="3"/>
      <c r="VD123" s="3"/>
      <c r="VE123" s="3"/>
      <c r="VF123" s="3"/>
      <c r="VG123" s="3"/>
      <c r="VH123" s="3"/>
      <c r="VI123" s="3"/>
      <c r="VJ123" s="3"/>
      <c r="VK123" s="3"/>
      <c r="VL123" s="3"/>
      <c r="VM123" s="3"/>
      <c r="VN123" s="3"/>
      <c r="VO123" s="3"/>
      <c r="VP123" s="3"/>
      <c r="VQ123" s="3"/>
      <c r="VR123" s="3"/>
      <c r="VS123" s="3"/>
      <c r="VT123" s="3"/>
      <c r="VU123" s="3"/>
      <c r="VV123" s="3"/>
      <c r="VW123" s="3"/>
      <c r="VX123" s="3"/>
      <c r="VY123" s="3"/>
      <c r="VZ123" s="3"/>
      <c r="WA123" s="3"/>
      <c r="WB123" s="3"/>
      <c r="WC123" s="3"/>
      <c r="WD123" s="3"/>
      <c r="WE123" s="3"/>
      <c r="WF123" s="3"/>
      <c r="WG123" s="3"/>
      <c r="WH123" s="3"/>
      <c r="WI123" s="3"/>
      <c r="WJ123" s="3"/>
      <c r="WK123" s="3"/>
      <c r="WL123" s="3"/>
      <c r="WM123" s="3"/>
      <c r="WN123" s="3"/>
      <c r="WO123" s="3"/>
      <c r="WP123" s="3"/>
      <c r="WQ123" s="3"/>
      <c r="WR123" s="3"/>
      <c r="WS123" s="3"/>
      <c r="WT123" s="3"/>
      <c r="WU123" s="3"/>
      <c r="WV123" s="3"/>
      <c r="WW123" s="3"/>
      <c r="WX123" s="3"/>
      <c r="WY123" s="3"/>
      <c r="WZ123" s="3"/>
      <c r="XA123" s="3"/>
      <c r="XB123" s="3"/>
      <c r="XC123" s="3"/>
      <c r="XD123" s="3"/>
      <c r="XE123" s="3"/>
      <c r="XF123" s="3"/>
      <c r="XG123" s="3"/>
      <c r="XH123" s="3"/>
      <c r="XI123" s="3"/>
      <c r="XJ123" s="3"/>
      <c r="XK123" s="3"/>
      <c r="XL123" s="3"/>
      <c r="XM123" s="3"/>
      <c r="XN123" s="3"/>
      <c r="XO123" s="3"/>
      <c r="XP123" s="3"/>
      <c r="XQ123" s="3"/>
      <c r="XR123" s="3"/>
      <c r="XS123" s="3"/>
      <c r="XT123" s="3"/>
      <c r="XU123" s="3"/>
      <c r="XV123" s="3"/>
      <c r="XW123" s="3"/>
      <c r="XX123" s="3"/>
      <c r="XY123" s="3"/>
      <c r="XZ123" s="3"/>
      <c r="YA123" s="3"/>
      <c r="YB123" s="3"/>
      <c r="YC123" s="3"/>
      <c r="YD123" s="3"/>
      <c r="YE123" s="3"/>
      <c r="YF123" s="3"/>
      <c r="YG123" s="3"/>
      <c r="YH123" s="3"/>
      <c r="YI123" s="3"/>
      <c r="YJ123" s="3"/>
      <c r="YK123" s="3"/>
      <c r="YL123" s="3"/>
      <c r="YM123" s="3"/>
      <c r="YN123" s="3"/>
      <c r="YO123" s="3"/>
      <c r="YP123" s="3"/>
      <c r="YQ123" s="3"/>
      <c r="YR123" s="3"/>
      <c r="YS123" s="3"/>
      <c r="YT123" s="3"/>
      <c r="YU123" s="3"/>
      <c r="YV123" s="3"/>
      <c r="YW123" s="3"/>
      <c r="YX123" s="3"/>
      <c r="YY123" s="3"/>
      <c r="YZ123" s="3"/>
      <c r="ZA123" s="3"/>
      <c r="ZB123" s="3"/>
      <c r="ZC123" s="3"/>
      <c r="ZD123" s="3"/>
      <c r="ZE123" s="3"/>
      <c r="ZF123" s="3"/>
      <c r="ZG123" s="3"/>
      <c r="ZH123" s="3"/>
      <c r="ZI123" s="3"/>
      <c r="ZJ123" s="3"/>
      <c r="ZK123" s="3"/>
      <c r="ZL123" s="3"/>
      <c r="ZM123" s="3"/>
      <c r="ZN123" s="3"/>
      <c r="ZO123" s="3"/>
      <c r="ZP123" s="3"/>
      <c r="ZQ123" s="3"/>
      <c r="ZR123" s="3"/>
      <c r="ZS123" s="3"/>
      <c r="ZT123" s="3"/>
      <c r="ZU123" s="3"/>
      <c r="ZV123" s="3"/>
      <c r="ZW123" s="3"/>
      <c r="ZX123" s="3"/>
      <c r="ZY123" s="3"/>
      <c r="ZZ123" s="3"/>
      <c r="AAA123" s="3"/>
      <c r="AAB123" s="3"/>
      <c r="AAC123" s="3"/>
      <c r="AAD123" s="3"/>
      <c r="AAE123" s="3"/>
      <c r="AAF123" s="3"/>
      <c r="AAG123" s="3"/>
      <c r="AAH123" s="3"/>
      <c r="AAI123" s="3"/>
      <c r="AAJ123" s="3"/>
      <c r="AAK123" s="3"/>
      <c r="AAL123" s="3"/>
      <c r="AAM123" s="3"/>
      <c r="AAN123" s="3"/>
      <c r="AAO123" s="3"/>
      <c r="AAP123" s="3"/>
      <c r="AAQ123" s="3"/>
      <c r="AAR123" s="3"/>
      <c r="AAS123" s="3"/>
      <c r="AAT123" s="3"/>
      <c r="AAU123" s="3"/>
      <c r="AAV123" s="3"/>
      <c r="AAW123" s="3"/>
      <c r="AAX123" s="3"/>
      <c r="AAY123" s="3"/>
      <c r="AAZ123" s="3"/>
      <c r="ABA123" s="3"/>
      <c r="ABB123" s="3"/>
      <c r="ABC123" s="3"/>
      <c r="ABD123" s="3"/>
      <c r="ABE123" s="3"/>
      <c r="ABF123" s="3"/>
      <c r="ABG123" s="3"/>
      <c r="ABH123" s="3"/>
      <c r="ABI123" s="3"/>
      <c r="ABJ123" s="3"/>
      <c r="ABK123" s="3"/>
      <c r="ABL123" s="3"/>
      <c r="ABM123" s="3"/>
      <c r="ABN123" s="3"/>
      <c r="ABO123" s="3"/>
      <c r="ABP123" s="3"/>
      <c r="ABQ123" s="3"/>
      <c r="ABR123" s="3"/>
      <c r="ABS123" s="3"/>
      <c r="ABT123" s="3"/>
      <c r="ABU123" s="3"/>
      <c r="ABV123" s="3"/>
      <c r="ABW123" s="3"/>
      <c r="ABX123" s="3"/>
      <c r="ABY123" s="3"/>
      <c r="ABZ123" s="3"/>
      <c r="ACA123" s="3"/>
      <c r="ACB123" s="3"/>
      <c r="ACC123" s="3"/>
      <c r="ACD123" s="3"/>
      <c r="ACE123" s="3"/>
      <c r="ACF123" s="3"/>
      <c r="ACG123" s="3"/>
      <c r="ACH123" s="3"/>
      <c r="ACI123" s="3"/>
      <c r="ACJ123" s="3"/>
      <c r="ACK123" s="3"/>
      <c r="ACL123" s="3"/>
      <c r="ACM123" s="3"/>
      <c r="ACN123" s="3"/>
      <c r="ACO123" s="3"/>
      <c r="ACP123" s="3"/>
      <c r="ACQ123" s="3"/>
      <c r="ACR123" s="3"/>
      <c r="ACS123" s="3"/>
      <c r="ACT123" s="3"/>
      <c r="ACU123" s="3"/>
      <c r="ACV123" s="3"/>
      <c r="ACW123" s="3"/>
      <c r="ACX123" s="3"/>
      <c r="ACY123" s="3"/>
      <c r="ACZ123" s="3"/>
      <c r="ADA123" s="3"/>
      <c r="ADB123" s="3"/>
      <c r="ADC123" s="3"/>
      <c r="ADD123" s="3"/>
      <c r="ADE123" s="3"/>
      <c r="ADF123" s="3"/>
      <c r="ADG123" s="3"/>
      <c r="ADH123" s="3"/>
      <c r="ADI123" s="3"/>
      <c r="ADJ123" s="3"/>
      <c r="ADK123" s="3"/>
      <c r="ADL123" s="3"/>
      <c r="ADM123" s="3"/>
      <c r="ADN123" s="3"/>
      <c r="ADO123" s="3"/>
      <c r="ADP123" s="3"/>
      <c r="ADQ123" s="3"/>
      <c r="ADR123" s="3"/>
      <c r="ADS123" s="3"/>
      <c r="ADT123" s="3"/>
      <c r="ADU123" s="3"/>
      <c r="ADV123" s="3"/>
      <c r="ADW123" s="3"/>
      <c r="ADX123" s="3"/>
      <c r="ADY123" s="3"/>
      <c r="ADZ123" s="3"/>
      <c r="AEA123" s="3"/>
      <c r="AEB123" s="3"/>
      <c r="AEC123" s="3"/>
      <c r="AED123" s="3"/>
      <c r="AEE123" s="3"/>
      <c r="AEF123" s="3"/>
      <c r="AEG123" s="3"/>
      <c r="AEH123" s="3"/>
      <c r="AEI123" s="3"/>
      <c r="AEJ123" s="3"/>
      <c r="AEK123" s="3"/>
      <c r="AEL123" s="3"/>
      <c r="AEM123" s="3"/>
      <c r="AEN123" s="3"/>
      <c r="AEO123" s="3"/>
      <c r="AEP123" s="3"/>
      <c r="AEQ123" s="3"/>
      <c r="AER123" s="3"/>
      <c r="AES123" s="3"/>
      <c r="AET123" s="3"/>
      <c r="AEU123" s="3"/>
      <c r="AEV123" s="3"/>
      <c r="AEW123" s="3"/>
      <c r="AEX123" s="3"/>
      <c r="AEY123" s="3"/>
      <c r="AEZ123" s="3"/>
      <c r="AFA123" s="3"/>
      <c r="AFB123" s="3"/>
      <c r="AFC123" s="3"/>
      <c r="AFD123" s="3"/>
      <c r="AFE123" s="3"/>
      <c r="AFF123" s="3"/>
      <c r="AFG123" s="3"/>
      <c r="AFH123" s="3"/>
      <c r="AFI123" s="3"/>
      <c r="AFJ123" s="3"/>
      <c r="AFK123" s="3"/>
      <c r="AFL123" s="3"/>
      <c r="AFM123" s="3"/>
      <c r="AFN123" s="3"/>
      <c r="AFO123" s="3"/>
      <c r="AFP123" s="3"/>
      <c r="AFQ123" s="3"/>
      <c r="AFR123" s="3"/>
      <c r="AFS123" s="3"/>
      <c r="AFT123" s="3"/>
      <c r="AFU123" s="3"/>
      <c r="AFV123" s="3"/>
      <c r="AFW123" s="3"/>
      <c r="AFX123" s="3"/>
      <c r="AFY123" s="3"/>
      <c r="AFZ123" s="3"/>
      <c r="AGA123" s="3"/>
      <c r="AGB123" s="3"/>
      <c r="AGC123" s="3"/>
      <c r="AGD123" s="3"/>
      <c r="AGE123" s="3"/>
      <c r="AGF123" s="3"/>
      <c r="AGG123" s="3"/>
      <c r="AGH123" s="3"/>
      <c r="AGI123" s="3"/>
      <c r="AGJ123" s="3"/>
      <c r="AGK123" s="3"/>
      <c r="AGL123" s="3"/>
      <c r="AGM123" s="3"/>
      <c r="AGN123" s="3"/>
      <c r="AGO123" s="3"/>
      <c r="AGP123" s="3"/>
      <c r="AGQ123" s="3"/>
      <c r="AGR123" s="3"/>
      <c r="AGS123" s="3"/>
      <c r="AGT123" s="3"/>
      <c r="AGU123" s="3"/>
      <c r="AGV123" s="3"/>
      <c r="AGW123" s="3"/>
      <c r="AGX123" s="3"/>
      <c r="AGY123" s="3"/>
      <c r="AGZ123" s="3"/>
      <c r="AHA123" s="3"/>
      <c r="AHB123" s="3"/>
      <c r="AHC123" s="3"/>
      <c r="AHD123" s="3"/>
      <c r="AHE123" s="3"/>
      <c r="AHF123" s="3"/>
      <c r="AHG123" s="3"/>
      <c r="AHH123" s="3"/>
      <c r="AHI123" s="3"/>
      <c r="AHJ123" s="3"/>
      <c r="AHK123" s="3"/>
      <c r="AHL123" s="3"/>
      <c r="AHM123" s="3"/>
      <c r="AHN123" s="3"/>
      <c r="AHO123" s="3"/>
      <c r="AHP123" s="3"/>
      <c r="AHQ123" s="3"/>
      <c r="AHR123" s="3"/>
      <c r="AHS123" s="3"/>
      <c r="AHT123" s="3"/>
      <c r="AHU123" s="3"/>
      <c r="AHV123" s="3"/>
      <c r="AHW123" s="3"/>
      <c r="AHX123" s="3"/>
      <c r="AHY123" s="3"/>
      <c r="AHZ123" s="3"/>
      <c r="AIA123" s="3"/>
      <c r="AIB123" s="3"/>
      <c r="AIC123" s="3"/>
      <c r="AID123" s="3"/>
      <c r="AIE123" s="3"/>
      <c r="AIF123" s="3"/>
      <c r="AIG123" s="3"/>
      <c r="AIH123" s="3"/>
      <c r="AII123" s="3"/>
      <c r="AIJ123" s="3"/>
      <c r="AIK123" s="3"/>
      <c r="AIL123" s="3"/>
      <c r="AIM123" s="3"/>
      <c r="AIN123" s="3"/>
      <c r="AIO123" s="3"/>
      <c r="AIP123" s="3"/>
      <c r="AIQ123" s="3"/>
      <c r="AIR123" s="3"/>
      <c r="AIS123" s="3"/>
      <c r="AIT123" s="3"/>
      <c r="AIU123" s="3"/>
      <c r="AIV123" s="3"/>
      <c r="AIW123" s="3"/>
      <c r="AIX123" s="3"/>
      <c r="AIY123" s="3"/>
      <c r="AIZ123" s="3"/>
      <c r="AJA123" s="3"/>
      <c r="AJB123" s="3"/>
      <c r="AJC123" s="3"/>
      <c r="AJD123" s="3"/>
      <c r="AJE123" s="3"/>
      <c r="AJF123" s="3"/>
      <c r="AJG123" s="3"/>
      <c r="AJH123" s="3"/>
      <c r="AJI123" s="3"/>
      <c r="AJJ123" s="3"/>
      <c r="AJK123" s="3"/>
      <c r="AJL123" s="3"/>
      <c r="AJM123" s="3"/>
      <c r="AJN123" s="3"/>
      <c r="AJO123" s="3"/>
      <c r="AJP123" s="3"/>
      <c r="AJQ123" s="3"/>
      <c r="AJR123" s="3"/>
      <c r="AJS123" s="3"/>
      <c r="AJT123" s="3"/>
      <c r="AJU123" s="3"/>
      <c r="AJV123" s="3"/>
      <c r="AJW123" s="3"/>
      <c r="AJX123" s="3"/>
      <c r="AJY123" s="3"/>
      <c r="AJZ123" s="3"/>
      <c r="AKA123" s="3"/>
      <c r="AKB123" s="3"/>
      <c r="AKC123" s="3"/>
      <c r="AKD123" s="3"/>
      <c r="AKE123" s="3"/>
      <c r="AKF123" s="3"/>
      <c r="AKG123" s="3"/>
      <c r="AKH123" s="3"/>
      <c r="AKI123" s="3"/>
      <c r="AKJ123" s="3"/>
      <c r="AKK123" s="3"/>
      <c r="AKL123" s="3"/>
      <c r="AKM123" s="3"/>
      <c r="AKN123" s="3"/>
      <c r="AKO123" s="3"/>
      <c r="AKP123" s="3"/>
      <c r="AKQ123" s="3"/>
      <c r="AKR123" s="3"/>
      <c r="AKS123" s="3"/>
      <c r="AKT123" s="3"/>
      <c r="AKU123" s="3"/>
      <c r="AKV123" s="3"/>
      <c r="AKW123" s="3"/>
      <c r="AKX123" s="3"/>
      <c r="AKY123" s="3"/>
      <c r="AKZ123" s="3"/>
      <c r="ALA123" s="3"/>
    </row>
    <row r="124" spans="1:989" s="35" customFormat="1" ht="81.75" customHeight="1" x14ac:dyDescent="0.2">
      <c r="A124" s="62" t="s">
        <v>184</v>
      </c>
      <c r="B124" s="51">
        <f>2880+295</f>
        <v>3175</v>
      </c>
      <c r="C124" s="51">
        <f>2880+295</f>
        <v>3175</v>
      </c>
      <c r="D124" s="51">
        <f>2880+295</f>
        <v>3175</v>
      </c>
      <c r="E124" s="60">
        <f t="shared" si="37"/>
        <v>100</v>
      </c>
      <c r="F124" s="60">
        <f t="shared" si="38"/>
        <v>100</v>
      </c>
      <c r="G124" s="86">
        <v>3372</v>
      </c>
      <c r="H124" s="60">
        <f t="shared" si="40"/>
        <v>197</v>
      </c>
      <c r="I124" s="60">
        <f t="shared" si="41"/>
        <v>6.2047244094488185</v>
      </c>
      <c r="J124" s="60">
        <f t="shared" si="42"/>
        <v>197</v>
      </c>
      <c r="K124" s="60">
        <f t="shared" si="43"/>
        <v>6.2047244094488185</v>
      </c>
      <c r="L124" s="61">
        <f t="shared" si="44"/>
        <v>197</v>
      </c>
      <c r="M124" s="61">
        <f t="shared" si="45"/>
        <v>6.2047244094488185</v>
      </c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  <c r="IR124" s="3"/>
      <c r="IS124" s="3"/>
      <c r="IT124" s="3"/>
      <c r="IU124" s="3"/>
      <c r="IV124" s="3"/>
      <c r="IW124" s="3"/>
      <c r="IX124" s="3"/>
      <c r="IY124" s="3"/>
      <c r="IZ124" s="3"/>
      <c r="JA124" s="3"/>
      <c r="JB124" s="3"/>
      <c r="JC124" s="3"/>
      <c r="JD124" s="3"/>
      <c r="JE124" s="3"/>
      <c r="JF124" s="3"/>
      <c r="JG124" s="3"/>
      <c r="JH124" s="3"/>
      <c r="JI124" s="3"/>
      <c r="JJ124" s="3"/>
      <c r="JK124" s="3"/>
      <c r="JL124" s="3"/>
      <c r="JM124" s="3"/>
      <c r="JN124" s="3"/>
      <c r="JO124" s="3"/>
      <c r="JP124" s="3"/>
      <c r="JQ124" s="3"/>
      <c r="JR124" s="3"/>
      <c r="JS124" s="3"/>
      <c r="JT124" s="3"/>
      <c r="JU124" s="3"/>
      <c r="JV124" s="3"/>
      <c r="JW124" s="3"/>
      <c r="JX124" s="3"/>
      <c r="JY124" s="3"/>
      <c r="JZ124" s="3"/>
      <c r="KA124" s="3"/>
      <c r="KB124" s="3"/>
      <c r="KC124" s="3"/>
      <c r="KD124" s="3"/>
      <c r="KE124" s="3"/>
      <c r="KF124" s="3"/>
      <c r="KG124" s="3"/>
      <c r="KH124" s="3"/>
      <c r="KI124" s="3"/>
      <c r="KJ124" s="3"/>
      <c r="KK124" s="3"/>
      <c r="KL124" s="3"/>
      <c r="KM124" s="3"/>
      <c r="KN124" s="3"/>
      <c r="KO124" s="3"/>
      <c r="KP124" s="3"/>
      <c r="KQ124" s="3"/>
      <c r="KR124" s="3"/>
      <c r="KS124" s="3"/>
      <c r="KT124" s="3"/>
      <c r="KU124" s="3"/>
      <c r="KV124" s="3"/>
      <c r="KW124" s="3"/>
      <c r="KX124" s="3"/>
      <c r="KY124" s="3"/>
      <c r="KZ124" s="3"/>
      <c r="LA124" s="3"/>
      <c r="LB124" s="3"/>
      <c r="LC124" s="3"/>
      <c r="LD124" s="3"/>
      <c r="LE124" s="3"/>
      <c r="LF124" s="3"/>
      <c r="LG124" s="3"/>
      <c r="LH124" s="3"/>
      <c r="LI124" s="3"/>
      <c r="LJ124" s="3"/>
      <c r="LK124" s="3"/>
      <c r="LL124" s="3"/>
      <c r="LM124" s="3"/>
      <c r="LN124" s="3"/>
      <c r="LO124" s="3"/>
      <c r="LP124" s="3"/>
      <c r="LQ124" s="3"/>
      <c r="LR124" s="3"/>
      <c r="LS124" s="3"/>
      <c r="LT124" s="3"/>
      <c r="LU124" s="3"/>
      <c r="LV124" s="3"/>
      <c r="LW124" s="3"/>
      <c r="LX124" s="3"/>
      <c r="LY124" s="3"/>
      <c r="LZ124" s="3"/>
      <c r="MA124" s="3"/>
      <c r="MB124" s="3"/>
      <c r="MC124" s="3"/>
      <c r="MD124" s="3"/>
      <c r="ME124" s="3"/>
      <c r="MF124" s="3"/>
      <c r="MG124" s="3"/>
      <c r="MH124" s="3"/>
      <c r="MI124" s="3"/>
      <c r="MJ124" s="3"/>
      <c r="MK124" s="3"/>
      <c r="ML124" s="3"/>
      <c r="MM124" s="3"/>
      <c r="MN124" s="3"/>
      <c r="MO124" s="3"/>
      <c r="MP124" s="3"/>
      <c r="MQ124" s="3"/>
      <c r="MR124" s="3"/>
      <c r="MS124" s="3"/>
      <c r="MT124" s="3"/>
      <c r="MU124" s="3"/>
      <c r="MV124" s="3"/>
      <c r="MW124" s="3"/>
      <c r="MX124" s="3"/>
      <c r="MY124" s="3"/>
      <c r="MZ124" s="3"/>
      <c r="NA124" s="3"/>
      <c r="NB124" s="3"/>
      <c r="NC124" s="3"/>
      <c r="ND124" s="3"/>
      <c r="NE124" s="3"/>
      <c r="NF124" s="3"/>
      <c r="NG124" s="3"/>
      <c r="NH124" s="3"/>
      <c r="NI124" s="3"/>
      <c r="NJ124" s="3"/>
      <c r="NK124" s="3"/>
      <c r="NL124" s="3"/>
      <c r="NM124" s="3"/>
      <c r="NN124" s="3"/>
      <c r="NO124" s="3"/>
      <c r="NP124" s="3"/>
      <c r="NQ124" s="3"/>
      <c r="NR124" s="3"/>
      <c r="NS124" s="3"/>
      <c r="NT124" s="3"/>
      <c r="NU124" s="3"/>
      <c r="NV124" s="3"/>
      <c r="NW124" s="3"/>
      <c r="NX124" s="3"/>
      <c r="NY124" s="3"/>
      <c r="NZ124" s="3"/>
      <c r="OA124" s="3"/>
      <c r="OB124" s="3"/>
      <c r="OC124" s="3"/>
      <c r="OD124" s="3"/>
      <c r="OE124" s="3"/>
      <c r="OF124" s="3"/>
      <c r="OG124" s="3"/>
      <c r="OH124" s="3"/>
      <c r="OI124" s="3"/>
      <c r="OJ124" s="3"/>
      <c r="OK124" s="3"/>
      <c r="OL124" s="3"/>
      <c r="OM124" s="3"/>
      <c r="ON124" s="3"/>
      <c r="OO124" s="3"/>
      <c r="OP124" s="3"/>
      <c r="OQ124" s="3"/>
      <c r="OR124" s="3"/>
      <c r="OS124" s="3"/>
      <c r="OT124" s="3"/>
      <c r="OU124" s="3"/>
      <c r="OV124" s="3"/>
      <c r="OW124" s="3"/>
      <c r="OX124" s="3"/>
      <c r="OY124" s="3"/>
      <c r="OZ124" s="3"/>
      <c r="PA124" s="3"/>
      <c r="PB124" s="3"/>
      <c r="PC124" s="3"/>
      <c r="PD124" s="3"/>
      <c r="PE124" s="3"/>
      <c r="PF124" s="3"/>
      <c r="PG124" s="3"/>
      <c r="PH124" s="3"/>
      <c r="PI124" s="3"/>
      <c r="PJ124" s="3"/>
      <c r="PK124" s="3"/>
      <c r="PL124" s="3"/>
      <c r="PM124" s="3"/>
      <c r="PN124" s="3"/>
      <c r="PO124" s="3"/>
      <c r="PP124" s="3"/>
      <c r="PQ124" s="3"/>
      <c r="PR124" s="3"/>
      <c r="PS124" s="3"/>
      <c r="PT124" s="3"/>
      <c r="PU124" s="3"/>
      <c r="PV124" s="3"/>
      <c r="PW124" s="3"/>
      <c r="PX124" s="3"/>
      <c r="PY124" s="3"/>
      <c r="PZ124" s="3"/>
      <c r="QA124" s="3"/>
      <c r="QB124" s="3"/>
      <c r="QC124" s="3"/>
      <c r="QD124" s="3"/>
      <c r="QE124" s="3"/>
      <c r="QF124" s="3"/>
      <c r="QG124" s="3"/>
      <c r="QH124" s="3"/>
      <c r="QI124" s="3"/>
      <c r="QJ124" s="3"/>
      <c r="QK124" s="3"/>
      <c r="QL124" s="3"/>
      <c r="QM124" s="3"/>
      <c r="QN124" s="3"/>
      <c r="QO124" s="3"/>
      <c r="QP124" s="3"/>
      <c r="QQ124" s="3"/>
      <c r="QR124" s="3"/>
      <c r="QS124" s="3"/>
      <c r="QT124" s="3"/>
      <c r="QU124" s="3"/>
      <c r="QV124" s="3"/>
      <c r="QW124" s="3"/>
      <c r="QX124" s="3"/>
      <c r="QY124" s="3"/>
      <c r="QZ124" s="3"/>
      <c r="RA124" s="3"/>
      <c r="RB124" s="3"/>
      <c r="RC124" s="3"/>
      <c r="RD124" s="3"/>
      <c r="RE124" s="3"/>
      <c r="RF124" s="3"/>
      <c r="RG124" s="3"/>
      <c r="RH124" s="3"/>
      <c r="RI124" s="3"/>
      <c r="RJ124" s="3"/>
      <c r="RK124" s="3"/>
      <c r="RL124" s="3"/>
      <c r="RM124" s="3"/>
      <c r="RN124" s="3"/>
      <c r="RO124" s="3"/>
      <c r="RP124" s="3"/>
      <c r="RQ124" s="3"/>
      <c r="RR124" s="3"/>
      <c r="RS124" s="3"/>
      <c r="RT124" s="3"/>
      <c r="RU124" s="3"/>
      <c r="RV124" s="3"/>
      <c r="RW124" s="3"/>
      <c r="RX124" s="3"/>
      <c r="RY124" s="3"/>
      <c r="RZ124" s="3"/>
      <c r="SA124" s="3"/>
      <c r="SB124" s="3"/>
      <c r="SC124" s="3"/>
      <c r="SD124" s="3"/>
      <c r="SE124" s="3"/>
      <c r="SF124" s="3"/>
      <c r="SG124" s="3"/>
      <c r="SH124" s="3"/>
      <c r="SI124" s="3"/>
      <c r="SJ124" s="3"/>
      <c r="SK124" s="3"/>
      <c r="SL124" s="3"/>
      <c r="SM124" s="3"/>
      <c r="SN124" s="3"/>
      <c r="SO124" s="3"/>
      <c r="SP124" s="3"/>
      <c r="SQ124" s="3"/>
      <c r="SR124" s="3"/>
      <c r="SS124" s="3"/>
      <c r="ST124" s="3"/>
      <c r="SU124" s="3"/>
      <c r="SV124" s="3"/>
      <c r="SW124" s="3"/>
      <c r="SX124" s="3"/>
      <c r="SY124" s="3"/>
      <c r="SZ124" s="3"/>
      <c r="TA124" s="3"/>
      <c r="TB124" s="3"/>
      <c r="TC124" s="3"/>
      <c r="TD124" s="3"/>
      <c r="TE124" s="3"/>
      <c r="TF124" s="3"/>
      <c r="TG124" s="3"/>
      <c r="TH124" s="3"/>
      <c r="TI124" s="3"/>
      <c r="TJ124" s="3"/>
      <c r="TK124" s="3"/>
      <c r="TL124" s="3"/>
      <c r="TM124" s="3"/>
      <c r="TN124" s="3"/>
      <c r="TO124" s="3"/>
      <c r="TP124" s="3"/>
      <c r="TQ124" s="3"/>
      <c r="TR124" s="3"/>
      <c r="TS124" s="3"/>
      <c r="TT124" s="3"/>
      <c r="TU124" s="3"/>
      <c r="TV124" s="3"/>
      <c r="TW124" s="3"/>
      <c r="TX124" s="3"/>
      <c r="TY124" s="3"/>
      <c r="TZ124" s="3"/>
      <c r="UA124" s="3"/>
      <c r="UB124" s="3"/>
      <c r="UC124" s="3"/>
      <c r="UD124" s="3"/>
      <c r="UE124" s="3"/>
      <c r="UF124" s="3"/>
      <c r="UG124" s="3"/>
      <c r="UH124" s="3"/>
      <c r="UI124" s="3"/>
      <c r="UJ124" s="3"/>
      <c r="UK124" s="3"/>
      <c r="UL124" s="3"/>
      <c r="UM124" s="3"/>
      <c r="UN124" s="3"/>
      <c r="UO124" s="3"/>
      <c r="UP124" s="3"/>
      <c r="UQ124" s="3"/>
      <c r="UR124" s="3"/>
      <c r="US124" s="3"/>
      <c r="UT124" s="3"/>
      <c r="UU124" s="3"/>
      <c r="UV124" s="3"/>
      <c r="UW124" s="3"/>
      <c r="UX124" s="3"/>
      <c r="UY124" s="3"/>
      <c r="UZ124" s="3"/>
      <c r="VA124" s="3"/>
      <c r="VB124" s="3"/>
      <c r="VC124" s="3"/>
      <c r="VD124" s="3"/>
      <c r="VE124" s="3"/>
      <c r="VF124" s="3"/>
      <c r="VG124" s="3"/>
      <c r="VH124" s="3"/>
      <c r="VI124" s="3"/>
      <c r="VJ124" s="3"/>
      <c r="VK124" s="3"/>
      <c r="VL124" s="3"/>
      <c r="VM124" s="3"/>
      <c r="VN124" s="3"/>
      <c r="VO124" s="3"/>
      <c r="VP124" s="3"/>
      <c r="VQ124" s="3"/>
      <c r="VR124" s="3"/>
      <c r="VS124" s="3"/>
      <c r="VT124" s="3"/>
      <c r="VU124" s="3"/>
      <c r="VV124" s="3"/>
      <c r="VW124" s="3"/>
      <c r="VX124" s="3"/>
      <c r="VY124" s="3"/>
      <c r="VZ124" s="3"/>
      <c r="WA124" s="3"/>
      <c r="WB124" s="3"/>
      <c r="WC124" s="3"/>
      <c r="WD124" s="3"/>
      <c r="WE124" s="3"/>
      <c r="WF124" s="3"/>
      <c r="WG124" s="3"/>
      <c r="WH124" s="3"/>
      <c r="WI124" s="3"/>
      <c r="WJ124" s="3"/>
      <c r="WK124" s="3"/>
      <c r="WL124" s="3"/>
      <c r="WM124" s="3"/>
      <c r="WN124" s="3"/>
      <c r="WO124" s="3"/>
      <c r="WP124" s="3"/>
      <c r="WQ124" s="3"/>
      <c r="WR124" s="3"/>
      <c r="WS124" s="3"/>
      <c r="WT124" s="3"/>
      <c r="WU124" s="3"/>
      <c r="WV124" s="3"/>
      <c r="WW124" s="3"/>
      <c r="WX124" s="3"/>
      <c r="WY124" s="3"/>
      <c r="WZ124" s="3"/>
      <c r="XA124" s="3"/>
      <c r="XB124" s="3"/>
      <c r="XC124" s="3"/>
      <c r="XD124" s="3"/>
      <c r="XE124" s="3"/>
      <c r="XF124" s="3"/>
      <c r="XG124" s="3"/>
      <c r="XH124" s="3"/>
      <c r="XI124" s="3"/>
      <c r="XJ124" s="3"/>
      <c r="XK124" s="3"/>
      <c r="XL124" s="3"/>
      <c r="XM124" s="3"/>
      <c r="XN124" s="3"/>
      <c r="XO124" s="3"/>
      <c r="XP124" s="3"/>
      <c r="XQ124" s="3"/>
      <c r="XR124" s="3"/>
      <c r="XS124" s="3"/>
      <c r="XT124" s="3"/>
      <c r="XU124" s="3"/>
      <c r="XV124" s="3"/>
      <c r="XW124" s="3"/>
      <c r="XX124" s="3"/>
      <c r="XY124" s="3"/>
      <c r="XZ124" s="3"/>
      <c r="YA124" s="3"/>
      <c r="YB124" s="3"/>
      <c r="YC124" s="3"/>
      <c r="YD124" s="3"/>
      <c r="YE124" s="3"/>
      <c r="YF124" s="3"/>
      <c r="YG124" s="3"/>
      <c r="YH124" s="3"/>
      <c r="YI124" s="3"/>
      <c r="YJ124" s="3"/>
      <c r="YK124" s="3"/>
      <c r="YL124" s="3"/>
      <c r="YM124" s="3"/>
      <c r="YN124" s="3"/>
      <c r="YO124" s="3"/>
      <c r="YP124" s="3"/>
      <c r="YQ124" s="3"/>
      <c r="YR124" s="3"/>
      <c r="YS124" s="3"/>
      <c r="YT124" s="3"/>
      <c r="YU124" s="3"/>
      <c r="YV124" s="3"/>
      <c r="YW124" s="3"/>
      <c r="YX124" s="3"/>
      <c r="YY124" s="3"/>
      <c r="YZ124" s="3"/>
      <c r="ZA124" s="3"/>
      <c r="ZB124" s="3"/>
      <c r="ZC124" s="3"/>
      <c r="ZD124" s="3"/>
      <c r="ZE124" s="3"/>
      <c r="ZF124" s="3"/>
      <c r="ZG124" s="3"/>
      <c r="ZH124" s="3"/>
      <c r="ZI124" s="3"/>
      <c r="ZJ124" s="3"/>
      <c r="ZK124" s="3"/>
      <c r="ZL124" s="3"/>
      <c r="ZM124" s="3"/>
      <c r="ZN124" s="3"/>
      <c r="ZO124" s="3"/>
      <c r="ZP124" s="3"/>
      <c r="ZQ124" s="3"/>
      <c r="ZR124" s="3"/>
      <c r="ZS124" s="3"/>
      <c r="ZT124" s="3"/>
      <c r="ZU124" s="3"/>
      <c r="ZV124" s="3"/>
      <c r="ZW124" s="3"/>
      <c r="ZX124" s="3"/>
      <c r="ZY124" s="3"/>
      <c r="ZZ124" s="3"/>
      <c r="AAA124" s="3"/>
      <c r="AAB124" s="3"/>
      <c r="AAC124" s="3"/>
      <c r="AAD124" s="3"/>
      <c r="AAE124" s="3"/>
      <c r="AAF124" s="3"/>
      <c r="AAG124" s="3"/>
      <c r="AAH124" s="3"/>
      <c r="AAI124" s="3"/>
      <c r="AAJ124" s="3"/>
      <c r="AAK124" s="3"/>
      <c r="AAL124" s="3"/>
      <c r="AAM124" s="3"/>
      <c r="AAN124" s="3"/>
      <c r="AAO124" s="3"/>
      <c r="AAP124" s="3"/>
      <c r="AAQ124" s="3"/>
      <c r="AAR124" s="3"/>
      <c r="AAS124" s="3"/>
      <c r="AAT124" s="3"/>
      <c r="AAU124" s="3"/>
      <c r="AAV124" s="3"/>
      <c r="AAW124" s="3"/>
      <c r="AAX124" s="3"/>
      <c r="AAY124" s="3"/>
      <c r="AAZ124" s="3"/>
      <c r="ABA124" s="3"/>
      <c r="ABB124" s="3"/>
      <c r="ABC124" s="3"/>
      <c r="ABD124" s="3"/>
      <c r="ABE124" s="3"/>
      <c r="ABF124" s="3"/>
      <c r="ABG124" s="3"/>
      <c r="ABH124" s="3"/>
      <c r="ABI124" s="3"/>
      <c r="ABJ124" s="3"/>
      <c r="ABK124" s="3"/>
      <c r="ABL124" s="3"/>
      <c r="ABM124" s="3"/>
      <c r="ABN124" s="3"/>
      <c r="ABO124" s="3"/>
      <c r="ABP124" s="3"/>
      <c r="ABQ124" s="3"/>
      <c r="ABR124" s="3"/>
      <c r="ABS124" s="3"/>
      <c r="ABT124" s="3"/>
      <c r="ABU124" s="3"/>
      <c r="ABV124" s="3"/>
      <c r="ABW124" s="3"/>
      <c r="ABX124" s="3"/>
      <c r="ABY124" s="3"/>
      <c r="ABZ124" s="3"/>
      <c r="ACA124" s="3"/>
      <c r="ACB124" s="3"/>
      <c r="ACC124" s="3"/>
      <c r="ACD124" s="3"/>
      <c r="ACE124" s="3"/>
      <c r="ACF124" s="3"/>
      <c r="ACG124" s="3"/>
      <c r="ACH124" s="3"/>
      <c r="ACI124" s="3"/>
      <c r="ACJ124" s="3"/>
      <c r="ACK124" s="3"/>
      <c r="ACL124" s="3"/>
      <c r="ACM124" s="3"/>
      <c r="ACN124" s="3"/>
      <c r="ACO124" s="3"/>
      <c r="ACP124" s="3"/>
      <c r="ACQ124" s="3"/>
      <c r="ACR124" s="3"/>
      <c r="ACS124" s="3"/>
      <c r="ACT124" s="3"/>
      <c r="ACU124" s="3"/>
      <c r="ACV124" s="3"/>
      <c r="ACW124" s="3"/>
      <c r="ACX124" s="3"/>
      <c r="ACY124" s="3"/>
      <c r="ACZ124" s="3"/>
      <c r="ADA124" s="3"/>
      <c r="ADB124" s="3"/>
      <c r="ADC124" s="3"/>
      <c r="ADD124" s="3"/>
      <c r="ADE124" s="3"/>
      <c r="ADF124" s="3"/>
      <c r="ADG124" s="3"/>
      <c r="ADH124" s="3"/>
      <c r="ADI124" s="3"/>
      <c r="ADJ124" s="3"/>
      <c r="ADK124" s="3"/>
      <c r="ADL124" s="3"/>
      <c r="ADM124" s="3"/>
      <c r="ADN124" s="3"/>
      <c r="ADO124" s="3"/>
      <c r="ADP124" s="3"/>
      <c r="ADQ124" s="3"/>
      <c r="ADR124" s="3"/>
      <c r="ADS124" s="3"/>
      <c r="ADT124" s="3"/>
      <c r="ADU124" s="3"/>
      <c r="ADV124" s="3"/>
      <c r="ADW124" s="3"/>
      <c r="ADX124" s="3"/>
      <c r="ADY124" s="3"/>
      <c r="ADZ124" s="3"/>
      <c r="AEA124" s="3"/>
      <c r="AEB124" s="3"/>
      <c r="AEC124" s="3"/>
      <c r="AED124" s="3"/>
      <c r="AEE124" s="3"/>
      <c r="AEF124" s="3"/>
      <c r="AEG124" s="3"/>
      <c r="AEH124" s="3"/>
      <c r="AEI124" s="3"/>
      <c r="AEJ124" s="3"/>
      <c r="AEK124" s="3"/>
      <c r="AEL124" s="3"/>
      <c r="AEM124" s="3"/>
      <c r="AEN124" s="3"/>
      <c r="AEO124" s="3"/>
      <c r="AEP124" s="3"/>
      <c r="AEQ124" s="3"/>
      <c r="AER124" s="3"/>
      <c r="AES124" s="3"/>
      <c r="AET124" s="3"/>
      <c r="AEU124" s="3"/>
      <c r="AEV124" s="3"/>
      <c r="AEW124" s="3"/>
      <c r="AEX124" s="3"/>
      <c r="AEY124" s="3"/>
      <c r="AEZ124" s="3"/>
      <c r="AFA124" s="3"/>
      <c r="AFB124" s="3"/>
      <c r="AFC124" s="3"/>
      <c r="AFD124" s="3"/>
      <c r="AFE124" s="3"/>
      <c r="AFF124" s="3"/>
      <c r="AFG124" s="3"/>
      <c r="AFH124" s="3"/>
      <c r="AFI124" s="3"/>
      <c r="AFJ124" s="3"/>
      <c r="AFK124" s="3"/>
      <c r="AFL124" s="3"/>
      <c r="AFM124" s="3"/>
      <c r="AFN124" s="3"/>
      <c r="AFO124" s="3"/>
      <c r="AFP124" s="3"/>
      <c r="AFQ124" s="3"/>
      <c r="AFR124" s="3"/>
      <c r="AFS124" s="3"/>
      <c r="AFT124" s="3"/>
      <c r="AFU124" s="3"/>
      <c r="AFV124" s="3"/>
      <c r="AFW124" s="3"/>
      <c r="AFX124" s="3"/>
      <c r="AFY124" s="3"/>
      <c r="AFZ124" s="3"/>
      <c r="AGA124" s="3"/>
      <c r="AGB124" s="3"/>
      <c r="AGC124" s="3"/>
      <c r="AGD124" s="3"/>
      <c r="AGE124" s="3"/>
      <c r="AGF124" s="3"/>
      <c r="AGG124" s="3"/>
      <c r="AGH124" s="3"/>
      <c r="AGI124" s="3"/>
      <c r="AGJ124" s="3"/>
      <c r="AGK124" s="3"/>
      <c r="AGL124" s="3"/>
      <c r="AGM124" s="3"/>
      <c r="AGN124" s="3"/>
      <c r="AGO124" s="3"/>
      <c r="AGP124" s="3"/>
      <c r="AGQ124" s="3"/>
      <c r="AGR124" s="3"/>
      <c r="AGS124" s="3"/>
      <c r="AGT124" s="3"/>
      <c r="AGU124" s="3"/>
      <c r="AGV124" s="3"/>
      <c r="AGW124" s="3"/>
      <c r="AGX124" s="3"/>
      <c r="AGY124" s="3"/>
      <c r="AGZ124" s="3"/>
      <c r="AHA124" s="3"/>
      <c r="AHB124" s="3"/>
      <c r="AHC124" s="3"/>
      <c r="AHD124" s="3"/>
      <c r="AHE124" s="3"/>
      <c r="AHF124" s="3"/>
      <c r="AHG124" s="3"/>
      <c r="AHH124" s="3"/>
      <c r="AHI124" s="3"/>
      <c r="AHJ124" s="3"/>
      <c r="AHK124" s="3"/>
      <c r="AHL124" s="3"/>
      <c r="AHM124" s="3"/>
      <c r="AHN124" s="3"/>
      <c r="AHO124" s="3"/>
      <c r="AHP124" s="3"/>
      <c r="AHQ124" s="3"/>
      <c r="AHR124" s="3"/>
      <c r="AHS124" s="3"/>
      <c r="AHT124" s="3"/>
      <c r="AHU124" s="3"/>
      <c r="AHV124" s="3"/>
      <c r="AHW124" s="3"/>
      <c r="AHX124" s="3"/>
      <c r="AHY124" s="3"/>
      <c r="AHZ124" s="3"/>
      <c r="AIA124" s="3"/>
      <c r="AIB124" s="3"/>
      <c r="AIC124" s="3"/>
      <c r="AID124" s="3"/>
      <c r="AIE124" s="3"/>
      <c r="AIF124" s="3"/>
      <c r="AIG124" s="3"/>
      <c r="AIH124" s="3"/>
      <c r="AII124" s="3"/>
      <c r="AIJ124" s="3"/>
      <c r="AIK124" s="3"/>
      <c r="AIL124" s="3"/>
      <c r="AIM124" s="3"/>
      <c r="AIN124" s="3"/>
      <c r="AIO124" s="3"/>
      <c r="AIP124" s="3"/>
      <c r="AIQ124" s="3"/>
      <c r="AIR124" s="3"/>
      <c r="AIS124" s="3"/>
      <c r="AIT124" s="3"/>
      <c r="AIU124" s="3"/>
      <c r="AIV124" s="3"/>
      <c r="AIW124" s="3"/>
      <c r="AIX124" s="3"/>
      <c r="AIY124" s="3"/>
      <c r="AIZ124" s="3"/>
      <c r="AJA124" s="3"/>
      <c r="AJB124" s="3"/>
      <c r="AJC124" s="3"/>
      <c r="AJD124" s="3"/>
      <c r="AJE124" s="3"/>
      <c r="AJF124" s="3"/>
      <c r="AJG124" s="3"/>
      <c r="AJH124" s="3"/>
      <c r="AJI124" s="3"/>
      <c r="AJJ124" s="3"/>
      <c r="AJK124" s="3"/>
      <c r="AJL124" s="3"/>
      <c r="AJM124" s="3"/>
      <c r="AJN124" s="3"/>
      <c r="AJO124" s="3"/>
      <c r="AJP124" s="3"/>
      <c r="AJQ124" s="3"/>
      <c r="AJR124" s="3"/>
      <c r="AJS124" s="3"/>
      <c r="AJT124" s="3"/>
      <c r="AJU124" s="3"/>
      <c r="AJV124" s="3"/>
      <c r="AJW124" s="3"/>
      <c r="AJX124" s="3"/>
      <c r="AJY124" s="3"/>
      <c r="AJZ124" s="3"/>
      <c r="AKA124" s="3"/>
      <c r="AKB124" s="3"/>
      <c r="AKC124" s="3"/>
      <c r="AKD124" s="3"/>
      <c r="AKE124" s="3"/>
      <c r="AKF124" s="3"/>
      <c r="AKG124" s="3"/>
      <c r="AKH124" s="3"/>
      <c r="AKI124" s="3"/>
      <c r="AKJ124" s="3"/>
      <c r="AKK124" s="3"/>
      <c r="AKL124" s="3"/>
      <c r="AKM124" s="3"/>
      <c r="AKN124" s="3"/>
      <c r="AKO124" s="3"/>
      <c r="AKP124" s="3"/>
      <c r="AKQ124" s="3"/>
      <c r="AKR124" s="3"/>
      <c r="AKS124" s="3"/>
      <c r="AKT124" s="3"/>
      <c r="AKU124" s="3"/>
      <c r="AKV124" s="3"/>
      <c r="AKW124" s="3"/>
      <c r="AKX124" s="3"/>
      <c r="AKY124" s="3"/>
      <c r="AKZ124" s="3"/>
      <c r="ALA124" s="3"/>
    </row>
    <row r="125" spans="1:989" s="35" customFormat="1" ht="17.25" customHeight="1" x14ac:dyDescent="0.2">
      <c r="A125" s="58" t="s">
        <v>199</v>
      </c>
      <c r="B125" s="60">
        <f>B126+B127+B128+B129</f>
        <v>56079.899999999994</v>
      </c>
      <c r="C125" s="60">
        <f t="shared" ref="C125:D125" si="46">C126+C127+C128+C129</f>
        <v>56079.899999999994</v>
      </c>
      <c r="D125" s="60">
        <f t="shared" si="46"/>
        <v>56079.899999999994</v>
      </c>
      <c r="E125" s="60">
        <f t="shared" ref="E125:E126" si="47">D125/B125*100</f>
        <v>100</v>
      </c>
      <c r="F125" s="60">
        <f t="shared" ref="F125:F126" si="48">D125/C125*100</f>
        <v>100</v>
      </c>
      <c r="G125" s="60">
        <f>G126+G127+G128+G129</f>
        <v>90563.6</v>
      </c>
      <c r="H125" s="60">
        <f t="shared" ref="H125:H128" si="49">G125-B125</f>
        <v>34483.700000000012</v>
      </c>
      <c r="I125" s="60">
        <f t="shared" ref="I125:I126" si="50">H125/B125*100</f>
        <v>61.490302229497587</v>
      </c>
      <c r="J125" s="60">
        <f t="shared" ref="J125:J128" si="51">G125-C125</f>
        <v>34483.700000000012</v>
      </c>
      <c r="K125" s="60">
        <f t="shared" ref="K125:K126" si="52">J125/C125*100</f>
        <v>61.490302229497587</v>
      </c>
      <c r="L125" s="61">
        <f t="shared" ref="L125:L128" si="53">G125-D125</f>
        <v>34483.700000000012</v>
      </c>
      <c r="M125" s="61">
        <f t="shared" ref="M125:M126" si="54">L125/D125*100</f>
        <v>61.490302229497587</v>
      </c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  <c r="IS125" s="3"/>
      <c r="IT125" s="3"/>
      <c r="IU125" s="3"/>
      <c r="IV125" s="3"/>
      <c r="IW125" s="3"/>
      <c r="IX125" s="3"/>
      <c r="IY125" s="3"/>
      <c r="IZ125" s="3"/>
      <c r="JA125" s="3"/>
      <c r="JB125" s="3"/>
      <c r="JC125" s="3"/>
      <c r="JD125" s="3"/>
      <c r="JE125" s="3"/>
      <c r="JF125" s="3"/>
      <c r="JG125" s="3"/>
      <c r="JH125" s="3"/>
      <c r="JI125" s="3"/>
      <c r="JJ125" s="3"/>
      <c r="JK125" s="3"/>
      <c r="JL125" s="3"/>
      <c r="JM125" s="3"/>
      <c r="JN125" s="3"/>
      <c r="JO125" s="3"/>
      <c r="JP125" s="3"/>
      <c r="JQ125" s="3"/>
      <c r="JR125" s="3"/>
      <c r="JS125" s="3"/>
      <c r="JT125" s="3"/>
      <c r="JU125" s="3"/>
      <c r="JV125" s="3"/>
      <c r="JW125" s="3"/>
      <c r="JX125" s="3"/>
      <c r="JY125" s="3"/>
      <c r="JZ125" s="3"/>
      <c r="KA125" s="3"/>
      <c r="KB125" s="3"/>
      <c r="KC125" s="3"/>
      <c r="KD125" s="3"/>
      <c r="KE125" s="3"/>
      <c r="KF125" s="3"/>
      <c r="KG125" s="3"/>
      <c r="KH125" s="3"/>
      <c r="KI125" s="3"/>
      <c r="KJ125" s="3"/>
      <c r="KK125" s="3"/>
      <c r="KL125" s="3"/>
      <c r="KM125" s="3"/>
      <c r="KN125" s="3"/>
      <c r="KO125" s="3"/>
      <c r="KP125" s="3"/>
      <c r="KQ125" s="3"/>
      <c r="KR125" s="3"/>
      <c r="KS125" s="3"/>
      <c r="KT125" s="3"/>
      <c r="KU125" s="3"/>
      <c r="KV125" s="3"/>
      <c r="KW125" s="3"/>
      <c r="KX125" s="3"/>
      <c r="KY125" s="3"/>
      <c r="KZ125" s="3"/>
      <c r="LA125" s="3"/>
      <c r="LB125" s="3"/>
      <c r="LC125" s="3"/>
      <c r="LD125" s="3"/>
      <c r="LE125" s="3"/>
      <c r="LF125" s="3"/>
      <c r="LG125" s="3"/>
      <c r="LH125" s="3"/>
      <c r="LI125" s="3"/>
      <c r="LJ125" s="3"/>
      <c r="LK125" s="3"/>
      <c r="LL125" s="3"/>
      <c r="LM125" s="3"/>
      <c r="LN125" s="3"/>
      <c r="LO125" s="3"/>
      <c r="LP125" s="3"/>
      <c r="LQ125" s="3"/>
      <c r="LR125" s="3"/>
      <c r="LS125" s="3"/>
      <c r="LT125" s="3"/>
      <c r="LU125" s="3"/>
      <c r="LV125" s="3"/>
      <c r="LW125" s="3"/>
      <c r="LX125" s="3"/>
      <c r="LY125" s="3"/>
      <c r="LZ125" s="3"/>
      <c r="MA125" s="3"/>
      <c r="MB125" s="3"/>
      <c r="MC125" s="3"/>
      <c r="MD125" s="3"/>
      <c r="ME125" s="3"/>
      <c r="MF125" s="3"/>
      <c r="MG125" s="3"/>
      <c r="MH125" s="3"/>
      <c r="MI125" s="3"/>
      <c r="MJ125" s="3"/>
      <c r="MK125" s="3"/>
      <c r="ML125" s="3"/>
      <c r="MM125" s="3"/>
      <c r="MN125" s="3"/>
      <c r="MO125" s="3"/>
      <c r="MP125" s="3"/>
      <c r="MQ125" s="3"/>
      <c r="MR125" s="3"/>
      <c r="MS125" s="3"/>
      <c r="MT125" s="3"/>
      <c r="MU125" s="3"/>
      <c r="MV125" s="3"/>
      <c r="MW125" s="3"/>
      <c r="MX125" s="3"/>
      <c r="MY125" s="3"/>
      <c r="MZ125" s="3"/>
      <c r="NA125" s="3"/>
      <c r="NB125" s="3"/>
      <c r="NC125" s="3"/>
      <c r="ND125" s="3"/>
      <c r="NE125" s="3"/>
      <c r="NF125" s="3"/>
      <c r="NG125" s="3"/>
      <c r="NH125" s="3"/>
      <c r="NI125" s="3"/>
      <c r="NJ125" s="3"/>
      <c r="NK125" s="3"/>
      <c r="NL125" s="3"/>
      <c r="NM125" s="3"/>
      <c r="NN125" s="3"/>
      <c r="NO125" s="3"/>
      <c r="NP125" s="3"/>
      <c r="NQ125" s="3"/>
      <c r="NR125" s="3"/>
      <c r="NS125" s="3"/>
      <c r="NT125" s="3"/>
      <c r="NU125" s="3"/>
      <c r="NV125" s="3"/>
      <c r="NW125" s="3"/>
      <c r="NX125" s="3"/>
      <c r="NY125" s="3"/>
      <c r="NZ125" s="3"/>
      <c r="OA125" s="3"/>
      <c r="OB125" s="3"/>
      <c r="OC125" s="3"/>
      <c r="OD125" s="3"/>
      <c r="OE125" s="3"/>
      <c r="OF125" s="3"/>
      <c r="OG125" s="3"/>
      <c r="OH125" s="3"/>
      <c r="OI125" s="3"/>
      <c r="OJ125" s="3"/>
      <c r="OK125" s="3"/>
      <c r="OL125" s="3"/>
      <c r="OM125" s="3"/>
      <c r="ON125" s="3"/>
      <c r="OO125" s="3"/>
      <c r="OP125" s="3"/>
      <c r="OQ125" s="3"/>
      <c r="OR125" s="3"/>
      <c r="OS125" s="3"/>
      <c r="OT125" s="3"/>
      <c r="OU125" s="3"/>
      <c r="OV125" s="3"/>
      <c r="OW125" s="3"/>
      <c r="OX125" s="3"/>
      <c r="OY125" s="3"/>
      <c r="OZ125" s="3"/>
      <c r="PA125" s="3"/>
      <c r="PB125" s="3"/>
      <c r="PC125" s="3"/>
      <c r="PD125" s="3"/>
      <c r="PE125" s="3"/>
      <c r="PF125" s="3"/>
      <c r="PG125" s="3"/>
      <c r="PH125" s="3"/>
      <c r="PI125" s="3"/>
      <c r="PJ125" s="3"/>
      <c r="PK125" s="3"/>
      <c r="PL125" s="3"/>
      <c r="PM125" s="3"/>
      <c r="PN125" s="3"/>
      <c r="PO125" s="3"/>
      <c r="PP125" s="3"/>
      <c r="PQ125" s="3"/>
      <c r="PR125" s="3"/>
      <c r="PS125" s="3"/>
      <c r="PT125" s="3"/>
      <c r="PU125" s="3"/>
      <c r="PV125" s="3"/>
      <c r="PW125" s="3"/>
      <c r="PX125" s="3"/>
      <c r="PY125" s="3"/>
      <c r="PZ125" s="3"/>
      <c r="QA125" s="3"/>
      <c r="QB125" s="3"/>
      <c r="QC125" s="3"/>
      <c r="QD125" s="3"/>
      <c r="QE125" s="3"/>
      <c r="QF125" s="3"/>
      <c r="QG125" s="3"/>
      <c r="QH125" s="3"/>
      <c r="QI125" s="3"/>
      <c r="QJ125" s="3"/>
      <c r="QK125" s="3"/>
      <c r="QL125" s="3"/>
      <c r="QM125" s="3"/>
      <c r="QN125" s="3"/>
      <c r="QO125" s="3"/>
      <c r="QP125" s="3"/>
      <c r="QQ125" s="3"/>
      <c r="QR125" s="3"/>
      <c r="QS125" s="3"/>
      <c r="QT125" s="3"/>
      <c r="QU125" s="3"/>
      <c r="QV125" s="3"/>
      <c r="QW125" s="3"/>
      <c r="QX125" s="3"/>
      <c r="QY125" s="3"/>
      <c r="QZ125" s="3"/>
      <c r="RA125" s="3"/>
      <c r="RB125" s="3"/>
      <c r="RC125" s="3"/>
      <c r="RD125" s="3"/>
      <c r="RE125" s="3"/>
      <c r="RF125" s="3"/>
      <c r="RG125" s="3"/>
      <c r="RH125" s="3"/>
      <c r="RI125" s="3"/>
      <c r="RJ125" s="3"/>
      <c r="RK125" s="3"/>
      <c r="RL125" s="3"/>
      <c r="RM125" s="3"/>
      <c r="RN125" s="3"/>
      <c r="RO125" s="3"/>
      <c r="RP125" s="3"/>
      <c r="RQ125" s="3"/>
      <c r="RR125" s="3"/>
      <c r="RS125" s="3"/>
      <c r="RT125" s="3"/>
      <c r="RU125" s="3"/>
      <c r="RV125" s="3"/>
      <c r="RW125" s="3"/>
      <c r="RX125" s="3"/>
      <c r="RY125" s="3"/>
      <c r="RZ125" s="3"/>
      <c r="SA125" s="3"/>
      <c r="SB125" s="3"/>
      <c r="SC125" s="3"/>
      <c r="SD125" s="3"/>
      <c r="SE125" s="3"/>
      <c r="SF125" s="3"/>
      <c r="SG125" s="3"/>
      <c r="SH125" s="3"/>
      <c r="SI125" s="3"/>
      <c r="SJ125" s="3"/>
      <c r="SK125" s="3"/>
      <c r="SL125" s="3"/>
      <c r="SM125" s="3"/>
      <c r="SN125" s="3"/>
      <c r="SO125" s="3"/>
      <c r="SP125" s="3"/>
      <c r="SQ125" s="3"/>
      <c r="SR125" s="3"/>
      <c r="SS125" s="3"/>
      <c r="ST125" s="3"/>
      <c r="SU125" s="3"/>
      <c r="SV125" s="3"/>
      <c r="SW125" s="3"/>
      <c r="SX125" s="3"/>
      <c r="SY125" s="3"/>
      <c r="SZ125" s="3"/>
      <c r="TA125" s="3"/>
      <c r="TB125" s="3"/>
      <c r="TC125" s="3"/>
      <c r="TD125" s="3"/>
      <c r="TE125" s="3"/>
      <c r="TF125" s="3"/>
      <c r="TG125" s="3"/>
      <c r="TH125" s="3"/>
      <c r="TI125" s="3"/>
      <c r="TJ125" s="3"/>
      <c r="TK125" s="3"/>
      <c r="TL125" s="3"/>
      <c r="TM125" s="3"/>
      <c r="TN125" s="3"/>
      <c r="TO125" s="3"/>
      <c r="TP125" s="3"/>
      <c r="TQ125" s="3"/>
      <c r="TR125" s="3"/>
      <c r="TS125" s="3"/>
      <c r="TT125" s="3"/>
      <c r="TU125" s="3"/>
      <c r="TV125" s="3"/>
      <c r="TW125" s="3"/>
      <c r="TX125" s="3"/>
      <c r="TY125" s="3"/>
      <c r="TZ125" s="3"/>
      <c r="UA125" s="3"/>
      <c r="UB125" s="3"/>
      <c r="UC125" s="3"/>
      <c r="UD125" s="3"/>
      <c r="UE125" s="3"/>
      <c r="UF125" s="3"/>
      <c r="UG125" s="3"/>
      <c r="UH125" s="3"/>
      <c r="UI125" s="3"/>
      <c r="UJ125" s="3"/>
      <c r="UK125" s="3"/>
      <c r="UL125" s="3"/>
      <c r="UM125" s="3"/>
      <c r="UN125" s="3"/>
      <c r="UO125" s="3"/>
      <c r="UP125" s="3"/>
      <c r="UQ125" s="3"/>
      <c r="UR125" s="3"/>
      <c r="US125" s="3"/>
      <c r="UT125" s="3"/>
      <c r="UU125" s="3"/>
      <c r="UV125" s="3"/>
      <c r="UW125" s="3"/>
      <c r="UX125" s="3"/>
      <c r="UY125" s="3"/>
      <c r="UZ125" s="3"/>
      <c r="VA125" s="3"/>
      <c r="VB125" s="3"/>
      <c r="VC125" s="3"/>
      <c r="VD125" s="3"/>
      <c r="VE125" s="3"/>
      <c r="VF125" s="3"/>
      <c r="VG125" s="3"/>
      <c r="VH125" s="3"/>
      <c r="VI125" s="3"/>
      <c r="VJ125" s="3"/>
      <c r="VK125" s="3"/>
      <c r="VL125" s="3"/>
      <c r="VM125" s="3"/>
      <c r="VN125" s="3"/>
      <c r="VO125" s="3"/>
      <c r="VP125" s="3"/>
      <c r="VQ125" s="3"/>
      <c r="VR125" s="3"/>
      <c r="VS125" s="3"/>
      <c r="VT125" s="3"/>
      <c r="VU125" s="3"/>
      <c r="VV125" s="3"/>
      <c r="VW125" s="3"/>
      <c r="VX125" s="3"/>
      <c r="VY125" s="3"/>
      <c r="VZ125" s="3"/>
      <c r="WA125" s="3"/>
      <c r="WB125" s="3"/>
      <c r="WC125" s="3"/>
      <c r="WD125" s="3"/>
      <c r="WE125" s="3"/>
      <c r="WF125" s="3"/>
      <c r="WG125" s="3"/>
      <c r="WH125" s="3"/>
      <c r="WI125" s="3"/>
      <c r="WJ125" s="3"/>
      <c r="WK125" s="3"/>
      <c r="WL125" s="3"/>
      <c r="WM125" s="3"/>
      <c r="WN125" s="3"/>
      <c r="WO125" s="3"/>
      <c r="WP125" s="3"/>
      <c r="WQ125" s="3"/>
      <c r="WR125" s="3"/>
      <c r="WS125" s="3"/>
      <c r="WT125" s="3"/>
      <c r="WU125" s="3"/>
      <c r="WV125" s="3"/>
      <c r="WW125" s="3"/>
      <c r="WX125" s="3"/>
      <c r="WY125" s="3"/>
      <c r="WZ125" s="3"/>
      <c r="XA125" s="3"/>
      <c r="XB125" s="3"/>
      <c r="XC125" s="3"/>
      <c r="XD125" s="3"/>
      <c r="XE125" s="3"/>
      <c r="XF125" s="3"/>
      <c r="XG125" s="3"/>
      <c r="XH125" s="3"/>
      <c r="XI125" s="3"/>
      <c r="XJ125" s="3"/>
      <c r="XK125" s="3"/>
      <c r="XL125" s="3"/>
      <c r="XM125" s="3"/>
      <c r="XN125" s="3"/>
      <c r="XO125" s="3"/>
      <c r="XP125" s="3"/>
      <c r="XQ125" s="3"/>
      <c r="XR125" s="3"/>
      <c r="XS125" s="3"/>
      <c r="XT125" s="3"/>
      <c r="XU125" s="3"/>
      <c r="XV125" s="3"/>
      <c r="XW125" s="3"/>
      <c r="XX125" s="3"/>
      <c r="XY125" s="3"/>
      <c r="XZ125" s="3"/>
      <c r="YA125" s="3"/>
      <c r="YB125" s="3"/>
      <c r="YC125" s="3"/>
      <c r="YD125" s="3"/>
      <c r="YE125" s="3"/>
      <c r="YF125" s="3"/>
      <c r="YG125" s="3"/>
      <c r="YH125" s="3"/>
      <c r="YI125" s="3"/>
      <c r="YJ125" s="3"/>
      <c r="YK125" s="3"/>
      <c r="YL125" s="3"/>
      <c r="YM125" s="3"/>
      <c r="YN125" s="3"/>
      <c r="YO125" s="3"/>
      <c r="YP125" s="3"/>
      <c r="YQ125" s="3"/>
      <c r="YR125" s="3"/>
      <c r="YS125" s="3"/>
      <c r="YT125" s="3"/>
      <c r="YU125" s="3"/>
      <c r="YV125" s="3"/>
      <c r="YW125" s="3"/>
      <c r="YX125" s="3"/>
      <c r="YY125" s="3"/>
      <c r="YZ125" s="3"/>
      <c r="ZA125" s="3"/>
      <c r="ZB125" s="3"/>
      <c r="ZC125" s="3"/>
      <c r="ZD125" s="3"/>
      <c r="ZE125" s="3"/>
      <c r="ZF125" s="3"/>
      <c r="ZG125" s="3"/>
      <c r="ZH125" s="3"/>
      <c r="ZI125" s="3"/>
      <c r="ZJ125" s="3"/>
      <c r="ZK125" s="3"/>
      <c r="ZL125" s="3"/>
      <c r="ZM125" s="3"/>
      <c r="ZN125" s="3"/>
      <c r="ZO125" s="3"/>
      <c r="ZP125" s="3"/>
      <c r="ZQ125" s="3"/>
      <c r="ZR125" s="3"/>
      <c r="ZS125" s="3"/>
      <c r="ZT125" s="3"/>
      <c r="ZU125" s="3"/>
      <c r="ZV125" s="3"/>
      <c r="ZW125" s="3"/>
      <c r="ZX125" s="3"/>
      <c r="ZY125" s="3"/>
      <c r="ZZ125" s="3"/>
      <c r="AAA125" s="3"/>
      <c r="AAB125" s="3"/>
      <c r="AAC125" s="3"/>
      <c r="AAD125" s="3"/>
      <c r="AAE125" s="3"/>
      <c r="AAF125" s="3"/>
      <c r="AAG125" s="3"/>
      <c r="AAH125" s="3"/>
      <c r="AAI125" s="3"/>
      <c r="AAJ125" s="3"/>
      <c r="AAK125" s="3"/>
      <c r="AAL125" s="3"/>
      <c r="AAM125" s="3"/>
      <c r="AAN125" s="3"/>
      <c r="AAO125" s="3"/>
      <c r="AAP125" s="3"/>
      <c r="AAQ125" s="3"/>
      <c r="AAR125" s="3"/>
      <c r="AAS125" s="3"/>
      <c r="AAT125" s="3"/>
      <c r="AAU125" s="3"/>
      <c r="AAV125" s="3"/>
      <c r="AAW125" s="3"/>
      <c r="AAX125" s="3"/>
      <c r="AAY125" s="3"/>
      <c r="AAZ125" s="3"/>
      <c r="ABA125" s="3"/>
      <c r="ABB125" s="3"/>
      <c r="ABC125" s="3"/>
      <c r="ABD125" s="3"/>
      <c r="ABE125" s="3"/>
      <c r="ABF125" s="3"/>
      <c r="ABG125" s="3"/>
      <c r="ABH125" s="3"/>
      <c r="ABI125" s="3"/>
      <c r="ABJ125" s="3"/>
      <c r="ABK125" s="3"/>
      <c r="ABL125" s="3"/>
      <c r="ABM125" s="3"/>
      <c r="ABN125" s="3"/>
      <c r="ABO125" s="3"/>
      <c r="ABP125" s="3"/>
      <c r="ABQ125" s="3"/>
      <c r="ABR125" s="3"/>
      <c r="ABS125" s="3"/>
      <c r="ABT125" s="3"/>
      <c r="ABU125" s="3"/>
      <c r="ABV125" s="3"/>
      <c r="ABW125" s="3"/>
      <c r="ABX125" s="3"/>
      <c r="ABY125" s="3"/>
      <c r="ABZ125" s="3"/>
      <c r="ACA125" s="3"/>
      <c r="ACB125" s="3"/>
      <c r="ACC125" s="3"/>
      <c r="ACD125" s="3"/>
      <c r="ACE125" s="3"/>
      <c r="ACF125" s="3"/>
      <c r="ACG125" s="3"/>
      <c r="ACH125" s="3"/>
      <c r="ACI125" s="3"/>
      <c r="ACJ125" s="3"/>
      <c r="ACK125" s="3"/>
      <c r="ACL125" s="3"/>
      <c r="ACM125" s="3"/>
      <c r="ACN125" s="3"/>
      <c r="ACO125" s="3"/>
      <c r="ACP125" s="3"/>
      <c r="ACQ125" s="3"/>
      <c r="ACR125" s="3"/>
      <c r="ACS125" s="3"/>
      <c r="ACT125" s="3"/>
      <c r="ACU125" s="3"/>
      <c r="ACV125" s="3"/>
      <c r="ACW125" s="3"/>
      <c r="ACX125" s="3"/>
      <c r="ACY125" s="3"/>
      <c r="ACZ125" s="3"/>
      <c r="ADA125" s="3"/>
      <c r="ADB125" s="3"/>
      <c r="ADC125" s="3"/>
      <c r="ADD125" s="3"/>
      <c r="ADE125" s="3"/>
      <c r="ADF125" s="3"/>
      <c r="ADG125" s="3"/>
      <c r="ADH125" s="3"/>
      <c r="ADI125" s="3"/>
      <c r="ADJ125" s="3"/>
      <c r="ADK125" s="3"/>
      <c r="ADL125" s="3"/>
      <c r="ADM125" s="3"/>
      <c r="ADN125" s="3"/>
      <c r="ADO125" s="3"/>
      <c r="ADP125" s="3"/>
      <c r="ADQ125" s="3"/>
      <c r="ADR125" s="3"/>
      <c r="ADS125" s="3"/>
      <c r="ADT125" s="3"/>
      <c r="ADU125" s="3"/>
      <c r="ADV125" s="3"/>
      <c r="ADW125" s="3"/>
      <c r="ADX125" s="3"/>
      <c r="ADY125" s="3"/>
      <c r="ADZ125" s="3"/>
      <c r="AEA125" s="3"/>
      <c r="AEB125" s="3"/>
      <c r="AEC125" s="3"/>
      <c r="AED125" s="3"/>
      <c r="AEE125" s="3"/>
      <c r="AEF125" s="3"/>
      <c r="AEG125" s="3"/>
      <c r="AEH125" s="3"/>
      <c r="AEI125" s="3"/>
      <c r="AEJ125" s="3"/>
      <c r="AEK125" s="3"/>
      <c r="AEL125" s="3"/>
      <c r="AEM125" s="3"/>
      <c r="AEN125" s="3"/>
      <c r="AEO125" s="3"/>
      <c r="AEP125" s="3"/>
      <c r="AEQ125" s="3"/>
      <c r="AER125" s="3"/>
      <c r="AES125" s="3"/>
      <c r="AET125" s="3"/>
      <c r="AEU125" s="3"/>
      <c r="AEV125" s="3"/>
      <c r="AEW125" s="3"/>
      <c r="AEX125" s="3"/>
      <c r="AEY125" s="3"/>
      <c r="AEZ125" s="3"/>
      <c r="AFA125" s="3"/>
      <c r="AFB125" s="3"/>
      <c r="AFC125" s="3"/>
      <c r="AFD125" s="3"/>
      <c r="AFE125" s="3"/>
      <c r="AFF125" s="3"/>
      <c r="AFG125" s="3"/>
      <c r="AFH125" s="3"/>
      <c r="AFI125" s="3"/>
      <c r="AFJ125" s="3"/>
      <c r="AFK125" s="3"/>
      <c r="AFL125" s="3"/>
      <c r="AFM125" s="3"/>
      <c r="AFN125" s="3"/>
      <c r="AFO125" s="3"/>
      <c r="AFP125" s="3"/>
      <c r="AFQ125" s="3"/>
      <c r="AFR125" s="3"/>
      <c r="AFS125" s="3"/>
      <c r="AFT125" s="3"/>
      <c r="AFU125" s="3"/>
      <c r="AFV125" s="3"/>
      <c r="AFW125" s="3"/>
      <c r="AFX125" s="3"/>
      <c r="AFY125" s="3"/>
      <c r="AFZ125" s="3"/>
      <c r="AGA125" s="3"/>
      <c r="AGB125" s="3"/>
      <c r="AGC125" s="3"/>
      <c r="AGD125" s="3"/>
      <c r="AGE125" s="3"/>
      <c r="AGF125" s="3"/>
      <c r="AGG125" s="3"/>
      <c r="AGH125" s="3"/>
      <c r="AGI125" s="3"/>
      <c r="AGJ125" s="3"/>
      <c r="AGK125" s="3"/>
      <c r="AGL125" s="3"/>
      <c r="AGM125" s="3"/>
      <c r="AGN125" s="3"/>
      <c r="AGO125" s="3"/>
      <c r="AGP125" s="3"/>
      <c r="AGQ125" s="3"/>
      <c r="AGR125" s="3"/>
      <c r="AGS125" s="3"/>
      <c r="AGT125" s="3"/>
      <c r="AGU125" s="3"/>
      <c r="AGV125" s="3"/>
      <c r="AGW125" s="3"/>
      <c r="AGX125" s="3"/>
      <c r="AGY125" s="3"/>
      <c r="AGZ125" s="3"/>
      <c r="AHA125" s="3"/>
      <c r="AHB125" s="3"/>
      <c r="AHC125" s="3"/>
      <c r="AHD125" s="3"/>
      <c r="AHE125" s="3"/>
      <c r="AHF125" s="3"/>
      <c r="AHG125" s="3"/>
      <c r="AHH125" s="3"/>
      <c r="AHI125" s="3"/>
      <c r="AHJ125" s="3"/>
      <c r="AHK125" s="3"/>
      <c r="AHL125" s="3"/>
      <c r="AHM125" s="3"/>
      <c r="AHN125" s="3"/>
      <c r="AHO125" s="3"/>
      <c r="AHP125" s="3"/>
      <c r="AHQ125" s="3"/>
      <c r="AHR125" s="3"/>
      <c r="AHS125" s="3"/>
      <c r="AHT125" s="3"/>
      <c r="AHU125" s="3"/>
      <c r="AHV125" s="3"/>
      <c r="AHW125" s="3"/>
      <c r="AHX125" s="3"/>
      <c r="AHY125" s="3"/>
      <c r="AHZ125" s="3"/>
      <c r="AIA125" s="3"/>
      <c r="AIB125" s="3"/>
      <c r="AIC125" s="3"/>
      <c r="AID125" s="3"/>
      <c r="AIE125" s="3"/>
      <c r="AIF125" s="3"/>
      <c r="AIG125" s="3"/>
      <c r="AIH125" s="3"/>
      <c r="AII125" s="3"/>
      <c r="AIJ125" s="3"/>
      <c r="AIK125" s="3"/>
      <c r="AIL125" s="3"/>
      <c r="AIM125" s="3"/>
      <c r="AIN125" s="3"/>
      <c r="AIO125" s="3"/>
      <c r="AIP125" s="3"/>
      <c r="AIQ125" s="3"/>
      <c r="AIR125" s="3"/>
      <c r="AIS125" s="3"/>
      <c r="AIT125" s="3"/>
      <c r="AIU125" s="3"/>
      <c r="AIV125" s="3"/>
      <c r="AIW125" s="3"/>
      <c r="AIX125" s="3"/>
      <c r="AIY125" s="3"/>
      <c r="AIZ125" s="3"/>
      <c r="AJA125" s="3"/>
      <c r="AJB125" s="3"/>
      <c r="AJC125" s="3"/>
      <c r="AJD125" s="3"/>
      <c r="AJE125" s="3"/>
      <c r="AJF125" s="3"/>
      <c r="AJG125" s="3"/>
      <c r="AJH125" s="3"/>
      <c r="AJI125" s="3"/>
      <c r="AJJ125" s="3"/>
      <c r="AJK125" s="3"/>
      <c r="AJL125" s="3"/>
      <c r="AJM125" s="3"/>
      <c r="AJN125" s="3"/>
      <c r="AJO125" s="3"/>
      <c r="AJP125" s="3"/>
      <c r="AJQ125" s="3"/>
      <c r="AJR125" s="3"/>
      <c r="AJS125" s="3"/>
      <c r="AJT125" s="3"/>
      <c r="AJU125" s="3"/>
      <c r="AJV125" s="3"/>
      <c r="AJW125" s="3"/>
      <c r="AJX125" s="3"/>
      <c r="AJY125" s="3"/>
      <c r="AJZ125" s="3"/>
      <c r="AKA125" s="3"/>
      <c r="AKB125" s="3"/>
      <c r="AKC125" s="3"/>
      <c r="AKD125" s="3"/>
      <c r="AKE125" s="3"/>
      <c r="AKF125" s="3"/>
      <c r="AKG125" s="3"/>
      <c r="AKH125" s="3"/>
      <c r="AKI125" s="3"/>
      <c r="AKJ125" s="3"/>
      <c r="AKK125" s="3"/>
      <c r="AKL125" s="3"/>
      <c r="AKM125" s="3"/>
      <c r="AKN125" s="3"/>
      <c r="AKO125" s="3"/>
      <c r="AKP125" s="3"/>
      <c r="AKQ125" s="3"/>
      <c r="AKR125" s="3"/>
      <c r="AKS125" s="3"/>
      <c r="AKT125" s="3"/>
      <c r="AKU125" s="3"/>
      <c r="AKV125" s="3"/>
      <c r="AKW125" s="3"/>
      <c r="AKX125" s="3"/>
      <c r="AKY125" s="3"/>
      <c r="AKZ125" s="3"/>
      <c r="ALA125" s="3"/>
    </row>
    <row r="126" spans="1:989" s="35" customFormat="1" ht="116.25" customHeight="1" x14ac:dyDescent="0.2">
      <c r="A126" s="62" t="s">
        <v>200</v>
      </c>
      <c r="B126" s="51">
        <v>104.2</v>
      </c>
      <c r="C126" s="51">
        <v>104.2</v>
      </c>
      <c r="D126" s="51">
        <v>104.2</v>
      </c>
      <c r="E126" s="60">
        <f t="shared" si="47"/>
        <v>100</v>
      </c>
      <c r="F126" s="60">
        <f t="shared" si="48"/>
        <v>100</v>
      </c>
      <c r="G126" s="86">
        <v>0</v>
      </c>
      <c r="H126" s="60">
        <f t="shared" si="49"/>
        <v>-104.2</v>
      </c>
      <c r="I126" s="60">
        <f t="shared" si="50"/>
        <v>-100</v>
      </c>
      <c r="J126" s="60">
        <f t="shared" si="51"/>
        <v>-104.2</v>
      </c>
      <c r="K126" s="60">
        <f t="shared" si="52"/>
        <v>-100</v>
      </c>
      <c r="L126" s="61">
        <f t="shared" si="53"/>
        <v>-104.2</v>
      </c>
      <c r="M126" s="61">
        <f t="shared" si="54"/>
        <v>-100</v>
      </c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  <c r="IS126" s="3"/>
      <c r="IT126" s="3"/>
      <c r="IU126" s="3"/>
      <c r="IV126" s="3"/>
      <c r="IW126" s="3"/>
      <c r="IX126" s="3"/>
      <c r="IY126" s="3"/>
      <c r="IZ126" s="3"/>
      <c r="JA126" s="3"/>
      <c r="JB126" s="3"/>
      <c r="JC126" s="3"/>
      <c r="JD126" s="3"/>
      <c r="JE126" s="3"/>
      <c r="JF126" s="3"/>
      <c r="JG126" s="3"/>
      <c r="JH126" s="3"/>
      <c r="JI126" s="3"/>
      <c r="JJ126" s="3"/>
      <c r="JK126" s="3"/>
      <c r="JL126" s="3"/>
      <c r="JM126" s="3"/>
      <c r="JN126" s="3"/>
      <c r="JO126" s="3"/>
      <c r="JP126" s="3"/>
      <c r="JQ126" s="3"/>
      <c r="JR126" s="3"/>
      <c r="JS126" s="3"/>
      <c r="JT126" s="3"/>
      <c r="JU126" s="3"/>
      <c r="JV126" s="3"/>
      <c r="JW126" s="3"/>
      <c r="JX126" s="3"/>
      <c r="JY126" s="3"/>
      <c r="JZ126" s="3"/>
      <c r="KA126" s="3"/>
      <c r="KB126" s="3"/>
      <c r="KC126" s="3"/>
      <c r="KD126" s="3"/>
      <c r="KE126" s="3"/>
      <c r="KF126" s="3"/>
      <c r="KG126" s="3"/>
      <c r="KH126" s="3"/>
      <c r="KI126" s="3"/>
      <c r="KJ126" s="3"/>
      <c r="KK126" s="3"/>
      <c r="KL126" s="3"/>
      <c r="KM126" s="3"/>
      <c r="KN126" s="3"/>
      <c r="KO126" s="3"/>
      <c r="KP126" s="3"/>
      <c r="KQ126" s="3"/>
      <c r="KR126" s="3"/>
      <c r="KS126" s="3"/>
      <c r="KT126" s="3"/>
      <c r="KU126" s="3"/>
      <c r="KV126" s="3"/>
      <c r="KW126" s="3"/>
      <c r="KX126" s="3"/>
      <c r="KY126" s="3"/>
      <c r="KZ126" s="3"/>
      <c r="LA126" s="3"/>
      <c r="LB126" s="3"/>
      <c r="LC126" s="3"/>
      <c r="LD126" s="3"/>
      <c r="LE126" s="3"/>
      <c r="LF126" s="3"/>
      <c r="LG126" s="3"/>
      <c r="LH126" s="3"/>
      <c r="LI126" s="3"/>
      <c r="LJ126" s="3"/>
      <c r="LK126" s="3"/>
      <c r="LL126" s="3"/>
      <c r="LM126" s="3"/>
      <c r="LN126" s="3"/>
      <c r="LO126" s="3"/>
      <c r="LP126" s="3"/>
      <c r="LQ126" s="3"/>
      <c r="LR126" s="3"/>
      <c r="LS126" s="3"/>
      <c r="LT126" s="3"/>
      <c r="LU126" s="3"/>
      <c r="LV126" s="3"/>
      <c r="LW126" s="3"/>
      <c r="LX126" s="3"/>
      <c r="LY126" s="3"/>
      <c r="LZ126" s="3"/>
      <c r="MA126" s="3"/>
      <c r="MB126" s="3"/>
      <c r="MC126" s="3"/>
      <c r="MD126" s="3"/>
      <c r="ME126" s="3"/>
      <c r="MF126" s="3"/>
      <c r="MG126" s="3"/>
      <c r="MH126" s="3"/>
      <c r="MI126" s="3"/>
      <c r="MJ126" s="3"/>
      <c r="MK126" s="3"/>
      <c r="ML126" s="3"/>
      <c r="MM126" s="3"/>
      <c r="MN126" s="3"/>
      <c r="MO126" s="3"/>
      <c r="MP126" s="3"/>
      <c r="MQ126" s="3"/>
      <c r="MR126" s="3"/>
      <c r="MS126" s="3"/>
      <c r="MT126" s="3"/>
      <c r="MU126" s="3"/>
      <c r="MV126" s="3"/>
      <c r="MW126" s="3"/>
      <c r="MX126" s="3"/>
      <c r="MY126" s="3"/>
      <c r="MZ126" s="3"/>
      <c r="NA126" s="3"/>
      <c r="NB126" s="3"/>
      <c r="NC126" s="3"/>
      <c r="ND126" s="3"/>
      <c r="NE126" s="3"/>
      <c r="NF126" s="3"/>
      <c r="NG126" s="3"/>
      <c r="NH126" s="3"/>
      <c r="NI126" s="3"/>
      <c r="NJ126" s="3"/>
      <c r="NK126" s="3"/>
      <c r="NL126" s="3"/>
      <c r="NM126" s="3"/>
      <c r="NN126" s="3"/>
      <c r="NO126" s="3"/>
      <c r="NP126" s="3"/>
      <c r="NQ126" s="3"/>
      <c r="NR126" s="3"/>
      <c r="NS126" s="3"/>
      <c r="NT126" s="3"/>
      <c r="NU126" s="3"/>
      <c r="NV126" s="3"/>
      <c r="NW126" s="3"/>
      <c r="NX126" s="3"/>
      <c r="NY126" s="3"/>
      <c r="NZ126" s="3"/>
      <c r="OA126" s="3"/>
      <c r="OB126" s="3"/>
      <c r="OC126" s="3"/>
      <c r="OD126" s="3"/>
      <c r="OE126" s="3"/>
      <c r="OF126" s="3"/>
      <c r="OG126" s="3"/>
      <c r="OH126" s="3"/>
      <c r="OI126" s="3"/>
      <c r="OJ126" s="3"/>
      <c r="OK126" s="3"/>
      <c r="OL126" s="3"/>
      <c r="OM126" s="3"/>
      <c r="ON126" s="3"/>
      <c r="OO126" s="3"/>
      <c r="OP126" s="3"/>
      <c r="OQ126" s="3"/>
      <c r="OR126" s="3"/>
      <c r="OS126" s="3"/>
      <c r="OT126" s="3"/>
      <c r="OU126" s="3"/>
      <c r="OV126" s="3"/>
      <c r="OW126" s="3"/>
      <c r="OX126" s="3"/>
      <c r="OY126" s="3"/>
      <c r="OZ126" s="3"/>
      <c r="PA126" s="3"/>
      <c r="PB126" s="3"/>
      <c r="PC126" s="3"/>
      <c r="PD126" s="3"/>
      <c r="PE126" s="3"/>
      <c r="PF126" s="3"/>
      <c r="PG126" s="3"/>
      <c r="PH126" s="3"/>
      <c r="PI126" s="3"/>
      <c r="PJ126" s="3"/>
      <c r="PK126" s="3"/>
      <c r="PL126" s="3"/>
      <c r="PM126" s="3"/>
      <c r="PN126" s="3"/>
      <c r="PO126" s="3"/>
      <c r="PP126" s="3"/>
      <c r="PQ126" s="3"/>
      <c r="PR126" s="3"/>
      <c r="PS126" s="3"/>
      <c r="PT126" s="3"/>
      <c r="PU126" s="3"/>
      <c r="PV126" s="3"/>
      <c r="PW126" s="3"/>
      <c r="PX126" s="3"/>
      <c r="PY126" s="3"/>
      <c r="PZ126" s="3"/>
      <c r="QA126" s="3"/>
      <c r="QB126" s="3"/>
      <c r="QC126" s="3"/>
      <c r="QD126" s="3"/>
      <c r="QE126" s="3"/>
      <c r="QF126" s="3"/>
      <c r="QG126" s="3"/>
      <c r="QH126" s="3"/>
      <c r="QI126" s="3"/>
      <c r="QJ126" s="3"/>
      <c r="QK126" s="3"/>
      <c r="QL126" s="3"/>
      <c r="QM126" s="3"/>
      <c r="QN126" s="3"/>
      <c r="QO126" s="3"/>
      <c r="QP126" s="3"/>
      <c r="QQ126" s="3"/>
      <c r="QR126" s="3"/>
      <c r="QS126" s="3"/>
      <c r="QT126" s="3"/>
      <c r="QU126" s="3"/>
      <c r="QV126" s="3"/>
      <c r="QW126" s="3"/>
      <c r="QX126" s="3"/>
      <c r="QY126" s="3"/>
      <c r="QZ126" s="3"/>
      <c r="RA126" s="3"/>
      <c r="RB126" s="3"/>
      <c r="RC126" s="3"/>
      <c r="RD126" s="3"/>
      <c r="RE126" s="3"/>
      <c r="RF126" s="3"/>
      <c r="RG126" s="3"/>
      <c r="RH126" s="3"/>
      <c r="RI126" s="3"/>
      <c r="RJ126" s="3"/>
      <c r="RK126" s="3"/>
      <c r="RL126" s="3"/>
      <c r="RM126" s="3"/>
      <c r="RN126" s="3"/>
      <c r="RO126" s="3"/>
      <c r="RP126" s="3"/>
      <c r="RQ126" s="3"/>
      <c r="RR126" s="3"/>
      <c r="RS126" s="3"/>
      <c r="RT126" s="3"/>
      <c r="RU126" s="3"/>
      <c r="RV126" s="3"/>
      <c r="RW126" s="3"/>
      <c r="RX126" s="3"/>
      <c r="RY126" s="3"/>
      <c r="RZ126" s="3"/>
      <c r="SA126" s="3"/>
      <c r="SB126" s="3"/>
      <c r="SC126" s="3"/>
      <c r="SD126" s="3"/>
      <c r="SE126" s="3"/>
      <c r="SF126" s="3"/>
      <c r="SG126" s="3"/>
      <c r="SH126" s="3"/>
      <c r="SI126" s="3"/>
      <c r="SJ126" s="3"/>
      <c r="SK126" s="3"/>
      <c r="SL126" s="3"/>
      <c r="SM126" s="3"/>
      <c r="SN126" s="3"/>
      <c r="SO126" s="3"/>
      <c r="SP126" s="3"/>
      <c r="SQ126" s="3"/>
      <c r="SR126" s="3"/>
      <c r="SS126" s="3"/>
      <c r="ST126" s="3"/>
      <c r="SU126" s="3"/>
      <c r="SV126" s="3"/>
      <c r="SW126" s="3"/>
      <c r="SX126" s="3"/>
      <c r="SY126" s="3"/>
      <c r="SZ126" s="3"/>
      <c r="TA126" s="3"/>
      <c r="TB126" s="3"/>
      <c r="TC126" s="3"/>
      <c r="TD126" s="3"/>
      <c r="TE126" s="3"/>
      <c r="TF126" s="3"/>
      <c r="TG126" s="3"/>
      <c r="TH126" s="3"/>
      <c r="TI126" s="3"/>
      <c r="TJ126" s="3"/>
      <c r="TK126" s="3"/>
      <c r="TL126" s="3"/>
      <c r="TM126" s="3"/>
      <c r="TN126" s="3"/>
      <c r="TO126" s="3"/>
      <c r="TP126" s="3"/>
      <c r="TQ126" s="3"/>
      <c r="TR126" s="3"/>
      <c r="TS126" s="3"/>
      <c r="TT126" s="3"/>
      <c r="TU126" s="3"/>
      <c r="TV126" s="3"/>
      <c r="TW126" s="3"/>
      <c r="TX126" s="3"/>
      <c r="TY126" s="3"/>
      <c r="TZ126" s="3"/>
      <c r="UA126" s="3"/>
      <c r="UB126" s="3"/>
      <c r="UC126" s="3"/>
      <c r="UD126" s="3"/>
      <c r="UE126" s="3"/>
      <c r="UF126" s="3"/>
      <c r="UG126" s="3"/>
      <c r="UH126" s="3"/>
      <c r="UI126" s="3"/>
      <c r="UJ126" s="3"/>
      <c r="UK126" s="3"/>
      <c r="UL126" s="3"/>
      <c r="UM126" s="3"/>
      <c r="UN126" s="3"/>
      <c r="UO126" s="3"/>
      <c r="UP126" s="3"/>
      <c r="UQ126" s="3"/>
      <c r="UR126" s="3"/>
      <c r="US126" s="3"/>
      <c r="UT126" s="3"/>
      <c r="UU126" s="3"/>
      <c r="UV126" s="3"/>
      <c r="UW126" s="3"/>
      <c r="UX126" s="3"/>
      <c r="UY126" s="3"/>
      <c r="UZ126" s="3"/>
      <c r="VA126" s="3"/>
      <c r="VB126" s="3"/>
      <c r="VC126" s="3"/>
      <c r="VD126" s="3"/>
      <c r="VE126" s="3"/>
      <c r="VF126" s="3"/>
      <c r="VG126" s="3"/>
      <c r="VH126" s="3"/>
      <c r="VI126" s="3"/>
      <c r="VJ126" s="3"/>
      <c r="VK126" s="3"/>
      <c r="VL126" s="3"/>
      <c r="VM126" s="3"/>
      <c r="VN126" s="3"/>
      <c r="VO126" s="3"/>
      <c r="VP126" s="3"/>
      <c r="VQ126" s="3"/>
      <c r="VR126" s="3"/>
      <c r="VS126" s="3"/>
      <c r="VT126" s="3"/>
      <c r="VU126" s="3"/>
      <c r="VV126" s="3"/>
      <c r="VW126" s="3"/>
      <c r="VX126" s="3"/>
      <c r="VY126" s="3"/>
      <c r="VZ126" s="3"/>
      <c r="WA126" s="3"/>
      <c r="WB126" s="3"/>
      <c r="WC126" s="3"/>
      <c r="WD126" s="3"/>
      <c r="WE126" s="3"/>
      <c r="WF126" s="3"/>
      <c r="WG126" s="3"/>
      <c r="WH126" s="3"/>
      <c r="WI126" s="3"/>
      <c r="WJ126" s="3"/>
      <c r="WK126" s="3"/>
      <c r="WL126" s="3"/>
      <c r="WM126" s="3"/>
      <c r="WN126" s="3"/>
      <c r="WO126" s="3"/>
      <c r="WP126" s="3"/>
      <c r="WQ126" s="3"/>
      <c r="WR126" s="3"/>
      <c r="WS126" s="3"/>
      <c r="WT126" s="3"/>
      <c r="WU126" s="3"/>
      <c r="WV126" s="3"/>
      <c r="WW126" s="3"/>
      <c r="WX126" s="3"/>
      <c r="WY126" s="3"/>
      <c r="WZ126" s="3"/>
      <c r="XA126" s="3"/>
      <c r="XB126" s="3"/>
      <c r="XC126" s="3"/>
      <c r="XD126" s="3"/>
      <c r="XE126" s="3"/>
      <c r="XF126" s="3"/>
      <c r="XG126" s="3"/>
      <c r="XH126" s="3"/>
      <c r="XI126" s="3"/>
      <c r="XJ126" s="3"/>
      <c r="XK126" s="3"/>
      <c r="XL126" s="3"/>
      <c r="XM126" s="3"/>
      <c r="XN126" s="3"/>
      <c r="XO126" s="3"/>
      <c r="XP126" s="3"/>
      <c r="XQ126" s="3"/>
      <c r="XR126" s="3"/>
      <c r="XS126" s="3"/>
      <c r="XT126" s="3"/>
      <c r="XU126" s="3"/>
      <c r="XV126" s="3"/>
      <c r="XW126" s="3"/>
      <c r="XX126" s="3"/>
      <c r="XY126" s="3"/>
      <c r="XZ126" s="3"/>
      <c r="YA126" s="3"/>
      <c r="YB126" s="3"/>
      <c r="YC126" s="3"/>
      <c r="YD126" s="3"/>
      <c r="YE126" s="3"/>
      <c r="YF126" s="3"/>
      <c r="YG126" s="3"/>
      <c r="YH126" s="3"/>
      <c r="YI126" s="3"/>
      <c r="YJ126" s="3"/>
      <c r="YK126" s="3"/>
      <c r="YL126" s="3"/>
      <c r="YM126" s="3"/>
      <c r="YN126" s="3"/>
      <c r="YO126" s="3"/>
      <c r="YP126" s="3"/>
      <c r="YQ126" s="3"/>
      <c r="YR126" s="3"/>
      <c r="YS126" s="3"/>
      <c r="YT126" s="3"/>
      <c r="YU126" s="3"/>
      <c r="YV126" s="3"/>
      <c r="YW126" s="3"/>
      <c r="YX126" s="3"/>
      <c r="YY126" s="3"/>
      <c r="YZ126" s="3"/>
      <c r="ZA126" s="3"/>
      <c r="ZB126" s="3"/>
      <c r="ZC126" s="3"/>
      <c r="ZD126" s="3"/>
      <c r="ZE126" s="3"/>
      <c r="ZF126" s="3"/>
      <c r="ZG126" s="3"/>
      <c r="ZH126" s="3"/>
      <c r="ZI126" s="3"/>
      <c r="ZJ126" s="3"/>
      <c r="ZK126" s="3"/>
      <c r="ZL126" s="3"/>
      <c r="ZM126" s="3"/>
      <c r="ZN126" s="3"/>
      <c r="ZO126" s="3"/>
      <c r="ZP126" s="3"/>
      <c r="ZQ126" s="3"/>
      <c r="ZR126" s="3"/>
      <c r="ZS126" s="3"/>
      <c r="ZT126" s="3"/>
      <c r="ZU126" s="3"/>
      <c r="ZV126" s="3"/>
      <c r="ZW126" s="3"/>
      <c r="ZX126" s="3"/>
      <c r="ZY126" s="3"/>
      <c r="ZZ126" s="3"/>
      <c r="AAA126" s="3"/>
      <c r="AAB126" s="3"/>
      <c r="AAC126" s="3"/>
      <c r="AAD126" s="3"/>
      <c r="AAE126" s="3"/>
      <c r="AAF126" s="3"/>
      <c r="AAG126" s="3"/>
      <c r="AAH126" s="3"/>
      <c r="AAI126" s="3"/>
      <c r="AAJ126" s="3"/>
      <c r="AAK126" s="3"/>
      <c r="AAL126" s="3"/>
      <c r="AAM126" s="3"/>
      <c r="AAN126" s="3"/>
      <c r="AAO126" s="3"/>
      <c r="AAP126" s="3"/>
      <c r="AAQ126" s="3"/>
      <c r="AAR126" s="3"/>
      <c r="AAS126" s="3"/>
      <c r="AAT126" s="3"/>
      <c r="AAU126" s="3"/>
      <c r="AAV126" s="3"/>
      <c r="AAW126" s="3"/>
      <c r="AAX126" s="3"/>
      <c r="AAY126" s="3"/>
      <c r="AAZ126" s="3"/>
      <c r="ABA126" s="3"/>
      <c r="ABB126" s="3"/>
      <c r="ABC126" s="3"/>
      <c r="ABD126" s="3"/>
      <c r="ABE126" s="3"/>
      <c r="ABF126" s="3"/>
      <c r="ABG126" s="3"/>
      <c r="ABH126" s="3"/>
      <c r="ABI126" s="3"/>
      <c r="ABJ126" s="3"/>
      <c r="ABK126" s="3"/>
      <c r="ABL126" s="3"/>
      <c r="ABM126" s="3"/>
      <c r="ABN126" s="3"/>
      <c r="ABO126" s="3"/>
      <c r="ABP126" s="3"/>
      <c r="ABQ126" s="3"/>
      <c r="ABR126" s="3"/>
      <c r="ABS126" s="3"/>
      <c r="ABT126" s="3"/>
      <c r="ABU126" s="3"/>
      <c r="ABV126" s="3"/>
      <c r="ABW126" s="3"/>
      <c r="ABX126" s="3"/>
      <c r="ABY126" s="3"/>
      <c r="ABZ126" s="3"/>
      <c r="ACA126" s="3"/>
      <c r="ACB126" s="3"/>
      <c r="ACC126" s="3"/>
      <c r="ACD126" s="3"/>
      <c r="ACE126" s="3"/>
      <c r="ACF126" s="3"/>
      <c r="ACG126" s="3"/>
      <c r="ACH126" s="3"/>
      <c r="ACI126" s="3"/>
      <c r="ACJ126" s="3"/>
      <c r="ACK126" s="3"/>
      <c r="ACL126" s="3"/>
      <c r="ACM126" s="3"/>
      <c r="ACN126" s="3"/>
      <c r="ACO126" s="3"/>
      <c r="ACP126" s="3"/>
      <c r="ACQ126" s="3"/>
      <c r="ACR126" s="3"/>
      <c r="ACS126" s="3"/>
      <c r="ACT126" s="3"/>
      <c r="ACU126" s="3"/>
      <c r="ACV126" s="3"/>
      <c r="ACW126" s="3"/>
      <c r="ACX126" s="3"/>
      <c r="ACY126" s="3"/>
      <c r="ACZ126" s="3"/>
      <c r="ADA126" s="3"/>
      <c r="ADB126" s="3"/>
      <c r="ADC126" s="3"/>
      <c r="ADD126" s="3"/>
      <c r="ADE126" s="3"/>
      <c r="ADF126" s="3"/>
      <c r="ADG126" s="3"/>
      <c r="ADH126" s="3"/>
      <c r="ADI126" s="3"/>
      <c r="ADJ126" s="3"/>
      <c r="ADK126" s="3"/>
      <c r="ADL126" s="3"/>
      <c r="ADM126" s="3"/>
      <c r="ADN126" s="3"/>
      <c r="ADO126" s="3"/>
      <c r="ADP126" s="3"/>
      <c r="ADQ126" s="3"/>
      <c r="ADR126" s="3"/>
      <c r="ADS126" s="3"/>
      <c r="ADT126" s="3"/>
      <c r="ADU126" s="3"/>
      <c r="ADV126" s="3"/>
      <c r="ADW126" s="3"/>
      <c r="ADX126" s="3"/>
      <c r="ADY126" s="3"/>
      <c r="ADZ126" s="3"/>
      <c r="AEA126" s="3"/>
      <c r="AEB126" s="3"/>
      <c r="AEC126" s="3"/>
      <c r="AED126" s="3"/>
      <c r="AEE126" s="3"/>
      <c r="AEF126" s="3"/>
      <c r="AEG126" s="3"/>
      <c r="AEH126" s="3"/>
      <c r="AEI126" s="3"/>
      <c r="AEJ126" s="3"/>
      <c r="AEK126" s="3"/>
      <c r="AEL126" s="3"/>
      <c r="AEM126" s="3"/>
      <c r="AEN126" s="3"/>
      <c r="AEO126" s="3"/>
      <c r="AEP126" s="3"/>
      <c r="AEQ126" s="3"/>
      <c r="AER126" s="3"/>
      <c r="AES126" s="3"/>
      <c r="AET126" s="3"/>
      <c r="AEU126" s="3"/>
      <c r="AEV126" s="3"/>
      <c r="AEW126" s="3"/>
      <c r="AEX126" s="3"/>
      <c r="AEY126" s="3"/>
      <c r="AEZ126" s="3"/>
      <c r="AFA126" s="3"/>
      <c r="AFB126" s="3"/>
      <c r="AFC126" s="3"/>
      <c r="AFD126" s="3"/>
      <c r="AFE126" s="3"/>
      <c r="AFF126" s="3"/>
      <c r="AFG126" s="3"/>
      <c r="AFH126" s="3"/>
      <c r="AFI126" s="3"/>
      <c r="AFJ126" s="3"/>
      <c r="AFK126" s="3"/>
      <c r="AFL126" s="3"/>
      <c r="AFM126" s="3"/>
      <c r="AFN126" s="3"/>
      <c r="AFO126" s="3"/>
      <c r="AFP126" s="3"/>
      <c r="AFQ126" s="3"/>
      <c r="AFR126" s="3"/>
      <c r="AFS126" s="3"/>
      <c r="AFT126" s="3"/>
      <c r="AFU126" s="3"/>
      <c r="AFV126" s="3"/>
      <c r="AFW126" s="3"/>
      <c r="AFX126" s="3"/>
      <c r="AFY126" s="3"/>
      <c r="AFZ126" s="3"/>
      <c r="AGA126" s="3"/>
      <c r="AGB126" s="3"/>
      <c r="AGC126" s="3"/>
      <c r="AGD126" s="3"/>
      <c r="AGE126" s="3"/>
      <c r="AGF126" s="3"/>
      <c r="AGG126" s="3"/>
      <c r="AGH126" s="3"/>
      <c r="AGI126" s="3"/>
      <c r="AGJ126" s="3"/>
      <c r="AGK126" s="3"/>
      <c r="AGL126" s="3"/>
      <c r="AGM126" s="3"/>
      <c r="AGN126" s="3"/>
      <c r="AGO126" s="3"/>
      <c r="AGP126" s="3"/>
      <c r="AGQ126" s="3"/>
      <c r="AGR126" s="3"/>
      <c r="AGS126" s="3"/>
      <c r="AGT126" s="3"/>
      <c r="AGU126" s="3"/>
      <c r="AGV126" s="3"/>
      <c r="AGW126" s="3"/>
      <c r="AGX126" s="3"/>
      <c r="AGY126" s="3"/>
      <c r="AGZ126" s="3"/>
      <c r="AHA126" s="3"/>
      <c r="AHB126" s="3"/>
      <c r="AHC126" s="3"/>
      <c r="AHD126" s="3"/>
      <c r="AHE126" s="3"/>
      <c r="AHF126" s="3"/>
      <c r="AHG126" s="3"/>
      <c r="AHH126" s="3"/>
      <c r="AHI126" s="3"/>
      <c r="AHJ126" s="3"/>
      <c r="AHK126" s="3"/>
      <c r="AHL126" s="3"/>
      <c r="AHM126" s="3"/>
      <c r="AHN126" s="3"/>
      <c r="AHO126" s="3"/>
      <c r="AHP126" s="3"/>
      <c r="AHQ126" s="3"/>
      <c r="AHR126" s="3"/>
      <c r="AHS126" s="3"/>
      <c r="AHT126" s="3"/>
      <c r="AHU126" s="3"/>
      <c r="AHV126" s="3"/>
      <c r="AHW126" s="3"/>
      <c r="AHX126" s="3"/>
      <c r="AHY126" s="3"/>
      <c r="AHZ126" s="3"/>
      <c r="AIA126" s="3"/>
      <c r="AIB126" s="3"/>
      <c r="AIC126" s="3"/>
      <c r="AID126" s="3"/>
      <c r="AIE126" s="3"/>
      <c r="AIF126" s="3"/>
      <c r="AIG126" s="3"/>
      <c r="AIH126" s="3"/>
      <c r="AII126" s="3"/>
      <c r="AIJ126" s="3"/>
      <c r="AIK126" s="3"/>
      <c r="AIL126" s="3"/>
      <c r="AIM126" s="3"/>
      <c r="AIN126" s="3"/>
      <c r="AIO126" s="3"/>
      <c r="AIP126" s="3"/>
      <c r="AIQ126" s="3"/>
      <c r="AIR126" s="3"/>
      <c r="AIS126" s="3"/>
      <c r="AIT126" s="3"/>
      <c r="AIU126" s="3"/>
      <c r="AIV126" s="3"/>
      <c r="AIW126" s="3"/>
      <c r="AIX126" s="3"/>
      <c r="AIY126" s="3"/>
      <c r="AIZ126" s="3"/>
      <c r="AJA126" s="3"/>
      <c r="AJB126" s="3"/>
      <c r="AJC126" s="3"/>
      <c r="AJD126" s="3"/>
      <c r="AJE126" s="3"/>
      <c r="AJF126" s="3"/>
      <c r="AJG126" s="3"/>
      <c r="AJH126" s="3"/>
      <c r="AJI126" s="3"/>
      <c r="AJJ126" s="3"/>
      <c r="AJK126" s="3"/>
      <c r="AJL126" s="3"/>
      <c r="AJM126" s="3"/>
      <c r="AJN126" s="3"/>
      <c r="AJO126" s="3"/>
      <c r="AJP126" s="3"/>
      <c r="AJQ126" s="3"/>
      <c r="AJR126" s="3"/>
      <c r="AJS126" s="3"/>
      <c r="AJT126" s="3"/>
      <c r="AJU126" s="3"/>
      <c r="AJV126" s="3"/>
      <c r="AJW126" s="3"/>
      <c r="AJX126" s="3"/>
      <c r="AJY126" s="3"/>
      <c r="AJZ126" s="3"/>
      <c r="AKA126" s="3"/>
      <c r="AKB126" s="3"/>
      <c r="AKC126" s="3"/>
      <c r="AKD126" s="3"/>
      <c r="AKE126" s="3"/>
      <c r="AKF126" s="3"/>
      <c r="AKG126" s="3"/>
      <c r="AKH126" s="3"/>
      <c r="AKI126" s="3"/>
      <c r="AKJ126" s="3"/>
      <c r="AKK126" s="3"/>
      <c r="AKL126" s="3"/>
      <c r="AKM126" s="3"/>
      <c r="AKN126" s="3"/>
      <c r="AKO126" s="3"/>
      <c r="AKP126" s="3"/>
      <c r="AKQ126" s="3"/>
      <c r="AKR126" s="3"/>
      <c r="AKS126" s="3"/>
      <c r="AKT126" s="3"/>
      <c r="AKU126" s="3"/>
      <c r="AKV126" s="3"/>
      <c r="AKW126" s="3"/>
      <c r="AKX126" s="3"/>
      <c r="AKY126" s="3"/>
      <c r="AKZ126" s="3"/>
      <c r="ALA126" s="3"/>
    </row>
    <row r="127" spans="1:989" s="35" customFormat="1" ht="67.5" customHeight="1" x14ac:dyDescent="0.2">
      <c r="A127" s="62" t="s">
        <v>204</v>
      </c>
      <c r="B127" s="51">
        <v>0</v>
      </c>
      <c r="C127" s="51">
        <v>0</v>
      </c>
      <c r="D127" s="51">
        <v>0</v>
      </c>
      <c r="E127" s="51">
        <v>0</v>
      </c>
      <c r="F127" s="51">
        <v>0</v>
      </c>
      <c r="G127" s="86">
        <v>1675.5</v>
      </c>
      <c r="H127" s="60">
        <f t="shared" si="49"/>
        <v>1675.5</v>
      </c>
      <c r="I127" s="60"/>
      <c r="J127" s="60">
        <f t="shared" si="51"/>
        <v>1675.5</v>
      </c>
      <c r="K127" s="60"/>
      <c r="L127" s="61">
        <f t="shared" si="53"/>
        <v>1675.5</v>
      </c>
      <c r="M127" s="61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  <c r="IS127" s="3"/>
      <c r="IT127" s="3"/>
      <c r="IU127" s="3"/>
      <c r="IV127" s="3"/>
      <c r="IW127" s="3"/>
      <c r="IX127" s="3"/>
      <c r="IY127" s="3"/>
      <c r="IZ127" s="3"/>
      <c r="JA127" s="3"/>
      <c r="JB127" s="3"/>
      <c r="JC127" s="3"/>
      <c r="JD127" s="3"/>
      <c r="JE127" s="3"/>
      <c r="JF127" s="3"/>
      <c r="JG127" s="3"/>
      <c r="JH127" s="3"/>
      <c r="JI127" s="3"/>
      <c r="JJ127" s="3"/>
      <c r="JK127" s="3"/>
      <c r="JL127" s="3"/>
      <c r="JM127" s="3"/>
      <c r="JN127" s="3"/>
      <c r="JO127" s="3"/>
      <c r="JP127" s="3"/>
      <c r="JQ127" s="3"/>
      <c r="JR127" s="3"/>
      <c r="JS127" s="3"/>
      <c r="JT127" s="3"/>
      <c r="JU127" s="3"/>
      <c r="JV127" s="3"/>
      <c r="JW127" s="3"/>
      <c r="JX127" s="3"/>
      <c r="JY127" s="3"/>
      <c r="JZ127" s="3"/>
      <c r="KA127" s="3"/>
      <c r="KB127" s="3"/>
      <c r="KC127" s="3"/>
      <c r="KD127" s="3"/>
      <c r="KE127" s="3"/>
      <c r="KF127" s="3"/>
      <c r="KG127" s="3"/>
      <c r="KH127" s="3"/>
      <c r="KI127" s="3"/>
      <c r="KJ127" s="3"/>
      <c r="KK127" s="3"/>
      <c r="KL127" s="3"/>
      <c r="KM127" s="3"/>
      <c r="KN127" s="3"/>
      <c r="KO127" s="3"/>
      <c r="KP127" s="3"/>
      <c r="KQ127" s="3"/>
      <c r="KR127" s="3"/>
      <c r="KS127" s="3"/>
      <c r="KT127" s="3"/>
      <c r="KU127" s="3"/>
      <c r="KV127" s="3"/>
      <c r="KW127" s="3"/>
      <c r="KX127" s="3"/>
      <c r="KY127" s="3"/>
      <c r="KZ127" s="3"/>
      <c r="LA127" s="3"/>
      <c r="LB127" s="3"/>
      <c r="LC127" s="3"/>
      <c r="LD127" s="3"/>
      <c r="LE127" s="3"/>
      <c r="LF127" s="3"/>
      <c r="LG127" s="3"/>
      <c r="LH127" s="3"/>
      <c r="LI127" s="3"/>
      <c r="LJ127" s="3"/>
      <c r="LK127" s="3"/>
      <c r="LL127" s="3"/>
      <c r="LM127" s="3"/>
      <c r="LN127" s="3"/>
      <c r="LO127" s="3"/>
      <c r="LP127" s="3"/>
      <c r="LQ127" s="3"/>
      <c r="LR127" s="3"/>
      <c r="LS127" s="3"/>
      <c r="LT127" s="3"/>
      <c r="LU127" s="3"/>
      <c r="LV127" s="3"/>
      <c r="LW127" s="3"/>
      <c r="LX127" s="3"/>
      <c r="LY127" s="3"/>
      <c r="LZ127" s="3"/>
      <c r="MA127" s="3"/>
      <c r="MB127" s="3"/>
      <c r="MC127" s="3"/>
      <c r="MD127" s="3"/>
      <c r="ME127" s="3"/>
      <c r="MF127" s="3"/>
      <c r="MG127" s="3"/>
      <c r="MH127" s="3"/>
      <c r="MI127" s="3"/>
      <c r="MJ127" s="3"/>
      <c r="MK127" s="3"/>
      <c r="ML127" s="3"/>
      <c r="MM127" s="3"/>
      <c r="MN127" s="3"/>
      <c r="MO127" s="3"/>
      <c r="MP127" s="3"/>
      <c r="MQ127" s="3"/>
      <c r="MR127" s="3"/>
      <c r="MS127" s="3"/>
      <c r="MT127" s="3"/>
      <c r="MU127" s="3"/>
      <c r="MV127" s="3"/>
      <c r="MW127" s="3"/>
      <c r="MX127" s="3"/>
      <c r="MY127" s="3"/>
      <c r="MZ127" s="3"/>
      <c r="NA127" s="3"/>
      <c r="NB127" s="3"/>
      <c r="NC127" s="3"/>
      <c r="ND127" s="3"/>
      <c r="NE127" s="3"/>
      <c r="NF127" s="3"/>
      <c r="NG127" s="3"/>
      <c r="NH127" s="3"/>
      <c r="NI127" s="3"/>
      <c r="NJ127" s="3"/>
      <c r="NK127" s="3"/>
      <c r="NL127" s="3"/>
      <c r="NM127" s="3"/>
      <c r="NN127" s="3"/>
      <c r="NO127" s="3"/>
      <c r="NP127" s="3"/>
      <c r="NQ127" s="3"/>
      <c r="NR127" s="3"/>
      <c r="NS127" s="3"/>
      <c r="NT127" s="3"/>
      <c r="NU127" s="3"/>
      <c r="NV127" s="3"/>
      <c r="NW127" s="3"/>
      <c r="NX127" s="3"/>
      <c r="NY127" s="3"/>
      <c r="NZ127" s="3"/>
      <c r="OA127" s="3"/>
      <c r="OB127" s="3"/>
      <c r="OC127" s="3"/>
      <c r="OD127" s="3"/>
      <c r="OE127" s="3"/>
      <c r="OF127" s="3"/>
      <c r="OG127" s="3"/>
      <c r="OH127" s="3"/>
      <c r="OI127" s="3"/>
      <c r="OJ127" s="3"/>
      <c r="OK127" s="3"/>
      <c r="OL127" s="3"/>
      <c r="OM127" s="3"/>
      <c r="ON127" s="3"/>
      <c r="OO127" s="3"/>
      <c r="OP127" s="3"/>
      <c r="OQ127" s="3"/>
      <c r="OR127" s="3"/>
      <c r="OS127" s="3"/>
      <c r="OT127" s="3"/>
      <c r="OU127" s="3"/>
      <c r="OV127" s="3"/>
      <c r="OW127" s="3"/>
      <c r="OX127" s="3"/>
      <c r="OY127" s="3"/>
      <c r="OZ127" s="3"/>
      <c r="PA127" s="3"/>
      <c r="PB127" s="3"/>
      <c r="PC127" s="3"/>
      <c r="PD127" s="3"/>
      <c r="PE127" s="3"/>
      <c r="PF127" s="3"/>
      <c r="PG127" s="3"/>
      <c r="PH127" s="3"/>
      <c r="PI127" s="3"/>
      <c r="PJ127" s="3"/>
      <c r="PK127" s="3"/>
      <c r="PL127" s="3"/>
      <c r="PM127" s="3"/>
      <c r="PN127" s="3"/>
      <c r="PO127" s="3"/>
      <c r="PP127" s="3"/>
      <c r="PQ127" s="3"/>
      <c r="PR127" s="3"/>
      <c r="PS127" s="3"/>
      <c r="PT127" s="3"/>
      <c r="PU127" s="3"/>
      <c r="PV127" s="3"/>
      <c r="PW127" s="3"/>
      <c r="PX127" s="3"/>
      <c r="PY127" s="3"/>
      <c r="PZ127" s="3"/>
      <c r="QA127" s="3"/>
      <c r="QB127" s="3"/>
      <c r="QC127" s="3"/>
      <c r="QD127" s="3"/>
      <c r="QE127" s="3"/>
      <c r="QF127" s="3"/>
      <c r="QG127" s="3"/>
      <c r="QH127" s="3"/>
      <c r="QI127" s="3"/>
      <c r="QJ127" s="3"/>
      <c r="QK127" s="3"/>
      <c r="QL127" s="3"/>
      <c r="QM127" s="3"/>
      <c r="QN127" s="3"/>
      <c r="QO127" s="3"/>
      <c r="QP127" s="3"/>
      <c r="QQ127" s="3"/>
      <c r="QR127" s="3"/>
      <c r="QS127" s="3"/>
      <c r="QT127" s="3"/>
      <c r="QU127" s="3"/>
      <c r="QV127" s="3"/>
      <c r="QW127" s="3"/>
      <c r="QX127" s="3"/>
      <c r="QY127" s="3"/>
      <c r="QZ127" s="3"/>
      <c r="RA127" s="3"/>
      <c r="RB127" s="3"/>
      <c r="RC127" s="3"/>
      <c r="RD127" s="3"/>
      <c r="RE127" s="3"/>
      <c r="RF127" s="3"/>
      <c r="RG127" s="3"/>
      <c r="RH127" s="3"/>
      <c r="RI127" s="3"/>
      <c r="RJ127" s="3"/>
      <c r="RK127" s="3"/>
      <c r="RL127" s="3"/>
      <c r="RM127" s="3"/>
      <c r="RN127" s="3"/>
      <c r="RO127" s="3"/>
      <c r="RP127" s="3"/>
      <c r="RQ127" s="3"/>
      <c r="RR127" s="3"/>
      <c r="RS127" s="3"/>
      <c r="RT127" s="3"/>
      <c r="RU127" s="3"/>
      <c r="RV127" s="3"/>
      <c r="RW127" s="3"/>
      <c r="RX127" s="3"/>
      <c r="RY127" s="3"/>
      <c r="RZ127" s="3"/>
      <c r="SA127" s="3"/>
      <c r="SB127" s="3"/>
      <c r="SC127" s="3"/>
      <c r="SD127" s="3"/>
      <c r="SE127" s="3"/>
      <c r="SF127" s="3"/>
      <c r="SG127" s="3"/>
      <c r="SH127" s="3"/>
      <c r="SI127" s="3"/>
      <c r="SJ127" s="3"/>
      <c r="SK127" s="3"/>
      <c r="SL127" s="3"/>
      <c r="SM127" s="3"/>
      <c r="SN127" s="3"/>
      <c r="SO127" s="3"/>
      <c r="SP127" s="3"/>
      <c r="SQ127" s="3"/>
      <c r="SR127" s="3"/>
      <c r="SS127" s="3"/>
      <c r="ST127" s="3"/>
      <c r="SU127" s="3"/>
      <c r="SV127" s="3"/>
      <c r="SW127" s="3"/>
      <c r="SX127" s="3"/>
      <c r="SY127" s="3"/>
      <c r="SZ127" s="3"/>
      <c r="TA127" s="3"/>
      <c r="TB127" s="3"/>
      <c r="TC127" s="3"/>
      <c r="TD127" s="3"/>
      <c r="TE127" s="3"/>
      <c r="TF127" s="3"/>
      <c r="TG127" s="3"/>
      <c r="TH127" s="3"/>
      <c r="TI127" s="3"/>
      <c r="TJ127" s="3"/>
      <c r="TK127" s="3"/>
      <c r="TL127" s="3"/>
      <c r="TM127" s="3"/>
      <c r="TN127" s="3"/>
      <c r="TO127" s="3"/>
      <c r="TP127" s="3"/>
      <c r="TQ127" s="3"/>
      <c r="TR127" s="3"/>
      <c r="TS127" s="3"/>
      <c r="TT127" s="3"/>
      <c r="TU127" s="3"/>
      <c r="TV127" s="3"/>
      <c r="TW127" s="3"/>
      <c r="TX127" s="3"/>
      <c r="TY127" s="3"/>
      <c r="TZ127" s="3"/>
      <c r="UA127" s="3"/>
      <c r="UB127" s="3"/>
      <c r="UC127" s="3"/>
      <c r="UD127" s="3"/>
      <c r="UE127" s="3"/>
      <c r="UF127" s="3"/>
      <c r="UG127" s="3"/>
      <c r="UH127" s="3"/>
      <c r="UI127" s="3"/>
      <c r="UJ127" s="3"/>
      <c r="UK127" s="3"/>
      <c r="UL127" s="3"/>
      <c r="UM127" s="3"/>
      <c r="UN127" s="3"/>
      <c r="UO127" s="3"/>
      <c r="UP127" s="3"/>
      <c r="UQ127" s="3"/>
      <c r="UR127" s="3"/>
      <c r="US127" s="3"/>
      <c r="UT127" s="3"/>
      <c r="UU127" s="3"/>
      <c r="UV127" s="3"/>
      <c r="UW127" s="3"/>
      <c r="UX127" s="3"/>
      <c r="UY127" s="3"/>
      <c r="UZ127" s="3"/>
      <c r="VA127" s="3"/>
      <c r="VB127" s="3"/>
      <c r="VC127" s="3"/>
      <c r="VD127" s="3"/>
      <c r="VE127" s="3"/>
      <c r="VF127" s="3"/>
      <c r="VG127" s="3"/>
      <c r="VH127" s="3"/>
      <c r="VI127" s="3"/>
      <c r="VJ127" s="3"/>
      <c r="VK127" s="3"/>
      <c r="VL127" s="3"/>
      <c r="VM127" s="3"/>
      <c r="VN127" s="3"/>
      <c r="VO127" s="3"/>
      <c r="VP127" s="3"/>
      <c r="VQ127" s="3"/>
      <c r="VR127" s="3"/>
      <c r="VS127" s="3"/>
      <c r="VT127" s="3"/>
      <c r="VU127" s="3"/>
      <c r="VV127" s="3"/>
      <c r="VW127" s="3"/>
      <c r="VX127" s="3"/>
      <c r="VY127" s="3"/>
      <c r="VZ127" s="3"/>
      <c r="WA127" s="3"/>
      <c r="WB127" s="3"/>
      <c r="WC127" s="3"/>
      <c r="WD127" s="3"/>
      <c r="WE127" s="3"/>
      <c r="WF127" s="3"/>
      <c r="WG127" s="3"/>
      <c r="WH127" s="3"/>
      <c r="WI127" s="3"/>
      <c r="WJ127" s="3"/>
      <c r="WK127" s="3"/>
      <c r="WL127" s="3"/>
      <c r="WM127" s="3"/>
      <c r="WN127" s="3"/>
      <c r="WO127" s="3"/>
      <c r="WP127" s="3"/>
      <c r="WQ127" s="3"/>
      <c r="WR127" s="3"/>
      <c r="WS127" s="3"/>
      <c r="WT127" s="3"/>
      <c r="WU127" s="3"/>
      <c r="WV127" s="3"/>
      <c r="WW127" s="3"/>
      <c r="WX127" s="3"/>
      <c r="WY127" s="3"/>
      <c r="WZ127" s="3"/>
      <c r="XA127" s="3"/>
      <c r="XB127" s="3"/>
      <c r="XC127" s="3"/>
      <c r="XD127" s="3"/>
      <c r="XE127" s="3"/>
      <c r="XF127" s="3"/>
      <c r="XG127" s="3"/>
      <c r="XH127" s="3"/>
      <c r="XI127" s="3"/>
      <c r="XJ127" s="3"/>
      <c r="XK127" s="3"/>
      <c r="XL127" s="3"/>
      <c r="XM127" s="3"/>
      <c r="XN127" s="3"/>
      <c r="XO127" s="3"/>
      <c r="XP127" s="3"/>
      <c r="XQ127" s="3"/>
      <c r="XR127" s="3"/>
      <c r="XS127" s="3"/>
      <c r="XT127" s="3"/>
      <c r="XU127" s="3"/>
      <c r="XV127" s="3"/>
      <c r="XW127" s="3"/>
      <c r="XX127" s="3"/>
      <c r="XY127" s="3"/>
      <c r="XZ127" s="3"/>
      <c r="YA127" s="3"/>
      <c r="YB127" s="3"/>
      <c r="YC127" s="3"/>
      <c r="YD127" s="3"/>
      <c r="YE127" s="3"/>
      <c r="YF127" s="3"/>
      <c r="YG127" s="3"/>
      <c r="YH127" s="3"/>
      <c r="YI127" s="3"/>
      <c r="YJ127" s="3"/>
      <c r="YK127" s="3"/>
      <c r="YL127" s="3"/>
      <c r="YM127" s="3"/>
      <c r="YN127" s="3"/>
      <c r="YO127" s="3"/>
      <c r="YP127" s="3"/>
      <c r="YQ127" s="3"/>
      <c r="YR127" s="3"/>
      <c r="YS127" s="3"/>
      <c r="YT127" s="3"/>
      <c r="YU127" s="3"/>
      <c r="YV127" s="3"/>
      <c r="YW127" s="3"/>
      <c r="YX127" s="3"/>
      <c r="YY127" s="3"/>
      <c r="YZ127" s="3"/>
      <c r="ZA127" s="3"/>
      <c r="ZB127" s="3"/>
      <c r="ZC127" s="3"/>
      <c r="ZD127" s="3"/>
      <c r="ZE127" s="3"/>
      <c r="ZF127" s="3"/>
      <c r="ZG127" s="3"/>
      <c r="ZH127" s="3"/>
      <c r="ZI127" s="3"/>
      <c r="ZJ127" s="3"/>
      <c r="ZK127" s="3"/>
      <c r="ZL127" s="3"/>
      <c r="ZM127" s="3"/>
      <c r="ZN127" s="3"/>
      <c r="ZO127" s="3"/>
      <c r="ZP127" s="3"/>
      <c r="ZQ127" s="3"/>
      <c r="ZR127" s="3"/>
      <c r="ZS127" s="3"/>
      <c r="ZT127" s="3"/>
      <c r="ZU127" s="3"/>
      <c r="ZV127" s="3"/>
      <c r="ZW127" s="3"/>
      <c r="ZX127" s="3"/>
      <c r="ZY127" s="3"/>
      <c r="ZZ127" s="3"/>
      <c r="AAA127" s="3"/>
      <c r="AAB127" s="3"/>
      <c r="AAC127" s="3"/>
      <c r="AAD127" s="3"/>
      <c r="AAE127" s="3"/>
      <c r="AAF127" s="3"/>
      <c r="AAG127" s="3"/>
      <c r="AAH127" s="3"/>
      <c r="AAI127" s="3"/>
      <c r="AAJ127" s="3"/>
      <c r="AAK127" s="3"/>
      <c r="AAL127" s="3"/>
      <c r="AAM127" s="3"/>
      <c r="AAN127" s="3"/>
      <c r="AAO127" s="3"/>
      <c r="AAP127" s="3"/>
      <c r="AAQ127" s="3"/>
      <c r="AAR127" s="3"/>
      <c r="AAS127" s="3"/>
      <c r="AAT127" s="3"/>
      <c r="AAU127" s="3"/>
      <c r="AAV127" s="3"/>
      <c r="AAW127" s="3"/>
      <c r="AAX127" s="3"/>
      <c r="AAY127" s="3"/>
      <c r="AAZ127" s="3"/>
      <c r="ABA127" s="3"/>
      <c r="ABB127" s="3"/>
      <c r="ABC127" s="3"/>
      <c r="ABD127" s="3"/>
      <c r="ABE127" s="3"/>
      <c r="ABF127" s="3"/>
      <c r="ABG127" s="3"/>
      <c r="ABH127" s="3"/>
      <c r="ABI127" s="3"/>
      <c r="ABJ127" s="3"/>
      <c r="ABK127" s="3"/>
      <c r="ABL127" s="3"/>
      <c r="ABM127" s="3"/>
      <c r="ABN127" s="3"/>
      <c r="ABO127" s="3"/>
      <c r="ABP127" s="3"/>
      <c r="ABQ127" s="3"/>
      <c r="ABR127" s="3"/>
      <c r="ABS127" s="3"/>
      <c r="ABT127" s="3"/>
      <c r="ABU127" s="3"/>
      <c r="ABV127" s="3"/>
      <c r="ABW127" s="3"/>
      <c r="ABX127" s="3"/>
      <c r="ABY127" s="3"/>
      <c r="ABZ127" s="3"/>
      <c r="ACA127" s="3"/>
      <c r="ACB127" s="3"/>
      <c r="ACC127" s="3"/>
      <c r="ACD127" s="3"/>
      <c r="ACE127" s="3"/>
      <c r="ACF127" s="3"/>
      <c r="ACG127" s="3"/>
      <c r="ACH127" s="3"/>
      <c r="ACI127" s="3"/>
      <c r="ACJ127" s="3"/>
      <c r="ACK127" s="3"/>
      <c r="ACL127" s="3"/>
      <c r="ACM127" s="3"/>
      <c r="ACN127" s="3"/>
      <c r="ACO127" s="3"/>
      <c r="ACP127" s="3"/>
      <c r="ACQ127" s="3"/>
      <c r="ACR127" s="3"/>
      <c r="ACS127" s="3"/>
      <c r="ACT127" s="3"/>
      <c r="ACU127" s="3"/>
      <c r="ACV127" s="3"/>
      <c r="ACW127" s="3"/>
      <c r="ACX127" s="3"/>
      <c r="ACY127" s="3"/>
      <c r="ACZ127" s="3"/>
      <c r="ADA127" s="3"/>
      <c r="ADB127" s="3"/>
      <c r="ADC127" s="3"/>
      <c r="ADD127" s="3"/>
      <c r="ADE127" s="3"/>
      <c r="ADF127" s="3"/>
      <c r="ADG127" s="3"/>
      <c r="ADH127" s="3"/>
      <c r="ADI127" s="3"/>
      <c r="ADJ127" s="3"/>
      <c r="ADK127" s="3"/>
      <c r="ADL127" s="3"/>
      <c r="ADM127" s="3"/>
      <c r="ADN127" s="3"/>
      <c r="ADO127" s="3"/>
      <c r="ADP127" s="3"/>
      <c r="ADQ127" s="3"/>
      <c r="ADR127" s="3"/>
      <c r="ADS127" s="3"/>
      <c r="ADT127" s="3"/>
      <c r="ADU127" s="3"/>
      <c r="ADV127" s="3"/>
      <c r="ADW127" s="3"/>
      <c r="ADX127" s="3"/>
      <c r="ADY127" s="3"/>
      <c r="ADZ127" s="3"/>
      <c r="AEA127" s="3"/>
      <c r="AEB127" s="3"/>
      <c r="AEC127" s="3"/>
      <c r="AED127" s="3"/>
      <c r="AEE127" s="3"/>
      <c r="AEF127" s="3"/>
      <c r="AEG127" s="3"/>
      <c r="AEH127" s="3"/>
      <c r="AEI127" s="3"/>
      <c r="AEJ127" s="3"/>
      <c r="AEK127" s="3"/>
      <c r="AEL127" s="3"/>
      <c r="AEM127" s="3"/>
      <c r="AEN127" s="3"/>
      <c r="AEO127" s="3"/>
      <c r="AEP127" s="3"/>
      <c r="AEQ127" s="3"/>
      <c r="AER127" s="3"/>
      <c r="AES127" s="3"/>
      <c r="AET127" s="3"/>
      <c r="AEU127" s="3"/>
      <c r="AEV127" s="3"/>
      <c r="AEW127" s="3"/>
      <c r="AEX127" s="3"/>
      <c r="AEY127" s="3"/>
      <c r="AEZ127" s="3"/>
      <c r="AFA127" s="3"/>
      <c r="AFB127" s="3"/>
      <c r="AFC127" s="3"/>
      <c r="AFD127" s="3"/>
      <c r="AFE127" s="3"/>
      <c r="AFF127" s="3"/>
      <c r="AFG127" s="3"/>
      <c r="AFH127" s="3"/>
      <c r="AFI127" s="3"/>
      <c r="AFJ127" s="3"/>
      <c r="AFK127" s="3"/>
      <c r="AFL127" s="3"/>
      <c r="AFM127" s="3"/>
      <c r="AFN127" s="3"/>
      <c r="AFO127" s="3"/>
      <c r="AFP127" s="3"/>
      <c r="AFQ127" s="3"/>
      <c r="AFR127" s="3"/>
      <c r="AFS127" s="3"/>
      <c r="AFT127" s="3"/>
      <c r="AFU127" s="3"/>
      <c r="AFV127" s="3"/>
      <c r="AFW127" s="3"/>
      <c r="AFX127" s="3"/>
      <c r="AFY127" s="3"/>
      <c r="AFZ127" s="3"/>
      <c r="AGA127" s="3"/>
      <c r="AGB127" s="3"/>
      <c r="AGC127" s="3"/>
      <c r="AGD127" s="3"/>
      <c r="AGE127" s="3"/>
      <c r="AGF127" s="3"/>
      <c r="AGG127" s="3"/>
      <c r="AGH127" s="3"/>
      <c r="AGI127" s="3"/>
      <c r="AGJ127" s="3"/>
      <c r="AGK127" s="3"/>
      <c r="AGL127" s="3"/>
      <c r="AGM127" s="3"/>
      <c r="AGN127" s="3"/>
      <c r="AGO127" s="3"/>
      <c r="AGP127" s="3"/>
      <c r="AGQ127" s="3"/>
      <c r="AGR127" s="3"/>
      <c r="AGS127" s="3"/>
      <c r="AGT127" s="3"/>
      <c r="AGU127" s="3"/>
      <c r="AGV127" s="3"/>
      <c r="AGW127" s="3"/>
      <c r="AGX127" s="3"/>
      <c r="AGY127" s="3"/>
      <c r="AGZ127" s="3"/>
      <c r="AHA127" s="3"/>
      <c r="AHB127" s="3"/>
      <c r="AHC127" s="3"/>
      <c r="AHD127" s="3"/>
      <c r="AHE127" s="3"/>
      <c r="AHF127" s="3"/>
      <c r="AHG127" s="3"/>
      <c r="AHH127" s="3"/>
      <c r="AHI127" s="3"/>
      <c r="AHJ127" s="3"/>
      <c r="AHK127" s="3"/>
      <c r="AHL127" s="3"/>
      <c r="AHM127" s="3"/>
      <c r="AHN127" s="3"/>
      <c r="AHO127" s="3"/>
      <c r="AHP127" s="3"/>
      <c r="AHQ127" s="3"/>
      <c r="AHR127" s="3"/>
      <c r="AHS127" s="3"/>
      <c r="AHT127" s="3"/>
      <c r="AHU127" s="3"/>
      <c r="AHV127" s="3"/>
      <c r="AHW127" s="3"/>
      <c r="AHX127" s="3"/>
      <c r="AHY127" s="3"/>
      <c r="AHZ127" s="3"/>
      <c r="AIA127" s="3"/>
      <c r="AIB127" s="3"/>
      <c r="AIC127" s="3"/>
      <c r="AID127" s="3"/>
      <c r="AIE127" s="3"/>
      <c r="AIF127" s="3"/>
      <c r="AIG127" s="3"/>
      <c r="AIH127" s="3"/>
      <c r="AII127" s="3"/>
      <c r="AIJ127" s="3"/>
      <c r="AIK127" s="3"/>
      <c r="AIL127" s="3"/>
      <c r="AIM127" s="3"/>
      <c r="AIN127" s="3"/>
      <c r="AIO127" s="3"/>
      <c r="AIP127" s="3"/>
      <c r="AIQ127" s="3"/>
      <c r="AIR127" s="3"/>
      <c r="AIS127" s="3"/>
      <c r="AIT127" s="3"/>
      <c r="AIU127" s="3"/>
      <c r="AIV127" s="3"/>
      <c r="AIW127" s="3"/>
      <c r="AIX127" s="3"/>
      <c r="AIY127" s="3"/>
      <c r="AIZ127" s="3"/>
      <c r="AJA127" s="3"/>
      <c r="AJB127" s="3"/>
      <c r="AJC127" s="3"/>
      <c r="AJD127" s="3"/>
      <c r="AJE127" s="3"/>
      <c r="AJF127" s="3"/>
      <c r="AJG127" s="3"/>
      <c r="AJH127" s="3"/>
      <c r="AJI127" s="3"/>
      <c r="AJJ127" s="3"/>
      <c r="AJK127" s="3"/>
      <c r="AJL127" s="3"/>
      <c r="AJM127" s="3"/>
      <c r="AJN127" s="3"/>
      <c r="AJO127" s="3"/>
      <c r="AJP127" s="3"/>
      <c r="AJQ127" s="3"/>
      <c r="AJR127" s="3"/>
      <c r="AJS127" s="3"/>
      <c r="AJT127" s="3"/>
      <c r="AJU127" s="3"/>
      <c r="AJV127" s="3"/>
      <c r="AJW127" s="3"/>
      <c r="AJX127" s="3"/>
      <c r="AJY127" s="3"/>
      <c r="AJZ127" s="3"/>
      <c r="AKA127" s="3"/>
      <c r="AKB127" s="3"/>
      <c r="AKC127" s="3"/>
      <c r="AKD127" s="3"/>
      <c r="AKE127" s="3"/>
      <c r="AKF127" s="3"/>
      <c r="AKG127" s="3"/>
      <c r="AKH127" s="3"/>
      <c r="AKI127" s="3"/>
      <c r="AKJ127" s="3"/>
      <c r="AKK127" s="3"/>
      <c r="AKL127" s="3"/>
      <c r="AKM127" s="3"/>
      <c r="AKN127" s="3"/>
      <c r="AKO127" s="3"/>
      <c r="AKP127" s="3"/>
      <c r="AKQ127" s="3"/>
      <c r="AKR127" s="3"/>
      <c r="AKS127" s="3"/>
      <c r="AKT127" s="3"/>
      <c r="AKU127" s="3"/>
      <c r="AKV127" s="3"/>
      <c r="AKW127" s="3"/>
      <c r="AKX127" s="3"/>
      <c r="AKY127" s="3"/>
      <c r="AKZ127" s="3"/>
      <c r="ALA127" s="3"/>
    </row>
    <row r="128" spans="1:989" s="35" customFormat="1" ht="94.5" customHeight="1" x14ac:dyDescent="0.2">
      <c r="A128" s="62" t="s">
        <v>205</v>
      </c>
      <c r="B128" s="51">
        <v>0</v>
      </c>
      <c r="C128" s="51">
        <v>0</v>
      </c>
      <c r="D128" s="51">
        <v>0</v>
      </c>
      <c r="E128" s="51">
        <v>0</v>
      </c>
      <c r="F128" s="51">
        <v>0</v>
      </c>
      <c r="G128" s="86">
        <v>18827</v>
      </c>
      <c r="H128" s="60">
        <f t="shared" si="49"/>
        <v>18827</v>
      </c>
      <c r="I128" s="60"/>
      <c r="J128" s="60">
        <f t="shared" si="51"/>
        <v>18827</v>
      </c>
      <c r="K128" s="60"/>
      <c r="L128" s="61">
        <f t="shared" si="53"/>
        <v>18827</v>
      </c>
      <c r="M128" s="61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  <c r="IS128" s="3"/>
      <c r="IT128" s="3"/>
      <c r="IU128" s="3"/>
      <c r="IV128" s="3"/>
      <c r="IW128" s="3"/>
      <c r="IX128" s="3"/>
      <c r="IY128" s="3"/>
      <c r="IZ128" s="3"/>
      <c r="JA128" s="3"/>
      <c r="JB128" s="3"/>
      <c r="JC128" s="3"/>
      <c r="JD128" s="3"/>
      <c r="JE128" s="3"/>
      <c r="JF128" s="3"/>
      <c r="JG128" s="3"/>
      <c r="JH128" s="3"/>
      <c r="JI128" s="3"/>
      <c r="JJ128" s="3"/>
      <c r="JK128" s="3"/>
      <c r="JL128" s="3"/>
      <c r="JM128" s="3"/>
      <c r="JN128" s="3"/>
      <c r="JO128" s="3"/>
      <c r="JP128" s="3"/>
      <c r="JQ128" s="3"/>
      <c r="JR128" s="3"/>
      <c r="JS128" s="3"/>
      <c r="JT128" s="3"/>
      <c r="JU128" s="3"/>
      <c r="JV128" s="3"/>
      <c r="JW128" s="3"/>
      <c r="JX128" s="3"/>
      <c r="JY128" s="3"/>
      <c r="JZ128" s="3"/>
      <c r="KA128" s="3"/>
      <c r="KB128" s="3"/>
      <c r="KC128" s="3"/>
      <c r="KD128" s="3"/>
      <c r="KE128" s="3"/>
      <c r="KF128" s="3"/>
      <c r="KG128" s="3"/>
      <c r="KH128" s="3"/>
      <c r="KI128" s="3"/>
      <c r="KJ128" s="3"/>
      <c r="KK128" s="3"/>
      <c r="KL128" s="3"/>
      <c r="KM128" s="3"/>
      <c r="KN128" s="3"/>
      <c r="KO128" s="3"/>
      <c r="KP128" s="3"/>
      <c r="KQ128" s="3"/>
      <c r="KR128" s="3"/>
      <c r="KS128" s="3"/>
      <c r="KT128" s="3"/>
      <c r="KU128" s="3"/>
      <c r="KV128" s="3"/>
      <c r="KW128" s="3"/>
      <c r="KX128" s="3"/>
      <c r="KY128" s="3"/>
      <c r="KZ128" s="3"/>
      <c r="LA128" s="3"/>
      <c r="LB128" s="3"/>
      <c r="LC128" s="3"/>
      <c r="LD128" s="3"/>
      <c r="LE128" s="3"/>
      <c r="LF128" s="3"/>
      <c r="LG128" s="3"/>
      <c r="LH128" s="3"/>
      <c r="LI128" s="3"/>
      <c r="LJ128" s="3"/>
      <c r="LK128" s="3"/>
      <c r="LL128" s="3"/>
      <c r="LM128" s="3"/>
      <c r="LN128" s="3"/>
      <c r="LO128" s="3"/>
      <c r="LP128" s="3"/>
      <c r="LQ128" s="3"/>
      <c r="LR128" s="3"/>
      <c r="LS128" s="3"/>
      <c r="LT128" s="3"/>
      <c r="LU128" s="3"/>
      <c r="LV128" s="3"/>
      <c r="LW128" s="3"/>
      <c r="LX128" s="3"/>
      <c r="LY128" s="3"/>
      <c r="LZ128" s="3"/>
      <c r="MA128" s="3"/>
      <c r="MB128" s="3"/>
      <c r="MC128" s="3"/>
      <c r="MD128" s="3"/>
      <c r="ME128" s="3"/>
      <c r="MF128" s="3"/>
      <c r="MG128" s="3"/>
      <c r="MH128" s="3"/>
      <c r="MI128" s="3"/>
      <c r="MJ128" s="3"/>
      <c r="MK128" s="3"/>
      <c r="ML128" s="3"/>
      <c r="MM128" s="3"/>
      <c r="MN128" s="3"/>
      <c r="MO128" s="3"/>
      <c r="MP128" s="3"/>
      <c r="MQ128" s="3"/>
      <c r="MR128" s="3"/>
      <c r="MS128" s="3"/>
      <c r="MT128" s="3"/>
      <c r="MU128" s="3"/>
      <c r="MV128" s="3"/>
      <c r="MW128" s="3"/>
      <c r="MX128" s="3"/>
      <c r="MY128" s="3"/>
      <c r="MZ128" s="3"/>
      <c r="NA128" s="3"/>
      <c r="NB128" s="3"/>
      <c r="NC128" s="3"/>
      <c r="ND128" s="3"/>
      <c r="NE128" s="3"/>
      <c r="NF128" s="3"/>
      <c r="NG128" s="3"/>
      <c r="NH128" s="3"/>
      <c r="NI128" s="3"/>
      <c r="NJ128" s="3"/>
      <c r="NK128" s="3"/>
      <c r="NL128" s="3"/>
      <c r="NM128" s="3"/>
      <c r="NN128" s="3"/>
      <c r="NO128" s="3"/>
      <c r="NP128" s="3"/>
      <c r="NQ128" s="3"/>
      <c r="NR128" s="3"/>
      <c r="NS128" s="3"/>
      <c r="NT128" s="3"/>
      <c r="NU128" s="3"/>
      <c r="NV128" s="3"/>
      <c r="NW128" s="3"/>
      <c r="NX128" s="3"/>
      <c r="NY128" s="3"/>
      <c r="NZ128" s="3"/>
      <c r="OA128" s="3"/>
      <c r="OB128" s="3"/>
      <c r="OC128" s="3"/>
      <c r="OD128" s="3"/>
      <c r="OE128" s="3"/>
      <c r="OF128" s="3"/>
      <c r="OG128" s="3"/>
      <c r="OH128" s="3"/>
      <c r="OI128" s="3"/>
      <c r="OJ128" s="3"/>
      <c r="OK128" s="3"/>
      <c r="OL128" s="3"/>
      <c r="OM128" s="3"/>
      <c r="ON128" s="3"/>
      <c r="OO128" s="3"/>
      <c r="OP128" s="3"/>
      <c r="OQ128" s="3"/>
      <c r="OR128" s="3"/>
      <c r="OS128" s="3"/>
      <c r="OT128" s="3"/>
      <c r="OU128" s="3"/>
      <c r="OV128" s="3"/>
      <c r="OW128" s="3"/>
      <c r="OX128" s="3"/>
      <c r="OY128" s="3"/>
      <c r="OZ128" s="3"/>
      <c r="PA128" s="3"/>
      <c r="PB128" s="3"/>
      <c r="PC128" s="3"/>
      <c r="PD128" s="3"/>
      <c r="PE128" s="3"/>
      <c r="PF128" s="3"/>
      <c r="PG128" s="3"/>
      <c r="PH128" s="3"/>
      <c r="PI128" s="3"/>
      <c r="PJ128" s="3"/>
      <c r="PK128" s="3"/>
      <c r="PL128" s="3"/>
      <c r="PM128" s="3"/>
      <c r="PN128" s="3"/>
      <c r="PO128" s="3"/>
      <c r="PP128" s="3"/>
      <c r="PQ128" s="3"/>
      <c r="PR128" s="3"/>
      <c r="PS128" s="3"/>
      <c r="PT128" s="3"/>
      <c r="PU128" s="3"/>
      <c r="PV128" s="3"/>
      <c r="PW128" s="3"/>
      <c r="PX128" s="3"/>
      <c r="PY128" s="3"/>
      <c r="PZ128" s="3"/>
      <c r="QA128" s="3"/>
      <c r="QB128" s="3"/>
      <c r="QC128" s="3"/>
      <c r="QD128" s="3"/>
      <c r="QE128" s="3"/>
      <c r="QF128" s="3"/>
      <c r="QG128" s="3"/>
      <c r="QH128" s="3"/>
      <c r="QI128" s="3"/>
      <c r="QJ128" s="3"/>
      <c r="QK128" s="3"/>
      <c r="QL128" s="3"/>
      <c r="QM128" s="3"/>
      <c r="QN128" s="3"/>
      <c r="QO128" s="3"/>
      <c r="QP128" s="3"/>
      <c r="QQ128" s="3"/>
      <c r="QR128" s="3"/>
      <c r="QS128" s="3"/>
      <c r="QT128" s="3"/>
      <c r="QU128" s="3"/>
      <c r="QV128" s="3"/>
      <c r="QW128" s="3"/>
      <c r="QX128" s="3"/>
      <c r="QY128" s="3"/>
      <c r="QZ128" s="3"/>
      <c r="RA128" s="3"/>
      <c r="RB128" s="3"/>
      <c r="RC128" s="3"/>
      <c r="RD128" s="3"/>
      <c r="RE128" s="3"/>
      <c r="RF128" s="3"/>
      <c r="RG128" s="3"/>
      <c r="RH128" s="3"/>
      <c r="RI128" s="3"/>
      <c r="RJ128" s="3"/>
      <c r="RK128" s="3"/>
      <c r="RL128" s="3"/>
      <c r="RM128" s="3"/>
      <c r="RN128" s="3"/>
      <c r="RO128" s="3"/>
      <c r="RP128" s="3"/>
      <c r="RQ128" s="3"/>
      <c r="RR128" s="3"/>
      <c r="RS128" s="3"/>
      <c r="RT128" s="3"/>
      <c r="RU128" s="3"/>
      <c r="RV128" s="3"/>
      <c r="RW128" s="3"/>
      <c r="RX128" s="3"/>
      <c r="RY128" s="3"/>
      <c r="RZ128" s="3"/>
      <c r="SA128" s="3"/>
      <c r="SB128" s="3"/>
      <c r="SC128" s="3"/>
      <c r="SD128" s="3"/>
      <c r="SE128" s="3"/>
      <c r="SF128" s="3"/>
      <c r="SG128" s="3"/>
      <c r="SH128" s="3"/>
      <c r="SI128" s="3"/>
      <c r="SJ128" s="3"/>
      <c r="SK128" s="3"/>
      <c r="SL128" s="3"/>
      <c r="SM128" s="3"/>
      <c r="SN128" s="3"/>
      <c r="SO128" s="3"/>
      <c r="SP128" s="3"/>
      <c r="SQ128" s="3"/>
      <c r="SR128" s="3"/>
      <c r="SS128" s="3"/>
      <c r="ST128" s="3"/>
      <c r="SU128" s="3"/>
      <c r="SV128" s="3"/>
      <c r="SW128" s="3"/>
      <c r="SX128" s="3"/>
      <c r="SY128" s="3"/>
      <c r="SZ128" s="3"/>
      <c r="TA128" s="3"/>
      <c r="TB128" s="3"/>
      <c r="TC128" s="3"/>
      <c r="TD128" s="3"/>
      <c r="TE128" s="3"/>
      <c r="TF128" s="3"/>
      <c r="TG128" s="3"/>
      <c r="TH128" s="3"/>
      <c r="TI128" s="3"/>
      <c r="TJ128" s="3"/>
      <c r="TK128" s="3"/>
      <c r="TL128" s="3"/>
      <c r="TM128" s="3"/>
      <c r="TN128" s="3"/>
      <c r="TO128" s="3"/>
      <c r="TP128" s="3"/>
      <c r="TQ128" s="3"/>
      <c r="TR128" s="3"/>
      <c r="TS128" s="3"/>
      <c r="TT128" s="3"/>
      <c r="TU128" s="3"/>
      <c r="TV128" s="3"/>
      <c r="TW128" s="3"/>
      <c r="TX128" s="3"/>
      <c r="TY128" s="3"/>
      <c r="TZ128" s="3"/>
      <c r="UA128" s="3"/>
      <c r="UB128" s="3"/>
      <c r="UC128" s="3"/>
      <c r="UD128" s="3"/>
      <c r="UE128" s="3"/>
      <c r="UF128" s="3"/>
      <c r="UG128" s="3"/>
      <c r="UH128" s="3"/>
      <c r="UI128" s="3"/>
      <c r="UJ128" s="3"/>
      <c r="UK128" s="3"/>
      <c r="UL128" s="3"/>
      <c r="UM128" s="3"/>
      <c r="UN128" s="3"/>
      <c r="UO128" s="3"/>
      <c r="UP128" s="3"/>
      <c r="UQ128" s="3"/>
      <c r="UR128" s="3"/>
      <c r="US128" s="3"/>
      <c r="UT128" s="3"/>
      <c r="UU128" s="3"/>
      <c r="UV128" s="3"/>
      <c r="UW128" s="3"/>
      <c r="UX128" s="3"/>
      <c r="UY128" s="3"/>
      <c r="UZ128" s="3"/>
      <c r="VA128" s="3"/>
      <c r="VB128" s="3"/>
      <c r="VC128" s="3"/>
      <c r="VD128" s="3"/>
      <c r="VE128" s="3"/>
      <c r="VF128" s="3"/>
      <c r="VG128" s="3"/>
      <c r="VH128" s="3"/>
      <c r="VI128" s="3"/>
      <c r="VJ128" s="3"/>
      <c r="VK128" s="3"/>
      <c r="VL128" s="3"/>
      <c r="VM128" s="3"/>
      <c r="VN128" s="3"/>
      <c r="VO128" s="3"/>
      <c r="VP128" s="3"/>
      <c r="VQ128" s="3"/>
      <c r="VR128" s="3"/>
      <c r="VS128" s="3"/>
      <c r="VT128" s="3"/>
      <c r="VU128" s="3"/>
      <c r="VV128" s="3"/>
      <c r="VW128" s="3"/>
      <c r="VX128" s="3"/>
      <c r="VY128" s="3"/>
      <c r="VZ128" s="3"/>
      <c r="WA128" s="3"/>
      <c r="WB128" s="3"/>
      <c r="WC128" s="3"/>
      <c r="WD128" s="3"/>
      <c r="WE128" s="3"/>
      <c r="WF128" s="3"/>
      <c r="WG128" s="3"/>
      <c r="WH128" s="3"/>
      <c r="WI128" s="3"/>
      <c r="WJ128" s="3"/>
      <c r="WK128" s="3"/>
      <c r="WL128" s="3"/>
      <c r="WM128" s="3"/>
      <c r="WN128" s="3"/>
      <c r="WO128" s="3"/>
      <c r="WP128" s="3"/>
      <c r="WQ128" s="3"/>
      <c r="WR128" s="3"/>
      <c r="WS128" s="3"/>
      <c r="WT128" s="3"/>
      <c r="WU128" s="3"/>
      <c r="WV128" s="3"/>
      <c r="WW128" s="3"/>
      <c r="WX128" s="3"/>
      <c r="WY128" s="3"/>
      <c r="WZ128" s="3"/>
      <c r="XA128" s="3"/>
      <c r="XB128" s="3"/>
      <c r="XC128" s="3"/>
      <c r="XD128" s="3"/>
      <c r="XE128" s="3"/>
      <c r="XF128" s="3"/>
      <c r="XG128" s="3"/>
      <c r="XH128" s="3"/>
      <c r="XI128" s="3"/>
      <c r="XJ128" s="3"/>
      <c r="XK128" s="3"/>
      <c r="XL128" s="3"/>
      <c r="XM128" s="3"/>
      <c r="XN128" s="3"/>
      <c r="XO128" s="3"/>
      <c r="XP128" s="3"/>
      <c r="XQ128" s="3"/>
      <c r="XR128" s="3"/>
      <c r="XS128" s="3"/>
      <c r="XT128" s="3"/>
      <c r="XU128" s="3"/>
      <c r="XV128" s="3"/>
      <c r="XW128" s="3"/>
      <c r="XX128" s="3"/>
      <c r="XY128" s="3"/>
      <c r="XZ128" s="3"/>
      <c r="YA128" s="3"/>
      <c r="YB128" s="3"/>
      <c r="YC128" s="3"/>
      <c r="YD128" s="3"/>
      <c r="YE128" s="3"/>
      <c r="YF128" s="3"/>
      <c r="YG128" s="3"/>
      <c r="YH128" s="3"/>
      <c r="YI128" s="3"/>
      <c r="YJ128" s="3"/>
      <c r="YK128" s="3"/>
      <c r="YL128" s="3"/>
      <c r="YM128" s="3"/>
      <c r="YN128" s="3"/>
      <c r="YO128" s="3"/>
      <c r="YP128" s="3"/>
      <c r="YQ128" s="3"/>
      <c r="YR128" s="3"/>
      <c r="YS128" s="3"/>
      <c r="YT128" s="3"/>
      <c r="YU128" s="3"/>
      <c r="YV128" s="3"/>
      <c r="YW128" s="3"/>
      <c r="YX128" s="3"/>
      <c r="YY128" s="3"/>
      <c r="YZ128" s="3"/>
      <c r="ZA128" s="3"/>
      <c r="ZB128" s="3"/>
      <c r="ZC128" s="3"/>
      <c r="ZD128" s="3"/>
      <c r="ZE128" s="3"/>
      <c r="ZF128" s="3"/>
      <c r="ZG128" s="3"/>
      <c r="ZH128" s="3"/>
      <c r="ZI128" s="3"/>
      <c r="ZJ128" s="3"/>
      <c r="ZK128" s="3"/>
      <c r="ZL128" s="3"/>
      <c r="ZM128" s="3"/>
      <c r="ZN128" s="3"/>
      <c r="ZO128" s="3"/>
      <c r="ZP128" s="3"/>
      <c r="ZQ128" s="3"/>
      <c r="ZR128" s="3"/>
      <c r="ZS128" s="3"/>
      <c r="ZT128" s="3"/>
      <c r="ZU128" s="3"/>
      <c r="ZV128" s="3"/>
      <c r="ZW128" s="3"/>
      <c r="ZX128" s="3"/>
      <c r="ZY128" s="3"/>
      <c r="ZZ128" s="3"/>
      <c r="AAA128" s="3"/>
      <c r="AAB128" s="3"/>
      <c r="AAC128" s="3"/>
      <c r="AAD128" s="3"/>
      <c r="AAE128" s="3"/>
      <c r="AAF128" s="3"/>
      <c r="AAG128" s="3"/>
      <c r="AAH128" s="3"/>
      <c r="AAI128" s="3"/>
      <c r="AAJ128" s="3"/>
      <c r="AAK128" s="3"/>
      <c r="AAL128" s="3"/>
      <c r="AAM128" s="3"/>
      <c r="AAN128" s="3"/>
      <c r="AAO128" s="3"/>
      <c r="AAP128" s="3"/>
      <c r="AAQ128" s="3"/>
      <c r="AAR128" s="3"/>
      <c r="AAS128" s="3"/>
      <c r="AAT128" s="3"/>
      <c r="AAU128" s="3"/>
      <c r="AAV128" s="3"/>
      <c r="AAW128" s="3"/>
      <c r="AAX128" s="3"/>
      <c r="AAY128" s="3"/>
      <c r="AAZ128" s="3"/>
      <c r="ABA128" s="3"/>
      <c r="ABB128" s="3"/>
      <c r="ABC128" s="3"/>
      <c r="ABD128" s="3"/>
      <c r="ABE128" s="3"/>
      <c r="ABF128" s="3"/>
      <c r="ABG128" s="3"/>
      <c r="ABH128" s="3"/>
      <c r="ABI128" s="3"/>
      <c r="ABJ128" s="3"/>
      <c r="ABK128" s="3"/>
      <c r="ABL128" s="3"/>
      <c r="ABM128" s="3"/>
      <c r="ABN128" s="3"/>
      <c r="ABO128" s="3"/>
      <c r="ABP128" s="3"/>
      <c r="ABQ128" s="3"/>
      <c r="ABR128" s="3"/>
      <c r="ABS128" s="3"/>
      <c r="ABT128" s="3"/>
      <c r="ABU128" s="3"/>
      <c r="ABV128" s="3"/>
      <c r="ABW128" s="3"/>
      <c r="ABX128" s="3"/>
      <c r="ABY128" s="3"/>
      <c r="ABZ128" s="3"/>
      <c r="ACA128" s="3"/>
      <c r="ACB128" s="3"/>
      <c r="ACC128" s="3"/>
      <c r="ACD128" s="3"/>
      <c r="ACE128" s="3"/>
      <c r="ACF128" s="3"/>
      <c r="ACG128" s="3"/>
      <c r="ACH128" s="3"/>
      <c r="ACI128" s="3"/>
      <c r="ACJ128" s="3"/>
      <c r="ACK128" s="3"/>
      <c r="ACL128" s="3"/>
      <c r="ACM128" s="3"/>
      <c r="ACN128" s="3"/>
      <c r="ACO128" s="3"/>
      <c r="ACP128" s="3"/>
      <c r="ACQ128" s="3"/>
      <c r="ACR128" s="3"/>
      <c r="ACS128" s="3"/>
      <c r="ACT128" s="3"/>
      <c r="ACU128" s="3"/>
      <c r="ACV128" s="3"/>
      <c r="ACW128" s="3"/>
      <c r="ACX128" s="3"/>
      <c r="ACY128" s="3"/>
      <c r="ACZ128" s="3"/>
      <c r="ADA128" s="3"/>
      <c r="ADB128" s="3"/>
      <c r="ADC128" s="3"/>
      <c r="ADD128" s="3"/>
      <c r="ADE128" s="3"/>
      <c r="ADF128" s="3"/>
      <c r="ADG128" s="3"/>
      <c r="ADH128" s="3"/>
      <c r="ADI128" s="3"/>
      <c r="ADJ128" s="3"/>
      <c r="ADK128" s="3"/>
      <c r="ADL128" s="3"/>
      <c r="ADM128" s="3"/>
      <c r="ADN128" s="3"/>
      <c r="ADO128" s="3"/>
      <c r="ADP128" s="3"/>
      <c r="ADQ128" s="3"/>
      <c r="ADR128" s="3"/>
      <c r="ADS128" s="3"/>
      <c r="ADT128" s="3"/>
      <c r="ADU128" s="3"/>
      <c r="ADV128" s="3"/>
      <c r="ADW128" s="3"/>
      <c r="ADX128" s="3"/>
      <c r="ADY128" s="3"/>
      <c r="ADZ128" s="3"/>
      <c r="AEA128" s="3"/>
      <c r="AEB128" s="3"/>
      <c r="AEC128" s="3"/>
      <c r="AED128" s="3"/>
      <c r="AEE128" s="3"/>
      <c r="AEF128" s="3"/>
      <c r="AEG128" s="3"/>
      <c r="AEH128" s="3"/>
      <c r="AEI128" s="3"/>
      <c r="AEJ128" s="3"/>
      <c r="AEK128" s="3"/>
      <c r="AEL128" s="3"/>
      <c r="AEM128" s="3"/>
      <c r="AEN128" s="3"/>
      <c r="AEO128" s="3"/>
      <c r="AEP128" s="3"/>
      <c r="AEQ128" s="3"/>
      <c r="AER128" s="3"/>
      <c r="AES128" s="3"/>
      <c r="AET128" s="3"/>
      <c r="AEU128" s="3"/>
      <c r="AEV128" s="3"/>
      <c r="AEW128" s="3"/>
      <c r="AEX128" s="3"/>
      <c r="AEY128" s="3"/>
      <c r="AEZ128" s="3"/>
      <c r="AFA128" s="3"/>
      <c r="AFB128" s="3"/>
      <c r="AFC128" s="3"/>
      <c r="AFD128" s="3"/>
      <c r="AFE128" s="3"/>
      <c r="AFF128" s="3"/>
      <c r="AFG128" s="3"/>
      <c r="AFH128" s="3"/>
      <c r="AFI128" s="3"/>
      <c r="AFJ128" s="3"/>
      <c r="AFK128" s="3"/>
      <c r="AFL128" s="3"/>
      <c r="AFM128" s="3"/>
      <c r="AFN128" s="3"/>
      <c r="AFO128" s="3"/>
      <c r="AFP128" s="3"/>
      <c r="AFQ128" s="3"/>
      <c r="AFR128" s="3"/>
      <c r="AFS128" s="3"/>
      <c r="AFT128" s="3"/>
      <c r="AFU128" s="3"/>
      <c r="AFV128" s="3"/>
      <c r="AFW128" s="3"/>
      <c r="AFX128" s="3"/>
      <c r="AFY128" s="3"/>
      <c r="AFZ128" s="3"/>
      <c r="AGA128" s="3"/>
      <c r="AGB128" s="3"/>
      <c r="AGC128" s="3"/>
      <c r="AGD128" s="3"/>
      <c r="AGE128" s="3"/>
      <c r="AGF128" s="3"/>
      <c r="AGG128" s="3"/>
      <c r="AGH128" s="3"/>
      <c r="AGI128" s="3"/>
      <c r="AGJ128" s="3"/>
      <c r="AGK128" s="3"/>
      <c r="AGL128" s="3"/>
      <c r="AGM128" s="3"/>
      <c r="AGN128" s="3"/>
      <c r="AGO128" s="3"/>
      <c r="AGP128" s="3"/>
      <c r="AGQ128" s="3"/>
      <c r="AGR128" s="3"/>
      <c r="AGS128" s="3"/>
      <c r="AGT128" s="3"/>
      <c r="AGU128" s="3"/>
      <c r="AGV128" s="3"/>
      <c r="AGW128" s="3"/>
      <c r="AGX128" s="3"/>
      <c r="AGY128" s="3"/>
      <c r="AGZ128" s="3"/>
      <c r="AHA128" s="3"/>
      <c r="AHB128" s="3"/>
      <c r="AHC128" s="3"/>
      <c r="AHD128" s="3"/>
      <c r="AHE128" s="3"/>
      <c r="AHF128" s="3"/>
      <c r="AHG128" s="3"/>
      <c r="AHH128" s="3"/>
      <c r="AHI128" s="3"/>
      <c r="AHJ128" s="3"/>
      <c r="AHK128" s="3"/>
      <c r="AHL128" s="3"/>
      <c r="AHM128" s="3"/>
      <c r="AHN128" s="3"/>
      <c r="AHO128" s="3"/>
      <c r="AHP128" s="3"/>
      <c r="AHQ128" s="3"/>
      <c r="AHR128" s="3"/>
      <c r="AHS128" s="3"/>
      <c r="AHT128" s="3"/>
      <c r="AHU128" s="3"/>
      <c r="AHV128" s="3"/>
      <c r="AHW128" s="3"/>
      <c r="AHX128" s="3"/>
      <c r="AHY128" s="3"/>
      <c r="AHZ128" s="3"/>
      <c r="AIA128" s="3"/>
      <c r="AIB128" s="3"/>
      <c r="AIC128" s="3"/>
      <c r="AID128" s="3"/>
      <c r="AIE128" s="3"/>
      <c r="AIF128" s="3"/>
      <c r="AIG128" s="3"/>
      <c r="AIH128" s="3"/>
      <c r="AII128" s="3"/>
      <c r="AIJ128" s="3"/>
      <c r="AIK128" s="3"/>
      <c r="AIL128" s="3"/>
      <c r="AIM128" s="3"/>
      <c r="AIN128" s="3"/>
      <c r="AIO128" s="3"/>
      <c r="AIP128" s="3"/>
      <c r="AIQ128" s="3"/>
      <c r="AIR128" s="3"/>
      <c r="AIS128" s="3"/>
      <c r="AIT128" s="3"/>
      <c r="AIU128" s="3"/>
      <c r="AIV128" s="3"/>
      <c r="AIW128" s="3"/>
      <c r="AIX128" s="3"/>
      <c r="AIY128" s="3"/>
      <c r="AIZ128" s="3"/>
      <c r="AJA128" s="3"/>
      <c r="AJB128" s="3"/>
      <c r="AJC128" s="3"/>
      <c r="AJD128" s="3"/>
      <c r="AJE128" s="3"/>
      <c r="AJF128" s="3"/>
      <c r="AJG128" s="3"/>
      <c r="AJH128" s="3"/>
      <c r="AJI128" s="3"/>
      <c r="AJJ128" s="3"/>
      <c r="AJK128" s="3"/>
      <c r="AJL128" s="3"/>
      <c r="AJM128" s="3"/>
      <c r="AJN128" s="3"/>
      <c r="AJO128" s="3"/>
      <c r="AJP128" s="3"/>
      <c r="AJQ128" s="3"/>
      <c r="AJR128" s="3"/>
      <c r="AJS128" s="3"/>
      <c r="AJT128" s="3"/>
      <c r="AJU128" s="3"/>
      <c r="AJV128" s="3"/>
      <c r="AJW128" s="3"/>
      <c r="AJX128" s="3"/>
      <c r="AJY128" s="3"/>
      <c r="AJZ128" s="3"/>
      <c r="AKA128" s="3"/>
      <c r="AKB128" s="3"/>
      <c r="AKC128" s="3"/>
      <c r="AKD128" s="3"/>
      <c r="AKE128" s="3"/>
      <c r="AKF128" s="3"/>
      <c r="AKG128" s="3"/>
      <c r="AKH128" s="3"/>
      <c r="AKI128" s="3"/>
      <c r="AKJ128" s="3"/>
      <c r="AKK128" s="3"/>
      <c r="AKL128" s="3"/>
      <c r="AKM128" s="3"/>
      <c r="AKN128" s="3"/>
      <c r="AKO128" s="3"/>
      <c r="AKP128" s="3"/>
      <c r="AKQ128" s="3"/>
      <c r="AKR128" s="3"/>
      <c r="AKS128" s="3"/>
      <c r="AKT128" s="3"/>
      <c r="AKU128" s="3"/>
      <c r="AKV128" s="3"/>
      <c r="AKW128" s="3"/>
      <c r="AKX128" s="3"/>
      <c r="AKY128" s="3"/>
      <c r="AKZ128" s="3"/>
      <c r="ALA128" s="3"/>
    </row>
    <row r="129" spans="1:989" s="35" customFormat="1" ht="36" customHeight="1" x14ac:dyDescent="0.2">
      <c r="A129" s="58" t="s">
        <v>185</v>
      </c>
      <c r="B129" s="50">
        <f>B130+B131+B132+B133+B134+B135</f>
        <v>55975.7</v>
      </c>
      <c r="C129" s="50">
        <f t="shared" ref="C129:D129" si="55">C130+C131+C132+C133+C134+C135</f>
        <v>55975.7</v>
      </c>
      <c r="D129" s="50">
        <f t="shared" si="55"/>
        <v>55975.7</v>
      </c>
      <c r="E129" s="56">
        <f t="shared" si="37"/>
        <v>100</v>
      </c>
      <c r="F129" s="56">
        <f t="shared" si="38"/>
        <v>100</v>
      </c>
      <c r="G129" s="50">
        <f>G130+G131+G132+G133+G134+G135</f>
        <v>70061.100000000006</v>
      </c>
      <c r="H129" s="56">
        <f t="shared" si="40"/>
        <v>14085.400000000009</v>
      </c>
      <c r="I129" s="56">
        <f t="shared" si="41"/>
        <v>25.16341912651384</v>
      </c>
      <c r="J129" s="56">
        <f t="shared" si="42"/>
        <v>14085.400000000009</v>
      </c>
      <c r="K129" s="56">
        <f t="shared" si="43"/>
        <v>25.16341912651384</v>
      </c>
      <c r="L129" s="57">
        <f t="shared" si="44"/>
        <v>14085.400000000009</v>
      </c>
      <c r="M129" s="57">
        <f t="shared" si="45"/>
        <v>25.16341912651384</v>
      </c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  <c r="IT129" s="3"/>
      <c r="IU129" s="3"/>
      <c r="IV129" s="3"/>
      <c r="IW129" s="3"/>
      <c r="IX129" s="3"/>
      <c r="IY129" s="3"/>
      <c r="IZ129" s="3"/>
      <c r="JA129" s="3"/>
      <c r="JB129" s="3"/>
      <c r="JC129" s="3"/>
      <c r="JD129" s="3"/>
      <c r="JE129" s="3"/>
      <c r="JF129" s="3"/>
      <c r="JG129" s="3"/>
      <c r="JH129" s="3"/>
      <c r="JI129" s="3"/>
      <c r="JJ129" s="3"/>
      <c r="JK129" s="3"/>
      <c r="JL129" s="3"/>
      <c r="JM129" s="3"/>
      <c r="JN129" s="3"/>
      <c r="JO129" s="3"/>
      <c r="JP129" s="3"/>
      <c r="JQ129" s="3"/>
      <c r="JR129" s="3"/>
      <c r="JS129" s="3"/>
      <c r="JT129" s="3"/>
      <c r="JU129" s="3"/>
      <c r="JV129" s="3"/>
      <c r="JW129" s="3"/>
      <c r="JX129" s="3"/>
      <c r="JY129" s="3"/>
      <c r="JZ129" s="3"/>
      <c r="KA129" s="3"/>
      <c r="KB129" s="3"/>
      <c r="KC129" s="3"/>
      <c r="KD129" s="3"/>
      <c r="KE129" s="3"/>
      <c r="KF129" s="3"/>
      <c r="KG129" s="3"/>
      <c r="KH129" s="3"/>
      <c r="KI129" s="3"/>
      <c r="KJ129" s="3"/>
      <c r="KK129" s="3"/>
      <c r="KL129" s="3"/>
      <c r="KM129" s="3"/>
      <c r="KN129" s="3"/>
      <c r="KO129" s="3"/>
      <c r="KP129" s="3"/>
      <c r="KQ129" s="3"/>
      <c r="KR129" s="3"/>
      <c r="KS129" s="3"/>
      <c r="KT129" s="3"/>
      <c r="KU129" s="3"/>
      <c r="KV129" s="3"/>
      <c r="KW129" s="3"/>
      <c r="KX129" s="3"/>
      <c r="KY129" s="3"/>
      <c r="KZ129" s="3"/>
      <c r="LA129" s="3"/>
      <c r="LB129" s="3"/>
      <c r="LC129" s="3"/>
      <c r="LD129" s="3"/>
      <c r="LE129" s="3"/>
      <c r="LF129" s="3"/>
      <c r="LG129" s="3"/>
      <c r="LH129" s="3"/>
      <c r="LI129" s="3"/>
      <c r="LJ129" s="3"/>
      <c r="LK129" s="3"/>
      <c r="LL129" s="3"/>
      <c r="LM129" s="3"/>
      <c r="LN129" s="3"/>
      <c r="LO129" s="3"/>
      <c r="LP129" s="3"/>
      <c r="LQ129" s="3"/>
      <c r="LR129" s="3"/>
      <c r="LS129" s="3"/>
      <c r="LT129" s="3"/>
      <c r="LU129" s="3"/>
      <c r="LV129" s="3"/>
      <c r="LW129" s="3"/>
      <c r="LX129" s="3"/>
      <c r="LY129" s="3"/>
      <c r="LZ129" s="3"/>
      <c r="MA129" s="3"/>
      <c r="MB129" s="3"/>
      <c r="MC129" s="3"/>
      <c r="MD129" s="3"/>
      <c r="ME129" s="3"/>
      <c r="MF129" s="3"/>
      <c r="MG129" s="3"/>
      <c r="MH129" s="3"/>
      <c r="MI129" s="3"/>
      <c r="MJ129" s="3"/>
      <c r="MK129" s="3"/>
      <c r="ML129" s="3"/>
      <c r="MM129" s="3"/>
      <c r="MN129" s="3"/>
      <c r="MO129" s="3"/>
      <c r="MP129" s="3"/>
      <c r="MQ129" s="3"/>
      <c r="MR129" s="3"/>
      <c r="MS129" s="3"/>
      <c r="MT129" s="3"/>
      <c r="MU129" s="3"/>
      <c r="MV129" s="3"/>
      <c r="MW129" s="3"/>
      <c r="MX129" s="3"/>
      <c r="MY129" s="3"/>
      <c r="MZ129" s="3"/>
      <c r="NA129" s="3"/>
      <c r="NB129" s="3"/>
      <c r="NC129" s="3"/>
      <c r="ND129" s="3"/>
      <c r="NE129" s="3"/>
      <c r="NF129" s="3"/>
      <c r="NG129" s="3"/>
      <c r="NH129" s="3"/>
      <c r="NI129" s="3"/>
      <c r="NJ129" s="3"/>
      <c r="NK129" s="3"/>
      <c r="NL129" s="3"/>
      <c r="NM129" s="3"/>
      <c r="NN129" s="3"/>
      <c r="NO129" s="3"/>
      <c r="NP129" s="3"/>
      <c r="NQ129" s="3"/>
      <c r="NR129" s="3"/>
      <c r="NS129" s="3"/>
      <c r="NT129" s="3"/>
      <c r="NU129" s="3"/>
      <c r="NV129" s="3"/>
      <c r="NW129" s="3"/>
      <c r="NX129" s="3"/>
      <c r="NY129" s="3"/>
      <c r="NZ129" s="3"/>
      <c r="OA129" s="3"/>
      <c r="OB129" s="3"/>
      <c r="OC129" s="3"/>
      <c r="OD129" s="3"/>
      <c r="OE129" s="3"/>
      <c r="OF129" s="3"/>
      <c r="OG129" s="3"/>
      <c r="OH129" s="3"/>
      <c r="OI129" s="3"/>
      <c r="OJ129" s="3"/>
      <c r="OK129" s="3"/>
      <c r="OL129" s="3"/>
      <c r="OM129" s="3"/>
      <c r="ON129" s="3"/>
      <c r="OO129" s="3"/>
      <c r="OP129" s="3"/>
      <c r="OQ129" s="3"/>
      <c r="OR129" s="3"/>
      <c r="OS129" s="3"/>
      <c r="OT129" s="3"/>
      <c r="OU129" s="3"/>
      <c r="OV129" s="3"/>
      <c r="OW129" s="3"/>
      <c r="OX129" s="3"/>
      <c r="OY129" s="3"/>
      <c r="OZ129" s="3"/>
      <c r="PA129" s="3"/>
      <c r="PB129" s="3"/>
      <c r="PC129" s="3"/>
      <c r="PD129" s="3"/>
      <c r="PE129" s="3"/>
      <c r="PF129" s="3"/>
      <c r="PG129" s="3"/>
      <c r="PH129" s="3"/>
      <c r="PI129" s="3"/>
      <c r="PJ129" s="3"/>
      <c r="PK129" s="3"/>
      <c r="PL129" s="3"/>
      <c r="PM129" s="3"/>
      <c r="PN129" s="3"/>
      <c r="PO129" s="3"/>
      <c r="PP129" s="3"/>
      <c r="PQ129" s="3"/>
      <c r="PR129" s="3"/>
      <c r="PS129" s="3"/>
      <c r="PT129" s="3"/>
      <c r="PU129" s="3"/>
      <c r="PV129" s="3"/>
      <c r="PW129" s="3"/>
      <c r="PX129" s="3"/>
      <c r="PY129" s="3"/>
      <c r="PZ129" s="3"/>
      <c r="QA129" s="3"/>
      <c r="QB129" s="3"/>
      <c r="QC129" s="3"/>
      <c r="QD129" s="3"/>
      <c r="QE129" s="3"/>
      <c r="QF129" s="3"/>
      <c r="QG129" s="3"/>
      <c r="QH129" s="3"/>
      <c r="QI129" s="3"/>
      <c r="QJ129" s="3"/>
      <c r="QK129" s="3"/>
      <c r="QL129" s="3"/>
      <c r="QM129" s="3"/>
      <c r="QN129" s="3"/>
      <c r="QO129" s="3"/>
      <c r="QP129" s="3"/>
      <c r="QQ129" s="3"/>
      <c r="QR129" s="3"/>
      <c r="QS129" s="3"/>
      <c r="QT129" s="3"/>
      <c r="QU129" s="3"/>
      <c r="QV129" s="3"/>
      <c r="QW129" s="3"/>
      <c r="QX129" s="3"/>
      <c r="QY129" s="3"/>
      <c r="QZ129" s="3"/>
      <c r="RA129" s="3"/>
      <c r="RB129" s="3"/>
      <c r="RC129" s="3"/>
      <c r="RD129" s="3"/>
      <c r="RE129" s="3"/>
      <c r="RF129" s="3"/>
      <c r="RG129" s="3"/>
      <c r="RH129" s="3"/>
      <c r="RI129" s="3"/>
      <c r="RJ129" s="3"/>
      <c r="RK129" s="3"/>
      <c r="RL129" s="3"/>
      <c r="RM129" s="3"/>
      <c r="RN129" s="3"/>
      <c r="RO129" s="3"/>
      <c r="RP129" s="3"/>
      <c r="RQ129" s="3"/>
      <c r="RR129" s="3"/>
      <c r="RS129" s="3"/>
      <c r="RT129" s="3"/>
      <c r="RU129" s="3"/>
      <c r="RV129" s="3"/>
      <c r="RW129" s="3"/>
      <c r="RX129" s="3"/>
      <c r="RY129" s="3"/>
      <c r="RZ129" s="3"/>
      <c r="SA129" s="3"/>
      <c r="SB129" s="3"/>
      <c r="SC129" s="3"/>
      <c r="SD129" s="3"/>
      <c r="SE129" s="3"/>
      <c r="SF129" s="3"/>
      <c r="SG129" s="3"/>
      <c r="SH129" s="3"/>
      <c r="SI129" s="3"/>
      <c r="SJ129" s="3"/>
      <c r="SK129" s="3"/>
      <c r="SL129" s="3"/>
      <c r="SM129" s="3"/>
      <c r="SN129" s="3"/>
      <c r="SO129" s="3"/>
      <c r="SP129" s="3"/>
      <c r="SQ129" s="3"/>
      <c r="SR129" s="3"/>
      <c r="SS129" s="3"/>
      <c r="ST129" s="3"/>
      <c r="SU129" s="3"/>
      <c r="SV129" s="3"/>
      <c r="SW129" s="3"/>
      <c r="SX129" s="3"/>
      <c r="SY129" s="3"/>
      <c r="SZ129" s="3"/>
      <c r="TA129" s="3"/>
      <c r="TB129" s="3"/>
      <c r="TC129" s="3"/>
      <c r="TD129" s="3"/>
      <c r="TE129" s="3"/>
      <c r="TF129" s="3"/>
      <c r="TG129" s="3"/>
      <c r="TH129" s="3"/>
      <c r="TI129" s="3"/>
      <c r="TJ129" s="3"/>
      <c r="TK129" s="3"/>
      <c r="TL129" s="3"/>
      <c r="TM129" s="3"/>
      <c r="TN129" s="3"/>
      <c r="TO129" s="3"/>
      <c r="TP129" s="3"/>
      <c r="TQ129" s="3"/>
      <c r="TR129" s="3"/>
      <c r="TS129" s="3"/>
      <c r="TT129" s="3"/>
      <c r="TU129" s="3"/>
      <c r="TV129" s="3"/>
      <c r="TW129" s="3"/>
      <c r="TX129" s="3"/>
      <c r="TY129" s="3"/>
      <c r="TZ129" s="3"/>
      <c r="UA129" s="3"/>
      <c r="UB129" s="3"/>
      <c r="UC129" s="3"/>
      <c r="UD129" s="3"/>
      <c r="UE129" s="3"/>
      <c r="UF129" s="3"/>
      <c r="UG129" s="3"/>
      <c r="UH129" s="3"/>
      <c r="UI129" s="3"/>
      <c r="UJ129" s="3"/>
      <c r="UK129" s="3"/>
      <c r="UL129" s="3"/>
      <c r="UM129" s="3"/>
      <c r="UN129" s="3"/>
      <c r="UO129" s="3"/>
      <c r="UP129" s="3"/>
      <c r="UQ129" s="3"/>
      <c r="UR129" s="3"/>
      <c r="US129" s="3"/>
      <c r="UT129" s="3"/>
      <c r="UU129" s="3"/>
      <c r="UV129" s="3"/>
      <c r="UW129" s="3"/>
      <c r="UX129" s="3"/>
      <c r="UY129" s="3"/>
      <c r="UZ129" s="3"/>
      <c r="VA129" s="3"/>
      <c r="VB129" s="3"/>
      <c r="VC129" s="3"/>
      <c r="VD129" s="3"/>
      <c r="VE129" s="3"/>
      <c r="VF129" s="3"/>
      <c r="VG129" s="3"/>
      <c r="VH129" s="3"/>
      <c r="VI129" s="3"/>
      <c r="VJ129" s="3"/>
      <c r="VK129" s="3"/>
      <c r="VL129" s="3"/>
      <c r="VM129" s="3"/>
      <c r="VN129" s="3"/>
      <c r="VO129" s="3"/>
      <c r="VP129" s="3"/>
      <c r="VQ129" s="3"/>
      <c r="VR129" s="3"/>
      <c r="VS129" s="3"/>
      <c r="VT129" s="3"/>
      <c r="VU129" s="3"/>
      <c r="VV129" s="3"/>
      <c r="VW129" s="3"/>
      <c r="VX129" s="3"/>
      <c r="VY129" s="3"/>
      <c r="VZ129" s="3"/>
      <c r="WA129" s="3"/>
      <c r="WB129" s="3"/>
      <c r="WC129" s="3"/>
      <c r="WD129" s="3"/>
      <c r="WE129" s="3"/>
      <c r="WF129" s="3"/>
      <c r="WG129" s="3"/>
      <c r="WH129" s="3"/>
      <c r="WI129" s="3"/>
      <c r="WJ129" s="3"/>
      <c r="WK129" s="3"/>
      <c r="WL129" s="3"/>
      <c r="WM129" s="3"/>
      <c r="WN129" s="3"/>
      <c r="WO129" s="3"/>
      <c r="WP129" s="3"/>
      <c r="WQ129" s="3"/>
      <c r="WR129" s="3"/>
      <c r="WS129" s="3"/>
      <c r="WT129" s="3"/>
      <c r="WU129" s="3"/>
      <c r="WV129" s="3"/>
      <c r="WW129" s="3"/>
      <c r="WX129" s="3"/>
      <c r="WY129" s="3"/>
      <c r="WZ129" s="3"/>
      <c r="XA129" s="3"/>
      <c r="XB129" s="3"/>
      <c r="XC129" s="3"/>
      <c r="XD129" s="3"/>
      <c r="XE129" s="3"/>
      <c r="XF129" s="3"/>
      <c r="XG129" s="3"/>
      <c r="XH129" s="3"/>
      <c r="XI129" s="3"/>
      <c r="XJ129" s="3"/>
      <c r="XK129" s="3"/>
      <c r="XL129" s="3"/>
      <c r="XM129" s="3"/>
      <c r="XN129" s="3"/>
      <c r="XO129" s="3"/>
      <c r="XP129" s="3"/>
      <c r="XQ129" s="3"/>
      <c r="XR129" s="3"/>
      <c r="XS129" s="3"/>
      <c r="XT129" s="3"/>
      <c r="XU129" s="3"/>
      <c r="XV129" s="3"/>
      <c r="XW129" s="3"/>
      <c r="XX129" s="3"/>
      <c r="XY129" s="3"/>
      <c r="XZ129" s="3"/>
      <c r="YA129" s="3"/>
      <c r="YB129" s="3"/>
      <c r="YC129" s="3"/>
      <c r="YD129" s="3"/>
      <c r="YE129" s="3"/>
      <c r="YF129" s="3"/>
      <c r="YG129" s="3"/>
      <c r="YH129" s="3"/>
      <c r="YI129" s="3"/>
      <c r="YJ129" s="3"/>
      <c r="YK129" s="3"/>
      <c r="YL129" s="3"/>
      <c r="YM129" s="3"/>
      <c r="YN129" s="3"/>
      <c r="YO129" s="3"/>
      <c r="YP129" s="3"/>
      <c r="YQ129" s="3"/>
      <c r="YR129" s="3"/>
      <c r="YS129" s="3"/>
      <c r="YT129" s="3"/>
      <c r="YU129" s="3"/>
      <c r="YV129" s="3"/>
      <c r="YW129" s="3"/>
      <c r="YX129" s="3"/>
      <c r="YY129" s="3"/>
      <c r="YZ129" s="3"/>
      <c r="ZA129" s="3"/>
      <c r="ZB129" s="3"/>
      <c r="ZC129" s="3"/>
      <c r="ZD129" s="3"/>
      <c r="ZE129" s="3"/>
      <c r="ZF129" s="3"/>
      <c r="ZG129" s="3"/>
      <c r="ZH129" s="3"/>
      <c r="ZI129" s="3"/>
      <c r="ZJ129" s="3"/>
      <c r="ZK129" s="3"/>
      <c r="ZL129" s="3"/>
      <c r="ZM129" s="3"/>
      <c r="ZN129" s="3"/>
      <c r="ZO129" s="3"/>
      <c r="ZP129" s="3"/>
      <c r="ZQ129" s="3"/>
      <c r="ZR129" s="3"/>
      <c r="ZS129" s="3"/>
      <c r="ZT129" s="3"/>
      <c r="ZU129" s="3"/>
      <c r="ZV129" s="3"/>
      <c r="ZW129" s="3"/>
      <c r="ZX129" s="3"/>
      <c r="ZY129" s="3"/>
      <c r="ZZ129" s="3"/>
      <c r="AAA129" s="3"/>
      <c r="AAB129" s="3"/>
      <c r="AAC129" s="3"/>
      <c r="AAD129" s="3"/>
      <c r="AAE129" s="3"/>
      <c r="AAF129" s="3"/>
      <c r="AAG129" s="3"/>
      <c r="AAH129" s="3"/>
      <c r="AAI129" s="3"/>
      <c r="AAJ129" s="3"/>
      <c r="AAK129" s="3"/>
      <c r="AAL129" s="3"/>
      <c r="AAM129" s="3"/>
      <c r="AAN129" s="3"/>
      <c r="AAO129" s="3"/>
      <c r="AAP129" s="3"/>
      <c r="AAQ129" s="3"/>
      <c r="AAR129" s="3"/>
      <c r="AAS129" s="3"/>
      <c r="AAT129" s="3"/>
      <c r="AAU129" s="3"/>
      <c r="AAV129" s="3"/>
      <c r="AAW129" s="3"/>
      <c r="AAX129" s="3"/>
      <c r="AAY129" s="3"/>
      <c r="AAZ129" s="3"/>
      <c r="ABA129" s="3"/>
      <c r="ABB129" s="3"/>
      <c r="ABC129" s="3"/>
      <c r="ABD129" s="3"/>
      <c r="ABE129" s="3"/>
      <c r="ABF129" s="3"/>
      <c r="ABG129" s="3"/>
      <c r="ABH129" s="3"/>
      <c r="ABI129" s="3"/>
      <c r="ABJ129" s="3"/>
      <c r="ABK129" s="3"/>
      <c r="ABL129" s="3"/>
      <c r="ABM129" s="3"/>
      <c r="ABN129" s="3"/>
      <c r="ABO129" s="3"/>
      <c r="ABP129" s="3"/>
      <c r="ABQ129" s="3"/>
      <c r="ABR129" s="3"/>
      <c r="ABS129" s="3"/>
      <c r="ABT129" s="3"/>
      <c r="ABU129" s="3"/>
      <c r="ABV129" s="3"/>
      <c r="ABW129" s="3"/>
      <c r="ABX129" s="3"/>
      <c r="ABY129" s="3"/>
      <c r="ABZ129" s="3"/>
      <c r="ACA129" s="3"/>
      <c r="ACB129" s="3"/>
      <c r="ACC129" s="3"/>
      <c r="ACD129" s="3"/>
      <c r="ACE129" s="3"/>
      <c r="ACF129" s="3"/>
      <c r="ACG129" s="3"/>
      <c r="ACH129" s="3"/>
      <c r="ACI129" s="3"/>
      <c r="ACJ129" s="3"/>
      <c r="ACK129" s="3"/>
      <c r="ACL129" s="3"/>
      <c r="ACM129" s="3"/>
      <c r="ACN129" s="3"/>
      <c r="ACO129" s="3"/>
      <c r="ACP129" s="3"/>
      <c r="ACQ129" s="3"/>
      <c r="ACR129" s="3"/>
      <c r="ACS129" s="3"/>
      <c r="ACT129" s="3"/>
      <c r="ACU129" s="3"/>
      <c r="ACV129" s="3"/>
      <c r="ACW129" s="3"/>
      <c r="ACX129" s="3"/>
      <c r="ACY129" s="3"/>
      <c r="ACZ129" s="3"/>
      <c r="ADA129" s="3"/>
      <c r="ADB129" s="3"/>
      <c r="ADC129" s="3"/>
      <c r="ADD129" s="3"/>
      <c r="ADE129" s="3"/>
      <c r="ADF129" s="3"/>
      <c r="ADG129" s="3"/>
      <c r="ADH129" s="3"/>
      <c r="ADI129" s="3"/>
      <c r="ADJ129" s="3"/>
      <c r="ADK129" s="3"/>
      <c r="ADL129" s="3"/>
      <c r="ADM129" s="3"/>
      <c r="ADN129" s="3"/>
      <c r="ADO129" s="3"/>
      <c r="ADP129" s="3"/>
      <c r="ADQ129" s="3"/>
      <c r="ADR129" s="3"/>
      <c r="ADS129" s="3"/>
      <c r="ADT129" s="3"/>
      <c r="ADU129" s="3"/>
      <c r="ADV129" s="3"/>
      <c r="ADW129" s="3"/>
      <c r="ADX129" s="3"/>
      <c r="ADY129" s="3"/>
      <c r="ADZ129" s="3"/>
      <c r="AEA129" s="3"/>
      <c r="AEB129" s="3"/>
      <c r="AEC129" s="3"/>
      <c r="AED129" s="3"/>
      <c r="AEE129" s="3"/>
      <c r="AEF129" s="3"/>
      <c r="AEG129" s="3"/>
      <c r="AEH129" s="3"/>
      <c r="AEI129" s="3"/>
      <c r="AEJ129" s="3"/>
      <c r="AEK129" s="3"/>
      <c r="AEL129" s="3"/>
      <c r="AEM129" s="3"/>
      <c r="AEN129" s="3"/>
      <c r="AEO129" s="3"/>
      <c r="AEP129" s="3"/>
      <c r="AEQ129" s="3"/>
      <c r="AER129" s="3"/>
      <c r="AES129" s="3"/>
      <c r="AET129" s="3"/>
      <c r="AEU129" s="3"/>
      <c r="AEV129" s="3"/>
      <c r="AEW129" s="3"/>
      <c r="AEX129" s="3"/>
      <c r="AEY129" s="3"/>
      <c r="AEZ129" s="3"/>
      <c r="AFA129" s="3"/>
      <c r="AFB129" s="3"/>
      <c r="AFC129" s="3"/>
      <c r="AFD129" s="3"/>
      <c r="AFE129" s="3"/>
      <c r="AFF129" s="3"/>
      <c r="AFG129" s="3"/>
      <c r="AFH129" s="3"/>
      <c r="AFI129" s="3"/>
      <c r="AFJ129" s="3"/>
      <c r="AFK129" s="3"/>
      <c r="AFL129" s="3"/>
      <c r="AFM129" s="3"/>
      <c r="AFN129" s="3"/>
      <c r="AFO129" s="3"/>
      <c r="AFP129" s="3"/>
      <c r="AFQ129" s="3"/>
      <c r="AFR129" s="3"/>
      <c r="AFS129" s="3"/>
      <c r="AFT129" s="3"/>
      <c r="AFU129" s="3"/>
      <c r="AFV129" s="3"/>
      <c r="AFW129" s="3"/>
      <c r="AFX129" s="3"/>
      <c r="AFY129" s="3"/>
      <c r="AFZ129" s="3"/>
      <c r="AGA129" s="3"/>
      <c r="AGB129" s="3"/>
      <c r="AGC129" s="3"/>
      <c r="AGD129" s="3"/>
      <c r="AGE129" s="3"/>
      <c r="AGF129" s="3"/>
      <c r="AGG129" s="3"/>
      <c r="AGH129" s="3"/>
      <c r="AGI129" s="3"/>
      <c r="AGJ129" s="3"/>
      <c r="AGK129" s="3"/>
      <c r="AGL129" s="3"/>
      <c r="AGM129" s="3"/>
      <c r="AGN129" s="3"/>
      <c r="AGO129" s="3"/>
      <c r="AGP129" s="3"/>
      <c r="AGQ129" s="3"/>
      <c r="AGR129" s="3"/>
      <c r="AGS129" s="3"/>
      <c r="AGT129" s="3"/>
      <c r="AGU129" s="3"/>
      <c r="AGV129" s="3"/>
      <c r="AGW129" s="3"/>
      <c r="AGX129" s="3"/>
      <c r="AGY129" s="3"/>
      <c r="AGZ129" s="3"/>
      <c r="AHA129" s="3"/>
      <c r="AHB129" s="3"/>
      <c r="AHC129" s="3"/>
      <c r="AHD129" s="3"/>
      <c r="AHE129" s="3"/>
      <c r="AHF129" s="3"/>
      <c r="AHG129" s="3"/>
      <c r="AHH129" s="3"/>
      <c r="AHI129" s="3"/>
      <c r="AHJ129" s="3"/>
      <c r="AHK129" s="3"/>
      <c r="AHL129" s="3"/>
      <c r="AHM129" s="3"/>
      <c r="AHN129" s="3"/>
      <c r="AHO129" s="3"/>
      <c r="AHP129" s="3"/>
      <c r="AHQ129" s="3"/>
      <c r="AHR129" s="3"/>
      <c r="AHS129" s="3"/>
      <c r="AHT129" s="3"/>
      <c r="AHU129" s="3"/>
      <c r="AHV129" s="3"/>
      <c r="AHW129" s="3"/>
      <c r="AHX129" s="3"/>
      <c r="AHY129" s="3"/>
      <c r="AHZ129" s="3"/>
      <c r="AIA129" s="3"/>
      <c r="AIB129" s="3"/>
      <c r="AIC129" s="3"/>
      <c r="AID129" s="3"/>
      <c r="AIE129" s="3"/>
      <c r="AIF129" s="3"/>
      <c r="AIG129" s="3"/>
      <c r="AIH129" s="3"/>
      <c r="AII129" s="3"/>
      <c r="AIJ129" s="3"/>
      <c r="AIK129" s="3"/>
      <c r="AIL129" s="3"/>
      <c r="AIM129" s="3"/>
      <c r="AIN129" s="3"/>
      <c r="AIO129" s="3"/>
      <c r="AIP129" s="3"/>
      <c r="AIQ129" s="3"/>
      <c r="AIR129" s="3"/>
      <c r="AIS129" s="3"/>
      <c r="AIT129" s="3"/>
      <c r="AIU129" s="3"/>
      <c r="AIV129" s="3"/>
      <c r="AIW129" s="3"/>
      <c r="AIX129" s="3"/>
      <c r="AIY129" s="3"/>
      <c r="AIZ129" s="3"/>
      <c r="AJA129" s="3"/>
      <c r="AJB129" s="3"/>
      <c r="AJC129" s="3"/>
      <c r="AJD129" s="3"/>
      <c r="AJE129" s="3"/>
      <c r="AJF129" s="3"/>
      <c r="AJG129" s="3"/>
      <c r="AJH129" s="3"/>
      <c r="AJI129" s="3"/>
      <c r="AJJ129" s="3"/>
      <c r="AJK129" s="3"/>
      <c r="AJL129" s="3"/>
      <c r="AJM129" s="3"/>
      <c r="AJN129" s="3"/>
      <c r="AJO129" s="3"/>
      <c r="AJP129" s="3"/>
      <c r="AJQ129" s="3"/>
      <c r="AJR129" s="3"/>
      <c r="AJS129" s="3"/>
      <c r="AJT129" s="3"/>
      <c r="AJU129" s="3"/>
      <c r="AJV129" s="3"/>
      <c r="AJW129" s="3"/>
      <c r="AJX129" s="3"/>
      <c r="AJY129" s="3"/>
      <c r="AJZ129" s="3"/>
      <c r="AKA129" s="3"/>
      <c r="AKB129" s="3"/>
      <c r="AKC129" s="3"/>
      <c r="AKD129" s="3"/>
      <c r="AKE129" s="3"/>
      <c r="AKF129" s="3"/>
      <c r="AKG129" s="3"/>
      <c r="AKH129" s="3"/>
      <c r="AKI129" s="3"/>
      <c r="AKJ129" s="3"/>
      <c r="AKK129" s="3"/>
      <c r="AKL129" s="3"/>
      <c r="AKM129" s="3"/>
      <c r="AKN129" s="3"/>
      <c r="AKO129" s="3"/>
      <c r="AKP129" s="3"/>
      <c r="AKQ129" s="3"/>
      <c r="AKR129" s="3"/>
      <c r="AKS129" s="3"/>
      <c r="AKT129" s="3"/>
      <c r="AKU129" s="3"/>
      <c r="AKV129" s="3"/>
      <c r="AKW129" s="3"/>
      <c r="AKX129" s="3"/>
      <c r="AKY129" s="3"/>
      <c r="AKZ129" s="3"/>
      <c r="ALA129" s="3"/>
    </row>
    <row r="130" spans="1:989" s="35" customFormat="1" ht="44.25" customHeight="1" x14ac:dyDescent="0.2">
      <c r="A130" s="62" t="s">
        <v>186</v>
      </c>
      <c r="B130" s="51">
        <v>53303.5</v>
      </c>
      <c r="C130" s="51">
        <v>53303.5</v>
      </c>
      <c r="D130" s="51">
        <v>53303.5</v>
      </c>
      <c r="E130" s="60">
        <f t="shared" si="37"/>
        <v>100</v>
      </c>
      <c r="F130" s="60">
        <f t="shared" si="38"/>
        <v>100</v>
      </c>
      <c r="G130" s="86">
        <v>0</v>
      </c>
      <c r="H130" s="60">
        <f t="shared" si="40"/>
        <v>-53303.5</v>
      </c>
      <c r="I130" s="60">
        <f t="shared" si="41"/>
        <v>-100</v>
      </c>
      <c r="J130" s="60">
        <f t="shared" si="42"/>
        <v>-53303.5</v>
      </c>
      <c r="K130" s="60">
        <f t="shared" si="43"/>
        <v>-100</v>
      </c>
      <c r="L130" s="61">
        <f t="shared" si="44"/>
        <v>-53303.5</v>
      </c>
      <c r="M130" s="61">
        <f t="shared" si="45"/>
        <v>-100</v>
      </c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  <c r="IT130" s="3"/>
      <c r="IU130" s="3"/>
      <c r="IV130" s="3"/>
      <c r="IW130" s="3"/>
      <c r="IX130" s="3"/>
      <c r="IY130" s="3"/>
      <c r="IZ130" s="3"/>
      <c r="JA130" s="3"/>
      <c r="JB130" s="3"/>
      <c r="JC130" s="3"/>
      <c r="JD130" s="3"/>
      <c r="JE130" s="3"/>
      <c r="JF130" s="3"/>
      <c r="JG130" s="3"/>
      <c r="JH130" s="3"/>
      <c r="JI130" s="3"/>
      <c r="JJ130" s="3"/>
      <c r="JK130" s="3"/>
      <c r="JL130" s="3"/>
      <c r="JM130" s="3"/>
      <c r="JN130" s="3"/>
      <c r="JO130" s="3"/>
      <c r="JP130" s="3"/>
      <c r="JQ130" s="3"/>
      <c r="JR130" s="3"/>
      <c r="JS130" s="3"/>
      <c r="JT130" s="3"/>
      <c r="JU130" s="3"/>
      <c r="JV130" s="3"/>
      <c r="JW130" s="3"/>
      <c r="JX130" s="3"/>
      <c r="JY130" s="3"/>
      <c r="JZ130" s="3"/>
      <c r="KA130" s="3"/>
      <c r="KB130" s="3"/>
      <c r="KC130" s="3"/>
      <c r="KD130" s="3"/>
      <c r="KE130" s="3"/>
      <c r="KF130" s="3"/>
      <c r="KG130" s="3"/>
      <c r="KH130" s="3"/>
      <c r="KI130" s="3"/>
      <c r="KJ130" s="3"/>
      <c r="KK130" s="3"/>
      <c r="KL130" s="3"/>
      <c r="KM130" s="3"/>
      <c r="KN130" s="3"/>
      <c r="KO130" s="3"/>
      <c r="KP130" s="3"/>
      <c r="KQ130" s="3"/>
      <c r="KR130" s="3"/>
      <c r="KS130" s="3"/>
      <c r="KT130" s="3"/>
      <c r="KU130" s="3"/>
      <c r="KV130" s="3"/>
      <c r="KW130" s="3"/>
      <c r="KX130" s="3"/>
      <c r="KY130" s="3"/>
      <c r="KZ130" s="3"/>
      <c r="LA130" s="3"/>
      <c r="LB130" s="3"/>
      <c r="LC130" s="3"/>
      <c r="LD130" s="3"/>
      <c r="LE130" s="3"/>
      <c r="LF130" s="3"/>
      <c r="LG130" s="3"/>
      <c r="LH130" s="3"/>
      <c r="LI130" s="3"/>
      <c r="LJ130" s="3"/>
      <c r="LK130" s="3"/>
      <c r="LL130" s="3"/>
      <c r="LM130" s="3"/>
      <c r="LN130" s="3"/>
      <c r="LO130" s="3"/>
      <c r="LP130" s="3"/>
      <c r="LQ130" s="3"/>
      <c r="LR130" s="3"/>
      <c r="LS130" s="3"/>
      <c r="LT130" s="3"/>
      <c r="LU130" s="3"/>
      <c r="LV130" s="3"/>
      <c r="LW130" s="3"/>
      <c r="LX130" s="3"/>
      <c r="LY130" s="3"/>
      <c r="LZ130" s="3"/>
      <c r="MA130" s="3"/>
      <c r="MB130" s="3"/>
      <c r="MC130" s="3"/>
      <c r="MD130" s="3"/>
      <c r="ME130" s="3"/>
      <c r="MF130" s="3"/>
      <c r="MG130" s="3"/>
      <c r="MH130" s="3"/>
      <c r="MI130" s="3"/>
      <c r="MJ130" s="3"/>
      <c r="MK130" s="3"/>
      <c r="ML130" s="3"/>
      <c r="MM130" s="3"/>
      <c r="MN130" s="3"/>
      <c r="MO130" s="3"/>
      <c r="MP130" s="3"/>
      <c r="MQ130" s="3"/>
      <c r="MR130" s="3"/>
      <c r="MS130" s="3"/>
      <c r="MT130" s="3"/>
      <c r="MU130" s="3"/>
      <c r="MV130" s="3"/>
      <c r="MW130" s="3"/>
      <c r="MX130" s="3"/>
      <c r="MY130" s="3"/>
      <c r="MZ130" s="3"/>
      <c r="NA130" s="3"/>
      <c r="NB130" s="3"/>
      <c r="NC130" s="3"/>
      <c r="ND130" s="3"/>
      <c r="NE130" s="3"/>
      <c r="NF130" s="3"/>
      <c r="NG130" s="3"/>
      <c r="NH130" s="3"/>
      <c r="NI130" s="3"/>
      <c r="NJ130" s="3"/>
      <c r="NK130" s="3"/>
      <c r="NL130" s="3"/>
      <c r="NM130" s="3"/>
      <c r="NN130" s="3"/>
      <c r="NO130" s="3"/>
      <c r="NP130" s="3"/>
      <c r="NQ130" s="3"/>
      <c r="NR130" s="3"/>
      <c r="NS130" s="3"/>
      <c r="NT130" s="3"/>
      <c r="NU130" s="3"/>
      <c r="NV130" s="3"/>
      <c r="NW130" s="3"/>
      <c r="NX130" s="3"/>
      <c r="NY130" s="3"/>
      <c r="NZ130" s="3"/>
      <c r="OA130" s="3"/>
      <c r="OB130" s="3"/>
      <c r="OC130" s="3"/>
      <c r="OD130" s="3"/>
      <c r="OE130" s="3"/>
      <c r="OF130" s="3"/>
      <c r="OG130" s="3"/>
      <c r="OH130" s="3"/>
      <c r="OI130" s="3"/>
      <c r="OJ130" s="3"/>
      <c r="OK130" s="3"/>
      <c r="OL130" s="3"/>
      <c r="OM130" s="3"/>
      <c r="ON130" s="3"/>
      <c r="OO130" s="3"/>
      <c r="OP130" s="3"/>
      <c r="OQ130" s="3"/>
      <c r="OR130" s="3"/>
      <c r="OS130" s="3"/>
      <c r="OT130" s="3"/>
      <c r="OU130" s="3"/>
      <c r="OV130" s="3"/>
      <c r="OW130" s="3"/>
      <c r="OX130" s="3"/>
      <c r="OY130" s="3"/>
      <c r="OZ130" s="3"/>
      <c r="PA130" s="3"/>
      <c r="PB130" s="3"/>
      <c r="PC130" s="3"/>
      <c r="PD130" s="3"/>
      <c r="PE130" s="3"/>
      <c r="PF130" s="3"/>
      <c r="PG130" s="3"/>
      <c r="PH130" s="3"/>
      <c r="PI130" s="3"/>
      <c r="PJ130" s="3"/>
      <c r="PK130" s="3"/>
      <c r="PL130" s="3"/>
      <c r="PM130" s="3"/>
      <c r="PN130" s="3"/>
      <c r="PO130" s="3"/>
      <c r="PP130" s="3"/>
      <c r="PQ130" s="3"/>
      <c r="PR130" s="3"/>
      <c r="PS130" s="3"/>
      <c r="PT130" s="3"/>
      <c r="PU130" s="3"/>
      <c r="PV130" s="3"/>
      <c r="PW130" s="3"/>
      <c r="PX130" s="3"/>
      <c r="PY130" s="3"/>
      <c r="PZ130" s="3"/>
      <c r="QA130" s="3"/>
      <c r="QB130" s="3"/>
      <c r="QC130" s="3"/>
      <c r="QD130" s="3"/>
      <c r="QE130" s="3"/>
      <c r="QF130" s="3"/>
      <c r="QG130" s="3"/>
      <c r="QH130" s="3"/>
      <c r="QI130" s="3"/>
      <c r="QJ130" s="3"/>
      <c r="QK130" s="3"/>
      <c r="QL130" s="3"/>
      <c r="QM130" s="3"/>
      <c r="QN130" s="3"/>
      <c r="QO130" s="3"/>
      <c r="QP130" s="3"/>
      <c r="QQ130" s="3"/>
      <c r="QR130" s="3"/>
      <c r="QS130" s="3"/>
      <c r="QT130" s="3"/>
      <c r="QU130" s="3"/>
      <c r="QV130" s="3"/>
      <c r="QW130" s="3"/>
      <c r="QX130" s="3"/>
      <c r="QY130" s="3"/>
      <c r="QZ130" s="3"/>
      <c r="RA130" s="3"/>
      <c r="RB130" s="3"/>
      <c r="RC130" s="3"/>
      <c r="RD130" s="3"/>
      <c r="RE130" s="3"/>
      <c r="RF130" s="3"/>
      <c r="RG130" s="3"/>
      <c r="RH130" s="3"/>
      <c r="RI130" s="3"/>
      <c r="RJ130" s="3"/>
      <c r="RK130" s="3"/>
      <c r="RL130" s="3"/>
      <c r="RM130" s="3"/>
      <c r="RN130" s="3"/>
      <c r="RO130" s="3"/>
      <c r="RP130" s="3"/>
      <c r="RQ130" s="3"/>
      <c r="RR130" s="3"/>
      <c r="RS130" s="3"/>
      <c r="RT130" s="3"/>
      <c r="RU130" s="3"/>
      <c r="RV130" s="3"/>
      <c r="RW130" s="3"/>
      <c r="RX130" s="3"/>
      <c r="RY130" s="3"/>
      <c r="RZ130" s="3"/>
      <c r="SA130" s="3"/>
      <c r="SB130" s="3"/>
      <c r="SC130" s="3"/>
      <c r="SD130" s="3"/>
      <c r="SE130" s="3"/>
      <c r="SF130" s="3"/>
      <c r="SG130" s="3"/>
      <c r="SH130" s="3"/>
      <c r="SI130" s="3"/>
      <c r="SJ130" s="3"/>
      <c r="SK130" s="3"/>
      <c r="SL130" s="3"/>
      <c r="SM130" s="3"/>
      <c r="SN130" s="3"/>
      <c r="SO130" s="3"/>
      <c r="SP130" s="3"/>
      <c r="SQ130" s="3"/>
      <c r="SR130" s="3"/>
      <c r="SS130" s="3"/>
      <c r="ST130" s="3"/>
      <c r="SU130" s="3"/>
      <c r="SV130" s="3"/>
      <c r="SW130" s="3"/>
      <c r="SX130" s="3"/>
      <c r="SY130" s="3"/>
      <c r="SZ130" s="3"/>
      <c r="TA130" s="3"/>
      <c r="TB130" s="3"/>
      <c r="TC130" s="3"/>
      <c r="TD130" s="3"/>
      <c r="TE130" s="3"/>
      <c r="TF130" s="3"/>
      <c r="TG130" s="3"/>
      <c r="TH130" s="3"/>
      <c r="TI130" s="3"/>
      <c r="TJ130" s="3"/>
      <c r="TK130" s="3"/>
      <c r="TL130" s="3"/>
      <c r="TM130" s="3"/>
      <c r="TN130" s="3"/>
      <c r="TO130" s="3"/>
      <c r="TP130" s="3"/>
      <c r="TQ130" s="3"/>
      <c r="TR130" s="3"/>
      <c r="TS130" s="3"/>
      <c r="TT130" s="3"/>
      <c r="TU130" s="3"/>
      <c r="TV130" s="3"/>
      <c r="TW130" s="3"/>
      <c r="TX130" s="3"/>
      <c r="TY130" s="3"/>
      <c r="TZ130" s="3"/>
      <c r="UA130" s="3"/>
      <c r="UB130" s="3"/>
      <c r="UC130" s="3"/>
      <c r="UD130" s="3"/>
      <c r="UE130" s="3"/>
      <c r="UF130" s="3"/>
      <c r="UG130" s="3"/>
      <c r="UH130" s="3"/>
      <c r="UI130" s="3"/>
      <c r="UJ130" s="3"/>
      <c r="UK130" s="3"/>
      <c r="UL130" s="3"/>
      <c r="UM130" s="3"/>
      <c r="UN130" s="3"/>
      <c r="UO130" s="3"/>
      <c r="UP130" s="3"/>
      <c r="UQ130" s="3"/>
      <c r="UR130" s="3"/>
      <c r="US130" s="3"/>
      <c r="UT130" s="3"/>
      <c r="UU130" s="3"/>
      <c r="UV130" s="3"/>
      <c r="UW130" s="3"/>
      <c r="UX130" s="3"/>
      <c r="UY130" s="3"/>
      <c r="UZ130" s="3"/>
      <c r="VA130" s="3"/>
      <c r="VB130" s="3"/>
      <c r="VC130" s="3"/>
      <c r="VD130" s="3"/>
      <c r="VE130" s="3"/>
      <c r="VF130" s="3"/>
      <c r="VG130" s="3"/>
      <c r="VH130" s="3"/>
      <c r="VI130" s="3"/>
      <c r="VJ130" s="3"/>
      <c r="VK130" s="3"/>
      <c r="VL130" s="3"/>
      <c r="VM130" s="3"/>
      <c r="VN130" s="3"/>
      <c r="VO130" s="3"/>
      <c r="VP130" s="3"/>
      <c r="VQ130" s="3"/>
      <c r="VR130" s="3"/>
      <c r="VS130" s="3"/>
      <c r="VT130" s="3"/>
      <c r="VU130" s="3"/>
      <c r="VV130" s="3"/>
      <c r="VW130" s="3"/>
      <c r="VX130" s="3"/>
      <c r="VY130" s="3"/>
      <c r="VZ130" s="3"/>
      <c r="WA130" s="3"/>
      <c r="WB130" s="3"/>
      <c r="WC130" s="3"/>
      <c r="WD130" s="3"/>
      <c r="WE130" s="3"/>
      <c r="WF130" s="3"/>
      <c r="WG130" s="3"/>
      <c r="WH130" s="3"/>
      <c r="WI130" s="3"/>
      <c r="WJ130" s="3"/>
      <c r="WK130" s="3"/>
      <c r="WL130" s="3"/>
      <c r="WM130" s="3"/>
      <c r="WN130" s="3"/>
      <c r="WO130" s="3"/>
      <c r="WP130" s="3"/>
      <c r="WQ130" s="3"/>
      <c r="WR130" s="3"/>
      <c r="WS130" s="3"/>
      <c r="WT130" s="3"/>
      <c r="WU130" s="3"/>
      <c r="WV130" s="3"/>
      <c r="WW130" s="3"/>
      <c r="WX130" s="3"/>
      <c r="WY130" s="3"/>
      <c r="WZ130" s="3"/>
      <c r="XA130" s="3"/>
      <c r="XB130" s="3"/>
      <c r="XC130" s="3"/>
      <c r="XD130" s="3"/>
      <c r="XE130" s="3"/>
      <c r="XF130" s="3"/>
      <c r="XG130" s="3"/>
      <c r="XH130" s="3"/>
      <c r="XI130" s="3"/>
      <c r="XJ130" s="3"/>
      <c r="XK130" s="3"/>
      <c r="XL130" s="3"/>
      <c r="XM130" s="3"/>
      <c r="XN130" s="3"/>
      <c r="XO130" s="3"/>
      <c r="XP130" s="3"/>
      <c r="XQ130" s="3"/>
      <c r="XR130" s="3"/>
      <c r="XS130" s="3"/>
      <c r="XT130" s="3"/>
      <c r="XU130" s="3"/>
      <c r="XV130" s="3"/>
      <c r="XW130" s="3"/>
      <c r="XX130" s="3"/>
      <c r="XY130" s="3"/>
      <c r="XZ130" s="3"/>
      <c r="YA130" s="3"/>
      <c r="YB130" s="3"/>
      <c r="YC130" s="3"/>
      <c r="YD130" s="3"/>
      <c r="YE130" s="3"/>
      <c r="YF130" s="3"/>
      <c r="YG130" s="3"/>
      <c r="YH130" s="3"/>
      <c r="YI130" s="3"/>
      <c r="YJ130" s="3"/>
      <c r="YK130" s="3"/>
      <c r="YL130" s="3"/>
      <c r="YM130" s="3"/>
      <c r="YN130" s="3"/>
      <c r="YO130" s="3"/>
      <c r="YP130" s="3"/>
      <c r="YQ130" s="3"/>
      <c r="YR130" s="3"/>
      <c r="YS130" s="3"/>
      <c r="YT130" s="3"/>
      <c r="YU130" s="3"/>
      <c r="YV130" s="3"/>
      <c r="YW130" s="3"/>
      <c r="YX130" s="3"/>
      <c r="YY130" s="3"/>
      <c r="YZ130" s="3"/>
      <c r="ZA130" s="3"/>
      <c r="ZB130" s="3"/>
      <c r="ZC130" s="3"/>
      <c r="ZD130" s="3"/>
      <c r="ZE130" s="3"/>
      <c r="ZF130" s="3"/>
      <c r="ZG130" s="3"/>
      <c r="ZH130" s="3"/>
      <c r="ZI130" s="3"/>
      <c r="ZJ130" s="3"/>
      <c r="ZK130" s="3"/>
      <c r="ZL130" s="3"/>
      <c r="ZM130" s="3"/>
      <c r="ZN130" s="3"/>
      <c r="ZO130" s="3"/>
      <c r="ZP130" s="3"/>
      <c r="ZQ130" s="3"/>
      <c r="ZR130" s="3"/>
      <c r="ZS130" s="3"/>
      <c r="ZT130" s="3"/>
      <c r="ZU130" s="3"/>
      <c r="ZV130" s="3"/>
      <c r="ZW130" s="3"/>
      <c r="ZX130" s="3"/>
      <c r="ZY130" s="3"/>
      <c r="ZZ130" s="3"/>
      <c r="AAA130" s="3"/>
      <c r="AAB130" s="3"/>
      <c r="AAC130" s="3"/>
      <c r="AAD130" s="3"/>
      <c r="AAE130" s="3"/>
      <c r="AAF130" s="3"/>
      <c r="AAG130" s="3"/>
      <c r="AAH130" s="3"/>
      <c r="AAI130" s="3"/>
      <c r="AAJ130" s="3"/>
      <c r="AAK130" s="3"/>
      <c r="AAL130" s="3"/>
      <c r="AAM130" s="3"/>
      <c r="AAN130" s="3"/>
      <c r="AAO130" s="3"/>
      <c r="AAP130" s="3"/>
      <c r="AAQ130" s="3"/>
      <c r="AAR130" s="3"/>
      <c r="AAS130" s="3"/>
      <c r="AAT130" s="3"/>
      <c r="AAU130" s="3"/>
      <c r="AAV130" s="3"/>
      <c r="AAW130" s="3"/>
      <c r="AAX130" s="3"/>
      <c r="AAY130" s="3"/>
      <c r="AAZ130" s="3"/>
      <c r="ABA130" s="3"/>
      <c r="ABB130" s="3"/>
      <c r="ABC130" s="3"/>
      <c r="ABD130" s="3"/>
      <c r="ABE130" s="3"/>
      <c r="ABF130" s="3"/>
      <c r="ABG130" s="3"/>
      <c r="ABH130" s="3"/>
      <c r="ABI130" s="3"/>
      <c r="ABJ130" s="3"/>
      <c r="ABK130" s="3"/>
      <c r="ABL130" s="3"/>
      <c r="ABM130" s="3"/>
      <c r="ABN130" s="3"/>
      <c r="ABO130" s="3"/>
      <c r="ABP130" s="3"/>
      <c r="ABQ130" s="3"/>
      <c r="ABR130" s="3"/>
      <c r="ABS130" s="3"/>
      <c r="ABT130" s="3"/>
      <c r="ABU130" s="3"/>
      <c r="ABV130" s="3"/>
      <c r="ABW130" s="3"/>
      <c r="ABX130" s="3"/>
      <c r="ABY130" s="3"/>
      <c r="ABZ130" s="3"/>
      <c r="ACA130" s="3"/>
      <c r="ACB130" s="3"/>
      <c r="ACC130" s="3"/>
      <c r="ACD130" s="3"/>
      <c r="ACE130" s="3"/>
      <c r="ACF130" s="3"/>
      <c r="ACG130" s="3"/>
      <c r="ACH130" s="3"/>
      <c r="ACI130" s="3"/>
      <c r="ACJ130" s="3"/>
      <c r="ACK130" s="3"/>
      <c r="ACL130" s="3"/>
      <c r="ACM130" s="3"/>
      <c r="ACN130" s="3"/>
      <c r="ACO130" s="3"/>
      <c r="ACP130" s="3"/>
      <c r="ACQ130" s="3"/>
      <c r="ACR130" s="3"/>
      <c r="ACS130" s="3"/>
      <c r="ACT130" s="3"/>
      <c r="ACU130" s="3"/>
      <c r="ACV130" s="3"/>
      <c r="ACW130" s="3"/>
      <c r="ACX130" s="3"/>
      <c r="ACY130" s="3"/>
      <c r="ACZ130" s="3"/>
      <c r="ADA130" s="3"/>
      <c r="ADB130" s="3"/>
      <c r="ADC130" s="3"/>
      <c r="ADD130" s="3"/>
      <c r="ADE130" s="3"/>
      <c r="ADF130" s="3"/>
      <c r="ADG130" s="3"/>
      <c r="ADH130" s="3"/>
      <c r="ADI130" s="3"/>
      <c r="ADJ130" s="3"/>
      <c r="ADK130" s="3"/>
      <c r="ADL130" s="3"/>
      <c r="ADM130" s="3"/>
      <c r="ADN130" s="3"/>
      <c r="ADO130" s="3"/>
      <c r="ADP130" s="3"/>
      <c r="ADQ130" s="3"/>
      <c r="ADR130" s="3"/>
      <c r="ADS130" s="3"/>
      <c r="ADT130" s="3"/>
      <c r="ADU130" s="3"/>
      <c r="ADV130" s="3"/>
      <c r="ADW130" s="3"/>
      <c r="ADX130" s="3"/>
      <c r="ADY130" s="3"/>
      <c r="ADZ130" s="3"/>
      <c r="AEA130" s="3"/>
      <c r="AEB130" s="3"/>
      <c r="AEC130" s="3"/>
      <c r="AED130" s="3"/>
      <c r="AEE130" s="3"/>
      <c r="AEF130" s="3"/>
      <c r="AEG130" s="3"/>
      <c r="AEH130" s="3"/>
      <c r="AEI130" s="3"/>
      <c r="AEJ130" s="3"/>
      <c r="AEK130" s="3"/>
      <c r="AEL130" s="3"/>
      <c r="AEM130" s="3"/>
      <c r="AEN130" s="3"/>
      <c r="AEO130" s="3"/>
      <c r="AEP130" s="3"/>
      <c r="AEQ130" s="3"/>
      <c r="AER130" s="3"/>
      <c r="AES130" s="3"/>
      <c r="AET130" s="3"/>
      <c r="AEU130" s="3"/>
      <c r="AEV130" s="3"/>
      <c r="AEW130" s="3"/>
      <c r="AEX130" s="3"/>
      <c r="AEY130" s="3"/>
      <c r="AEZ130" s="3"/>
      <c r="AFA130" s="3"/>
      <c r="AFB130" s="3"/>
      <c r="AFC130" s="3"/>
      <c r="AFD130" s="3"/>
      <c r="AFE130" s="3"/>
      <c r="AFF130" s="3"/>
      <c r="AFG130" s="3"/>
      <c r="AFH130" s="3"/>
      <c r="AFI130" s="3"/>
      <c r="AFJ130" s="3"/>
      <c r="AFK130" s="3"/>
      <c r="AFL130" s="3"/>
      <c r="AFM130" s="3"/>
      <c r="AFN130" s="3"/>
      <c r="AFO130" s="3"/>
      <c r="AFP130" s="3"/>
      <c r="AFQ130" s="3"/>
      <c r="AFR130" s="3"/>
      <c r="AFS130" s="3"/>
      <c r="AFT130" s="3"/>
      <c r="AFU130" s="3"/>
      <c r="AFV130" s="3"/>
      <c r="AFW130" s="3"/>
      <c r="AFX130" s="3"/>
      <c r="AFY130" s="3"/>
      <c r="AFZ130" s="3"/>
      <c r="AGA130" s="3"/>
      <c r="AGB130" s="3"/>
      <c r="AGC130" s="3"/>
      <c r="AGD130" s="3"/>
      <c r="AGE130" s="3"/>
      <c r="AGF130" s="3"/>
      <c r="AGG130" s="3"/>
      <c r="AGH130" s="3"/>
      <c r="AGI130" s="3"/>
      <c r="AGJ130" s="3"/>
      <c r="AGK130" s="3"/>
      <c r="AGL130" s="3"/>
      <c r="AGM130" s="3"/>
      <c r="AGN130" s="3"/>
      <c r="AGO130" s="3"/>
      <c r="AGP130" s="3"/>
      <c r="AGQ130" s="3"/>
      <c r="AGR130" s="3"/>
      <c r="AGS130" s="3"/>
      <c r="AGT130" s="3"/>
      <c r="AGU130" s="3"/>
      <c r="AGV130" s="3"/>
      <c r="AGW130" s="3"/>
      <c r="AGX130" s="3"/>
      <c r="AGY130" s="3"/>
      <c r="AGZ130" s="3"/>
      <c r="AHA130" s="3"/>
      <c r="AHB130" s="3"/>
      <c r="AHC130" s="3"/>
      <c r="AHD130" s="3"/>
      <c r="AHE130" s="3"/>
      <c r="AHF130" s="3"/>
      <c r="AHG130" s="3"/>
      <c r="AHH130" s="3"/>
      <c r="AHI130" s="3"/>
      <c r="AHJ130" s="3"/>
      <c r="AHK130" s="3"/>
      <c r="AHL130" s="3"/>
      <c r="AHM130" s="3"/>
      <c r="AHN130" s="3"/>
      <c r="AHO130" s="3"/>
      <c r="AHP130" s="3"/>
      <c r="AHQ130" s="3"/>
      <c r="AHR130" s="3"/>
      <c r="AHS130" s="3"/>
      <c r="AHT130" s="3"/>
      <c r="AHU130" s="3"/>
      <c r="AHV130" s="3"/>
      <c r="AHW130" s="3"/>
      <c r="AHX130" s="3"/>
      <c r="AHY130" s="3"/>
      <c r="AHZ130" s="3"/>
      <c r="AIA130" s="3"/>
      <c r="AIB130" s="3"/>
      <c r="AIC130" s="3"/>
      <c r="AID130" s="3"/>
      <c r="AIE130" s="3"/>
      <c r="AIF130" s="3"/>
      <c r="AIG130" s="3"/>
      <c r="AIH130" s="3"/>
      <c r="AII130" s="3"/>
      <c r="AIJ130" s="3"/>
      <c r="AIK130" s="3"/>
      <c r="AIL130" s="3"/>
      <c r="AIM130" s="3"/>
      <c r="AIN130" s="3"/>
      <c r="AIO130" s="3"/>
      <c r="AIP130" s="3"/>
      <c r="AIQ130" s="3"/>
      <c r="AIR130" s="3"/>
      <c r="AIS130" s="3"/>
      <c r="AIT130" s="3"/>
      <c r="AIU130" s="3"/>
      <c r="AIV130" s="3"/>
      <c r="AIW130" s="3"/>
      <c r="AIX130" s="3"/>
      <c r="AIY130" s="3"/>
      <c r="AIZ130" s="3"/>
      <c r="AJA130" s="3"/>
      <c r="AJB130" s="3"/>
      <c r="AJC130" s="3"/>
      <c r="AJD130" s="3"/>
      <c r="AJE130" s="3"/>
      <c r="AJF130" s="3"/>
      <c r="AJG130" s="3"/>
      <c r="AJH130" s="3"/>
      <c r="AJI130" s="3"/>
      <c r="AJJ130" s="3"/>
      <c r="AJK130" s="3"/>
      <c r="AJL130" s="3"/>
      <c r="AJM130" s="3"/>
      <c r="AJN130" s="3"/>
      <c r="AJO130" s="3"/>
      <c r="AJP130" s="3"/>
      <c r="AJQ130" s="3"/>
      <c r="AJR130" s="3"/>
      <c r="AJS130" s="3"/>
      <c r="AJT130" s="3"/>
      <c r="AJU130" s="3"/>
      <c r="AJV130" s="3"/>
      <c r="AJW130" s="3"/>
      <c r="AJX130" s="3"/>
      <c r="AJY130" s="3"/>
      <c r="AJZ130" s="3"/>
      <c r="AKA130" s="3"/>
      <c r="AKB130" s="3"/>
      <c r="AKC130" s="3"/>
      <c r="AKD130" s="3"/>
      <c r="AKE130" s="3"/>
      <c r="AKF130" s="3"/>
      <c r="AKG130" s="3"/>
      <c r="AKH130" s="3"/>
      <c r="AKI130" s="3"/>
      <c r="AKJ130" s="3"/>
      <c r="AKK130" s="3"/>
      <c r="AKL130" s="3"/>
      <c r="AKM130" s="3"/>
      <c r="AKN130" s="3"/>
      <c r="AKO130" s="3"/>
      <c r="AKP130" s="3"/>
      <c r="AKQ130" s="3"/>
      <c r="AKR130" s="3"/>
      <c r="AKS130" s="3"/>
      <c r="AKT130" s="3"/>
      <c r="AKU130" s="3"/>
      <c r="AKV130" s="3"/>
      <c r="AKW130" s="3"/>
      <c r="AKX130" s="3"/>
      <c r="AKY130" s="3"/>
      <c r="AKZ130" s="3"/>
      <c r="ALA130" s="3"/>
    </row>
    <row r="131" spans="1:989" s="35" customFormat="1" ht="69.75" customHeight="1" x14ac:dyDescent="0.2">
      <c r="A131" s="62" t="s">
        <v>187</v>
      </c>
      <c r="B131" s="51">
        <v>1212.2</v>
      </c>
      <c r="C131" s="51">
        <v>1212.2</v>
      </c>
      <c r="D131" s="51">
        <v>1212.2</v>
      </c>
      <c r="E131" s="60">
        <f t="shared" si="37"/>
        <v>100</v>
      </c>
      <c r="F131" s="60">
        <f t="shared" si="38"/>
        <v>100</v>
      </c>
      <c r="G131" s="86">
        <v>404.1</v>
      </c>
      <c r="H131" s="60">
        <f t="shared" si="40"/>
        <v>-808.1</v>
      </c>
      <c r="I131" s="60">
        <f t="shared" si="41"/>
        <v>-66.663916845405041</v>
      </c>
      <c r="J131" s="60">
        <f t="shared" si="42"/>
        <v>-808.1</v>
      </c>
      <c r="K131" s="60">
        <f t="shared" si="43"/>
        <v>-66.663916845405041</v>
      </c>
      <c r="L131" s="61">
        <f t="shared" si="44"/>
        <v>-808.1</v>
      </c>
      <c r="M131" s="61">
        <f t="shared" si="45"/>
        <v>-66.663916845405041</v>
      </c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  <c r="IN131" s="3"/>
      <c r="IO131" s="3"/>
      <c r="IP131" s="3"/>
      <c r="IQ131" s="3"/>
      <c r="IR131" s="3"/>
      <c r="IS131" s="3"/>
      <c r="IT131" s="3"/>
      <c r="IU131" s="3"/>
      <c r="IV131" s="3"/>
      <c r="IW131" s="3"/>
      <c r="IX131" s="3"/>
      <c r="IY131" s="3"/>
      <c r="IZ131" s="3"/>
      <c r="JA131" s="3"/>
      <c r="JB131" s="3"/>
      <c r="JC131" s="3"/>
      <c r="JD131" s="3"/>
      <c r="JE131" s="3"/>
      <c r="JF131" s="3"/>
      <c r="JG131" s="3"/>
      <c r="JH131" s="3"/>
      <c r="JI131" s="3"/>
      <c r="JJ131" s="3"/>
      <c r="JK131" s="3"/>
      <c r="JL131" s="3"/>
      <c r="JM131" s="3"/>
      <c r="JN131" s="3"/>
      <c r="JO131" s="3"/>
      <c r="JP131" s="3"/>
      <c r="JQ131" s="3"/>
      <c r="JR131" s="3"/>
      <c r="JS131" s="3"/>
      <c r="JT131" s="3"/>
      <c r="JU131" s="3"/>
      <c r="JV131" s="3"/>
      <c r="JW131" s="3"/>
      <c r="JX131" s="3"/>
      <c r="JY131" s="3"/>
      <c r="JZ131" s="3"/>
      <c r="KA131" s="3"/>
      <c r="KB131" s="3"/>
      <c r="KC131" s="3"/>
      <c r="KD131" s="3"/>
      <c r="KE131" s="3"/>
      <c r="KF131" s="3"/>
      <c r="KG131" s="3"/>
      <c r="KH131" s="3"/>
      <c r="KI131" s="3"/>
      <c r="KJ131" s="3"/>
      <c r="KK131" s="3"/>
      <c r="KL131" s="3"/>
      <c r="KM131" s="3"/>
      <c r="KN131" s="3"/>
      <c r="KO131" s="3"/>
      <c r="KP131" s="3"/>
      <c r="KQ131" s="3"/>
      <c r="KR131" s="3"/>
      <c r="KS131" s="3"/>
      <c r="KT131" s="3"/>
      <c r="KU131" s="3"/>
      <c r="KV131" s="3"/>
      <c r="KW131" s="3"/>
      <c r="KX131" s="3"/>
      <c r="KY131" s="3"/>
      <c r="KZ131" s="3"/>
      <c r="LA131" s="3"/>
      <c r="LB131" s="3"/>
      <c r="LC131" s="3"/>
      <c r="LD131" s="3"/>
      <c r="LE131" s="3"/>
      <c r="LF131" s="3"/>
      <c r="LG131" s="3"/>
      <c r="LH131" s="3"/>
      <c r="LI131" s="3"/>
      <c r="LJ131" s="3"/>
      <c r="LK131" s="3"/>
      <c r="LL131" s="3"/>
      <c r="LM131" s="3"/>
      <c r="LN131" s="3"/>
      <c r="LO131" s="3"/>
      <c r="LP131" s="3"/>
      <c r="LQ131" s="3"/>
      <c r="LR131" s="3"/>
      <c r="LS131" s="3"/>
      <c r="LT131" s="3"/>
      <c r="LU131" s="3"/>
      <c r="LV131" s="3"/>
      <c r="LW131" s="3"/>
      <c r="LX131" s="3"/>
      <c r="LY131" s="3"/>
      <c r="LZ131" s="3"/>
      <c r="MA131" s="3"/>
      <c r="MB131" s="3"/>
      <c r="MC131" s="3"/>
      <c r="MD131" s="3"/>
      <c r="ME131" s="3"/>
      <c r="MF131" s="3"/>
      <c r="MG131" s="3"/>
      <c r="MH131" s="3"/>
      <c r="MI131" s="3"/>
      <c r="MJ131" s="3"/>
      <c r="MK131" s="3"/>
      <c r="ML131" s="3"/>
      <c r="MM131" s="3"/>
      <c r="MN131" s="3"/>
      <c r="MO131" s="3"/>
      <c r="MP131" s="3"/>
      <c r="MQ131" s="3"/>
      <c r="MR131" s="3"/>
      <c r="MS131" s="3"/>
      <c r="MT131" s="3"/>
      <c r="MU131" s="3"/>
      <c r="MV131" s="3"/>
      <c r="MW131" s="3"/>
      <c r="MX131" s="3"/>
      <c r="MY131" s="3"/>
      <c r="MZ131" s="3"/>
      <c r="NA131" s="3"/>
      <c r="NB131" s="3"/>
      <c r="NC131" s="3"/>
      <c r="ND131" s="3"/>
      <c r="NE131" s="3"/>
      <c r="NF131" s="3"/>
      <c r="NG131" s="3"/>
      <c r="NH131" s="3"/>
      <c r="NI131" s="3"/>
      <c r="NJ131" s="3"/>
      <c r="NK131" s="3"/>
      <c r="NL131" s="3"/>
      <c r="NM131" s="3"/>
      <c r="NN131" s="3"/>
      <c r="NO131" s="3"/>
      <c r="NP131" s="3"/>
      <c r="NQ131" s="3"/>
      <c r="NR131" s="3"/>
      <c r="NS131" s="3"/>
      <c r="NT131" s="3"/>
      <c r="NU131" s="3"/>
      <c r="NV131" s="3"/>
      <c r="NW131" s="3"/>
      <c r="NX131" s="3"/>
      <c r="NY131" s="3"/>
      <c r="NZ131" s="3"/>
      <c r="OA131" s="3"/>
      <c r="OB131" s="3"/>
      <c r="OC131" s="3"/>
      <c r="OD131" s="3"/>
      <c r="OE131" s="3"/>
      <c r="OF131" s="3"/>
      <c r="OG131" s="3"/>
      <c r="OH131" s="3"/>
      <c r="OI131" s="3"/>
      <c r="OJ131" s="3"/>
      <c r="OK131" s="3"/>
      <c r="OL131" s="3"/>
      <c r="OM131" s="3"/>
      <c r="ON131" s="3"/>
      <c r="OO131" s="3"/>
      <c r="OP131" s="3"/>
      <c r="OQ131" s="3"/>
      <c r="OR131" s="3"/>
      <c r="OS131" s="3"/>
      <c r="OT131" s="3"/>
      <c r="OU131" s="3"/>
      <c r="OV131" s="3"/>
      <c r="OW131" s="3"/>
      <c r="OX131" s="3"/>
      <c r="OY131" s="3"/>
      <c r="OZ131" s="3"/>
      <c r="PA131" s="3"/>
      <c r="PB131" s="3"/>
      <c r="PC131" s="3"/>
      <c r="PD131" s="3"/>
      <c r="PE131" s="3"/>
      <c r="PF131" s="3"/>
      <c r="PG131" s="3"/>
      <c r="PH131" s="3"/>
      <c r="PI131" s="3"/>
      <c r="PJ131" s="3"/>
      <c r="PK131" s="3"/>
      <c r="PL131" s="3"/>
      <c r="PM131" s="3"/>
      <c r="PN131" s="3"/>
      <c r="PO131" s="3"/>
      <c r="PP131" s="3"/>
      <c r="PQ131" s="3"/>
      <c r="PR131" s="3"/>
      <c r="PS131" s="3"/>
      <c r="PT131" s="3"/>
      <c r="PU131" s="3"/>
      <c r="PV131" s="3"/>
      <c r="PW131" s="3"/>
      <c r="PX131" s="3"/>
      <c r="PY131" s="3"/>
      <c r="PZ131" s="3"/>
      <c r="QA131" s="3"/>
      <c r="QB131" s="3"/>
      <c r="QC131" s="3"/>
      <c r="QD131" s="3"/>
      <c r="QE131" s="3"/>
      <c r="QF131" s="3"/>
      <c r="QG131" s="3"/>
      <c r="QH131" s="3"/>
      <c r="QI131" s="3"/>
      <c r="QJ131" s="3"/>
      <c r="QK131" s="3"/>
      <c r="QL131" s="3"/>
      <c r="QM131" s="3"/>
      <c r="QN131" s="3"/>
      <c r="QO131" s="3"/>
      <c r="QP131" s="3"/>
      <c r="QQ131" s="3"/>
      <c r="QR131" s="3"/>
      <c r="QS131" s="3"/>
      <c r="QT131" s="3"/>
      <c r="QU131" s="3"/>
      <c r="QV131" s="3"/>
      <c r="QW131" s="3"/>
      <c r="QX131" s="3"/>
      <c r="QY131" s="3"/>
      <c r="QZ131" s="3"/>
      <c r="RA131" s="3"/>
      <c r="RB131" s="3"/>
      <c r="RC131" s="3"/>
      <c r="RD131" s="3"/>
      <c r="RE131" s="3"/>
      <c r="RF131" s="3"/>
      <c r="RG131" s="3"/>
      <c r="RH131" s="3"/>
      <c r="RI131" s="3"/>
      <c r="RJ131" s="3"/>
      <c r="RK131" s="3"/>
      <c r="RL131" s="3"/>
      <c r="RM131" s="3"/>
      <c r="RN131" s="3"/>
      <c r="RO131" s="3"/>
      <c r="RP131" s="3"/>
      <c r="RQ131" s="3"/>
      <c r="RR131" s="3"/>
      <c r="RS131" s="3"/>
      <c r="RT131" s="3"/>
      <c r="RU131" s="3"/>
      <c r="RV131" s="3"/>
      <c r="RW131" s="3"/>
      <c r="RX131" s="3"/>
      <c r="RY131" s="3"/>
      <c r="RZ131" s="3"/>
      <c r="SA131" s="3"/>
      <c r="SB131" s="3"/>
      <c r="SC131" s="3"/>
      <c r="SD131" s="3"/>
      <c r="SE131" s="3"/>
      <c r="SF131" s="3"/>
      <c r="SG131" s="3"/>
      <c r="SH131" s="3"/>
      <c r="SI131" s="3"/>
      <c r="SJ131" s="3"/>
      <c r="SK131" s="3"/>
      <c r="SL131" s="3"/>
      <c r="SM131" s="3"/>
      <c r="SN131" s="3"/>
      <c r="SO131" s="3"/>
      <c r="SP131" s="3"/>
      <c r="SQ131" s="3"/>
      <c r="SR131" s="3"/>
      <c r="SS131" s="3"/>
      <c r="ST131" s="3"/>
      <c r="SU131" s="3"/>
      <c r="SV131" s="3"/>
      <c r="SW131" s="3"/>
      <c r="SX131" s="3"/>
      <c r="SY131" s="3"/>
      <c r="SZ131" s="3"/>
      <c r="TA131" s="3"/>
      <c r="TB131" s="3"/>
      <c r="TC131" s="3"/>
      <c r="TD131" s="3"/>
      <c r="TE131" s="3"/>
      <c r="TF131" s="3"/>
      <c r="TG131" s="3"/>
      <c r="TH131" s="3"/>
      <c r="TI131" s="3"/>
      <c r="TJ131" s="3"/>
      <c r="TK131" s="3"/>
      <c r="TL131" s="3"/>
      <c r="TM131" s="3"/>
      <c r="TN131" s="3"/>
      <c r="TO131" s="3"/>
      <c r="TP131" s="3"/>
      <c r="TQ131" s="3"/>
      <c r="TR131" s="3"/>
      <c r="TS131" s="3"/>
      <c r="TT131" s="3"/>
      <c r="TU131" s="3"/>
      <c r="TV131" s="3"/>
      <c r="TW131" s="3"/>
      <c r="TX131" s="3"/>
      <c r="TY131" s="3"/>
      <c r="TZ131" s="3"/>
      <c r="UA131" s="3"/>
      <c r="UB131" s="3"/>
      <c r="UC131" s="3"/>
      <c r="UD131" s="3"/>
      <c r="UE131" s="3"/>
      <c r="UF131" s="3"/>
      <c r="UG131" s="3"/>
      <c r="UH131" s="3"/>
      <c r="UI131" s="3"/>
      <c r="UJ131" s="3"/>
      <c r="UK131" s="3"/>
      <c r="UL131" s="3"/>
      <c r="UM131" s="3"/>
      <c r="UN131" s="3"/>
      <c r="UO131" s="3"/>
      <c r="UP131" s="3"/>
      <c r="UQ131" s="3"/>
      <c r="UR131" s="3"/>
      <c r="US131" s="3"/>
      <c r="UT131" s="3"/>
      <c r="UU131" s="3"/>
      <c r="UV131" s="3"/>
      <c r="UW131" s="3"/>
      <c r="UX131" s="3"/>
      <c r="UY131" s="3"/>
      <c r="UZ131" s="3"/>
      <c r="VA131" s="3"/>
      <c r="VB131" s="3"/>
      <c r="VC131" s="3"/>
      <c r="VD131" s="3"/>
      <c r="VE131" s="3"/>
      <c r="VF131" s="3"/>
      <c r="VG131" s="3"/>
      <c r="VH131" s="3"/>
      <c r="VI131" s="3"/>
      <c r="VJ131" s="3"/>
      <c r="VK131" s="3"/>
      <c r="VL131" s="3"/>
      <c r="VM131" s="3"/>
      <c r="VN131" s="3"/>
      <c r="VO131" s="3"/>
      <c r="VP131" s="3"/>
      <c r="VQ131" s="3"/>
      <c r="VR131" s="3"/>
      <c r="VS131" s="3"/>
      <c r="VT131" s="3"/>
      <c r="VU131" s="3"/>
      <c r="VV131" s="3"/>
      <c r="VW131" s="3"/>
      <c r="VX131" s="3"/>
      <c r="VY131" s="3"/>
      <c r="VZ131" s="3"/>
      <c r="WA131" s="3"/>
      <c r="WB131" s="3"/>
      <c r="WC131" s="3"/>
      <c r="WD131" s="3"/>
      <c r="WE131" s="3"/>
      <c r="WF131" s="3"/>
      <c r="WG131" s="3"/>
      <c r="WH131" s="3"/>
      <c r="WI131" s="3"/>
      <c r="WJ131" s="3"/>
      <c r="WK131" s="3"/>
      <c r="WL131" s="3"/>
      <c r="WM131" s="3"/>
      <c r="WN131" s="3"/>
      <c r="WO131" s="3"/>
      <c r="WP131" s="3"/>
      <c r="WQ131" s="3"/>
      <c r="WR131" s="3"/>
      <c r="WS131" s="3"/>
      <c r="WT131" s="3"/>
      <c r="WU131" s="3"/>
      <c r="WV131" s="3"/>
      <c r="WW131" s="3"/>
      <c r="WX131" s="3"/>
      <c r="WY131" s="3"/>
      <c r="WZ131" s="3"/>
      <c r="XA131" s="3"/>
      <c r="XB131" s="3"/>
      <c r="XC131" s="3"/>
      <c r="XD131" s="3"/>
      <c r="XE131" s="3"/>
      <c r="XF131" s="3"/>
      <c r="XG131" s="3"/>
      <c r="XH131" s="3"/>
      <c r="XI131" s="3"/>
      <c r="XJ131" s="3"/>
      <c r="XK131" s="3"/>
      <c r="XL131" s="3"/>
      <c r="XM131" s="3"/>
      <c r="XN131" s="3"/>
      <c r="XO131" s="3"/>
      <c r="XP131" s="3"/>
      <c r="XQ131" s="3"/>
      <c r="XR131" s="3"/>
      <c r="XS131" s="3"/>
      <c r="XT131" s="3"/>
      <c r="XU131" s="3"/>
      <c r="XV131" s="3"/>
      <c r="XW131" s="3"/>
      <c r="XX131" s="3"/>
      <c r="XY131" s="3"/>
      <c r="XZ131" s="3"/>
      <c r="YA131" s="3"/>
      <c r="YB131" s="3"/>
      <c r="YC131" s="3"/>
      <c r="YD131" s="3"/>
      <c r="YE131" s="3"/>
      <c r="YF131" s="3"/>
      <c r="YG131" s="3"/>
      <c r="YH131" s="3"/>
      <c r="YI131" s="3"/>
      <c r="YJ131" s="3"/>
      <c r="YK131" s="3"/>
      <c r="YL131" s="3"/>
      <c r="YM131" s="3"/>
      <c r="YN131" s="3"/>
      <c r="YO131" s="3"/>
      <c r="YP131" s="3"/>
      <c r="YQ131" s="3"/>
      <c r="YR131" s="3"/>
      <c r="YS131" s="3"/>
      <c r="YT131" s="3"/>
      <c r="YU131" s="3"/>
      <c r="YV131" s="3"/>
      <c r="YW131" s="3"/>
      <c r="YX131" s="3"/>
      <c r="YY131" s="3"/>
      <c r="YZ131" s="3"/>
      <c r="ZA131" s="3"/>
      <c r="ZB131" s="3"/>
      <c r="ZC131" s="3"/>
      <c r="ZD131" s="3"/>
      <c r="ZE131" s="3"/>
      <c r="ZF131" s="3"/>
      <c r="ZG131" s="3"/>
      <c r="ZH131" s="3"/>
      <c r="ZI131" s="3"/>
      <c r="ZJ131" s="3"/>
      <c r="ZK131" s="3"/>
      <c r="ZL131" s="3"/>
      <c r="ZM131" s="3"/>
      <c r="ZN131" s="3"/>
      <c r="ZO131" s="3"/>
      <c r="ZP131" s="3"/>
      <c r="ZQ131" s="3"/>
      <c r="ZR131" s="3"/>
      <c r="ZS131" s="3"/>
      <c r="ZT131" s="3"/>
      <c r="ZU131" s="3"/>
      <c r="ZV131" s="3"/>
      <c r="ZW131" s="3"/>
      <c r="ZX131" s="3"/>
      <c r="ZY131" s="3"/>
      <c r="ZZ131" s="3"/>
      <c r="AAA131" s="3"/>
      <c r="AAB131" s="3"/>
      <c r="AAC131" s="3"/>
      <c r="AAD131" s="3"/>
      <c r="AAE131" s="3"/>
      <c r="AAF131" s="3"/>
      <c r="AAG131" s="3"/>
      <c r="AAH131" s="3"/>
      <c r="AAI131" s="3"/>
      <c r="AAJ131" s="3"/>
      <c r="AAK131" s="3"/>
      <c r="AAL131" s="3"/>
      <c r="AAM131" s="3"/>
      <c r="AAN131" s="3"/>
      <c r="AAO131" s="3"/>
      <c r="AAP131" s="3"/>
      <c r="AAQ131" s="3"/>
      <c r="AAR131" s="3"/>
      <c r="AAS131" s="3"/>
      <c r="AAT131" s="3"/>
      <c r="AAU131" s="3"/>
      <c r="AAV131" s="3"/>
      <c r="AAW131" s="3"/>
      <c r="AAX131" s="3"/>
      <c r="AAY131" s="3"/>
      <c r="AAZ131" s="3"/>
      <c r="ABA131" s="3"/>
      <c r="ABB131" s="3"/>
      <c r="ABC131" s="3"/>
      <c r="ABD131" s="3"/>
      <c r="ABE131" s="3"/>
      <c r="ABF131" s="3"/>
      <c r="ABG131" s="3"/>
      <c r="ABH131" s="3"/>
      <c r="ABI131" s="3"/>
      <c r="ABJ131" s="3"/>
      <c r="ABK131" s="3"/>
      <c r="ABL131" s="3"/>
      <c r="ABM131" s="3"/>
      <c r="ABN131" s="3"/>
      <c r="ABO131" s="3"/>
      <c r="ABP131" s="3"/>
      <c r="ABQ131" s="3"/>
      <c r="ABR131" s="3"/>
      <c r="ABS131" s="3"/>
      <c r="ABT131" s="3"/>
      <c r="ABU131" s="3"/>
      <c r="ABV131" s="3"/>
      <c r="ABW131" s="3"/>
      <c r="ABX131" s="3"/>
      <c r="ABY131" s="3"/>
      <c r="ABZ131" s="3"/>
      <c r="ACA131" s="3"/>
      <c r="ACB131" s="3"/>
      <c r="ACC131" s="3"/>
      <c r="ACD131" s="3"/>
      <c r="ACE131" s="3"/>
      <c r="ACF131" s="3"/>
      <c r="ACG131" s="3"/>
      <c r="ACH131" s="3"/>
      <c r="ACI131" s="3"/>
      <c r="ACJ131" s="3"/>
      <c r="ACK131" s="3"/>
      <c r="ACL131" s="3"/>
      <c r="ACM131" s="3"/>
      <c r="ACN131" s="3"/>
      <c r="ACO131" s="3"/>
      <c r="ACP131" s="3"/>
      <c r="ACQ131" s="3"/>
      <c r="ACR131" s="3"/>
      <c r="ACS131" s="3"/>
      <c r="ACT131" s="3"/>
      <c r="ACU131" s="3"/>
      <c r="ACV131" s="3"/>
      <c r="ACW131" s="3"/>
      <c r="ACX131" s="3"/>
      <c r="ACY131" s="3"/>
      <c r="ACZ131" s="3"/>
      <c r="ADA131" s="3"/>
      <c r="ADB131" s="3"/>
      <c r="ADC131" s="3"/>
      <c r="ADD131" s="3"/>
      <c r="ADE131" s="3"/>
      <c r="ADF131" s="3"/>
      <c r="ADG131" s="3"/>
      <c r="ADH131" s="3"/>
      <c r="ADI131" s="3"/>
      <c r="ADJ131" s="3"/>
      <c r="ADK131" s="3"/>
      <c r="ADL131" s="3"/>
      <c r="ADM131" s="3"/>
      <c r="ADN131" s="3"/>
      <c r="ADO131" s="3"/>
      <c r="ADP131" s="3"/>
      <c r="ADQ131" s="3"/>
      <c r="ADR131" s="3"/>
      <c r="ADS131" s="3"/>
      <c r="ADT131" s="3"/>
      <c r="ADU131" s="3"/>
      <c r="ADV131" s="3"/>
      <c r="ADW131" s="3"/>
      <c r="ADX131" s="3"/>
      <c r="ADY131" s="3"/>
      <c r="ADZ131" s="3"/>
      <c r="AEA131" s="3"/>
      <c r="AEB131" s="3"/>
      <c r="AEC131" s="3"/>
      <c r="AED131" s="3"/>
      <c r="AEE131" s="3"/>
      <c r="AEF131" s="3"/>
      <c r="AEG131" s="3"/>
      <c r="AEH131" s="3"/>
      <c r="AEI131" s="3"/>
      <c r="AEJ131" s="3"/>
      <c r="AEK131" s="3"/>
      <c r="AEL131" s="3"/>
      <c r="AEM131" s="3"/>
      <c r="AEN131" s="3"/>
      <c r="AEO131" s="3"/>
      <c r="AEP131" s="3"/>
      <c r="AEQ131" s="3"/>
      <c r="AER131" s="3"/>
      <c r="AES131" s="3"/>
      <c r="AET131" s="3"/>
      <c r="AEU131" s="3"/>
      <c r="AEV131" s="3"/>
      <c r="AEW131" s="3"/>
      <c r="AEX131" s="3"/>
      <c r="AEY131" s="3"/>
      <c r="AEZ131" s="3"/>
      <c r="AFA131" s="3"/>
      <c r="AFB131" s="3"/>
      <c r="AFC131" s="3"/>
      <c r="AFD131" s="3"/>
      <c r="AFE131" s="3"/>
      <c r="AFF131" s="3"/>
      <c r="AFG131" s="3"/>
      <c r="AFH131" s="3"/>
      <c r="AFI131" s="3"/>
      <c r="AFJ131" s="3"/>
      <c r="AFK131" s="3"/>
      <c r="AFL131" s="3"/>
      <c r="AFM131" s="3"/>
      <c r="AFN131" s="3"/>
      <c r="AFO131" s="3"/>
      <c r="AFP131" s="3"/>
      <c r="AFQ131" s="3"/>
      <c r="AFR131" s="3"/>
      <c r="AFS131" s="3"/>
      <c r="AFT131" s="3"/>
      <c r="AFU131" s="3"/>
      <c r="AFV131" s="3"/>
      <c r="AFW131" s="3"/>
      <c r="AFX131" s="3"/>
      <c r="AFY131" s="3"/>
      <c r="AFZ131" s="3"/>
      <c r="AGA131" s="3"/>
      <c r="AGB131" s="3"/>
      <c r="AGC131" s="3"/>
      <c r="AGD131" s="3"/>
      <c r="AGE131" s="3"/>
      <c r="AGF131" s="3"/>
      <c r="AGG131" s="3"/>
      <c r="AGH131" s="3"/>
      <c r="AGI131" s="3"/>
      <c r="AGJ131" s="3"/>
      <c r="AGK131" s="3"/>
      <c r="AGL131" s="3"/>
      <c r="AGM131" s="3"/>
      <c r="AGN131" s="3"/>
      <c r="AGO131" s="3"/>
      <c r="AGP131" s="3"/>
      <c r="AGQ131" s="3"/>
      <c r="AGR131" s="3"/>
      <c r="AGS131" s="3"/>
      <c r="AGT131" s="3"/>
      <c r="AGU131" s="3"/>
      <c r="AGV131" s="3"/>
      <c r="AGW131" s="3"/>
      <c r="AGX131" s="3"/>
      <c r="AGY131" s="3"/>
      <c r="AGZ131" s="3"/>
      <c r="AHA131" s="3"/>
      <c r="AHB131" s="3"/>
      <c r="AHC131" s="3"/>
      <c r="AHD131" s="3"/>
      <c r="AHE131" s="3"/>
      <c r="AHF131" s="3"/>
      <c r="AHG131" s="3"/>
      <c r="AHH131" s="3"/>
      <c r="AHI131" s="3"/>
      <c r="AHJ131" s="3"/>
      <c r="AHK131" s="3"/>
      <c r="AHL131" s="3"/>
      <c r="AHM131" s="3"/>
      <c r="AHN131" s="3"/>
      <c r="AHO131" s="3"/>
      <c r="AHP131" s="3"/>
      <c r="AHQ131" s="3"/>
      <c r="AHR131" s="3"/>
      <c r="AHS131" s="3"/>
      <c r="AHT131" s="3"/>
      <c r="AHU131" s="3"/>
      <c r="AHV131" s="3"/>
      <c r="AHW131" s="3"/>
      <c r="AHX131" s="3"/>
      <c r="AHY131" s="3"/>
      <c r="AHZ131" s="3"/>
      <c r="AIA131" s="3"/>
      <c r="AIB131" s="3"/>
      <c r="AIC131" s="3"/>
      <c r="AID131" s="3"/>
      <c r="AIE131" s="3"/>
      <c r="AIF131" s="3"/>
      <c r="AIG131" s="3"/>
      <c r="AIH131" s="3"/>
      <c r="AII131" s="3"/>
      <c r="AIJ131" s="3"/>
      <c r="AIK131" s="3"/>
      <c r="AIL131" s="3"/>
      <c r="AIM131" s="3"/>
      <c r="AIN131" s="3"/>
      <c r="AIO131" s="3"/>
      <c r="AIP131" s="3"/>
      <c r="AIQ131" s="3"/>
      <c r="AIR131" s="3"/>
      <c r="AIS131" s="3"/>
      <c r="AIT131" s="3"/>
      <c r="AIU131" s="3"/>
      <c r="AIV131" s="3"/>
      <c r="AIW131" s="3"/>
      <c r="AIX131" s="3"/>
      <c r="AIY131" s="3"/>
      <c r="AIZ131" s="3"/>
      <c r="AJA131" s="3"/>
      <c r="AJB131" s="3"/>
      <c r="AJC131" s="3"/>
      <c r="AJD131" s="3"/>
      <c r="AJE131" s="3"/>
      <c r="AJF131" s="3"/>
      <c r="AJG131" s="3"/>
      <c r="AJH131" s="3"/>
      <c r="AJI131" s="3"/>
      <c r="AJJ131" s="3"/>
      <c r="AJK131" s="3"/>
      <c r="AJL131" s="3"/>
      <c r="AJM131" s="3"/>
      <c r="AJN131" s="3"/>
      <c r="AJO131" s="3"/>
      <c r="AJP131" s="3"/>
      <c r="AJQ131" s="3"/>
      <c r="AJR131" s="3"/>
      <c r="AJS131" s="3"/>
      <c r="AJT131" s="3"/>
      <c r="AJU131" s="3"/>
      <c r="AJV131" s="3"/>
      <c r="AJW131" s="3"/>
      <c r="AJX131" s="3"/>
      <c r="AJY131" s="3"/>
      <c r="AJZ131" s="3"/>
      <c r="AKA131" s="3"/>
      <c r="AKB131" s="3"/>
      <c r="AKC131" s="3"/>
      <c r="AKD131" s="3"/>
      <c r="AKE131" s="3"/>
      <c r="AKF131" s="3"/>
      <c r="AKG131" s="3"/>
      <c r="AKH131" s="3"/>
      <c r="AKI131" s="3"/>
      <c r="AKJ131" s="3"/>
      <c r="AKK131" s="3"/>
      <c r="AKL131" s="3"/>
      <c r="AKM131" s="3"/>
      <c r="AKN131" s="3"/>
      <c r="AKO131" s="3"/>
      <c r="AKP131" s="3"/>
      <c r="AKQ131" s="3"/>
      <c r="AKR131" s="3"/>
      <c r="AKS131" s="3"/>
      <c r="AKT131" s="3"/>
      <c r="AKU131" s="3"/>
      <c r="AKV131" s="3"/>
      <c r="AKW131" s="3"/>
      <c r="AKX131" s="3"/>
      <c r="AKY131" s="3"/>
      <c r="AKZ131" s="3"/>
      <c r="ALA131" s="3"/>
    </row>
    <row r="132" spans="1:989" s="35" customFormat="1" ht="79.5" customHeight="1" x14ac:dyDescent="0.2">
      <c r="A132" s="62" t="s">
        <v>188</v>
      </c>
      <c r="B132" s="51">
        <v>1460</v>
      </c>
      <c r="C132" s="51">
        <v>1460</v>
      </c>
      <c r="D132" s="51">
        <v>1460</v>
      </c>
      <c r="E132" s="60">
        <f t="shared" si="37"/>
        <v>100</v>
      </c>
      <c r="F132" s="60">
        <f t="shared" si="38"/>
        <v>100</v>
      </c>
      <c r="G132" s="86">
        <v>0</v>
      </c>
      <c r="H132" s="60">
        <f t="shared" si="40"/>
        <v>-1460</v>
      </c>
      <c r="I132" s="60">
        <f t="shared" si="41"/>
        <v>-100</v>
      </c>
      <c r="J132" s="60">
        <f t="shared" si="42"/>
        <v>-1460</v>
      </c>
      <c r="K132" s="60">
        <f t="shared" si="43"/>
        <v>-100</v>
      </c>
      <c r="L132" s="61">
        <f t="shared" si="44"/>
        <v>-1460</v>
      </c>
      <c r="M132" s="61">
        <f t="shared" si="45"/>
        <v>-100</v>
      </c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  <c r="IN132" s="3"/>
      <c r="IO132" s="3"/>
      <c r="IP132" s="3"/>
      <c r="IQ132" s="3"/>
      <c r="IR132" s="3"/>
      <c r="IS132" s="3"/>
      <c r="IT132" s="3"/>
      <c r="IU132" s="3"/>
      <c r="IV132" s="3"/>
      <c r="IW132" s="3"/>
      <c r="IX132" s="3"/>
      <c r="IY132" s="3"/>
      <c r="IZ132" s="3"/>
      <c r="JA132" s="3"/>
      <c r="JB132" s="3"/>
      <c r="JC132" s="3"/>
      <c r="JD132" s="3"/>
      <c r="JE132" s="3"/>
      <c r="JF132" s="3"/>
      <c r="JG132" s="3"/>
      <c r="JH132" s="3"/>
      <c r="JI132" s="3"/>
      <c r="JJ132" s="3"/>
      <c r="JK132" s="3"/>
      <c r="JL132" s="3"/>
      <c r="JM132" s="3"/>
      <c r="JN132" s="3"/>
      <c r="JO132" s="3"/>
      <c r="JP132" s="3"/>
      <c r="JQ132" s="3"/>
      <c r="JR132" s="3"/>
      <c r="JS132" s="3"/>
      <c r="JT132" s="3"/>
      <c r="JU132" s="3"/>
      <c r="JV132" s="3"/>
      <c r="JW132" s="3"/>
      <c r="JX132" s="3"/>
      <c r="JY132" s="3"/>
      <c r="JZ132" s="3"/>
      <c r="KA132" s="3"/>
      <c r="KB132" s="3"/>
      <c r="KC132" s="3"/>
      <c r="KD132" s="3"/>
      <c r="KE132" s="3"/>
      <c r="KF132" s="3"/>
      <c r="KG132" s="3"/>
      <c r="KH132" s="3"/>
      <c r="KI132" s="3"/>
      <c r="KJ132" s="3"/>
      <c r="KK132" s="3"/>
      <c r="KL132" s="3"/>
      <c r="KM132" s="3"/>
      <c r="KN132" s="3"/>
      <c r="KO132" s="3"/>
      <c r="KP132" s="3"/>
      <c r="KQ132" s="3"/>
      <c r="KR132" s="3"/>
      <c r="KS132" s="3"/>
      <c r="KT132" s="3"/>
      <c r="KU132" s="3"/>
      <c r="KV132" s="3"/>
      <c r="KW132" s="3"/>
      <c r="KX132" s="3"/>
      <c r="KY132" s="3"/>
      <c r="KZ132" s="3"/>
      <c r="LA132" s="3"/>
      <c r="LB132" s="3"/>
      <c r="LC132" s="3"/>
      <c r="LD132" s="3"/>
      <c r="LE132" s="3"/>
      <c r="LF132" s="3"/>
      <c r="LG132" s="3"/>
      <c r="LH132" s="3"/>
      <c r="LI132" s="3"/>
      <c r="LJ132" s="3"/>
      <c r="LK132" s="3"/>
      <c r="LL132" s="3"/>
      <c r="LM132" s="3"/>
      <c r="LN132" s="3"/>
      <c r="LO132" s="3"/>
      <c r="LP132" s="3"/>
      <c r="LQ132" s="3"/>
      <c r="LR132" s="3"/>
      <c r="LS132" s="3"/>
      <c r="LT132" s="3"/>
      <c r="LU132" s="3"/>
      <c r="LV132" s="3"/>
      <c r="LW132" s="3"/>
      <c r="LX132" s="3"/>
      <c r="LY132" s="3"/>
      <c r="LZ132" s="3"/>
      <c r="MA132" s="3"/>
      <c r="MB132" s="3"/>
      <c r="MC132" s="3"/>
      <c r="MD132" s="3"/>
      <c r="ME132" s="3"/>
      <c r="MF132" s="3"/>
      <c r="MG132" s="3"/>
      <c r="MH132" s="3"/>
      <c r="MI132" s="3"/>
      <c r="MJ132" s="3"/>
      <c r="MK132" s="3"/>
      <c r="ML132" s="3"/>
      <c r="MM132" s="3"/>
      <c r="MN132" s="3"/>
      <c r="MO132" s="3"/>
      <c r="MP132" s="3"/>
      <c r="MQ132" s="3"/>
      <c r="MR132" s="3"/>
      <c r="MS132" s="3"/>
      <c r="MT132" s="3"/>
      <c r="MU132" s="3"/>
      <c r="MV132" s="3"/>
      <c r="MW132" s="3"/>
      <c r="MX132" s="3"/>
      <c r="MY132" s="3"/>
      <c r="MZ132" s="3"/>
      <c r="NA132" s="3"/>
      <c r="NB132" s="3"/>
      <c r="NC132" s="3"/>
      <c r="ND132" s="3"/>
      <c r="NE132" s="3"/>
      <c r="NF132" s="3"/>
      <c r="NG132" s="3"/>
      <c r="NH132" s="3"/>
      <c r="NI132" s="3"/>
      <c r="NJ132" s="3"/>
      <c r="NK132" s="3"/>
      <c r="NL132" s="3"/>
      <c r="NM132" s="3"/>
      <c r="NN132" s="3"/>
      <c r="NO132" s="3"/>
      <c r="NP132" s="3"/>
      <c r="NQ132" s="3"/>
      <c r="NR132" s="3"/>
      <c r="NS132" s="3"/>
      <c r="NT132" s="3"/>
      <c r="NU132" s="3"/>
      <c r="NV132" s="3"/>
      <c r="NW132" s="3"/>
      <c r="NX132" s="3"/>
      <c r="NY132" s="3"/>
      <c r="NZ132" s="3"/>
      <c r="OA132" s="3"/>
      <c r="OB132" s="3"/>
      <c r="OC132" s="3"/>
      <c r="OD132" s="3"/>
      <c r="OE132" s="3"/>
      <c r="OF132" s="3"/>
      <c r="OG132" s="3"/>
      <c r="OH132" s="3"/>
      <c r="OI132" s="3"/>
      <c r="OJ132" s="3"/>
      <c r="OK132" s="3"/>
      <c r="OL132" s="3"/>
      <c r="OM132" s="3"/>
      <c r="ON132" s="3"/>
      <c r="OO132" s="3"/>
      <c r="OP132" s="3"/>
      <c r="OQ132" s="3"/>
      <c r="OR132" s="3"/>
      <c r="OS132" s="3"/>
      <c r="OT132" s="3"/>
      <c r="OU132" s="3"/>
      <c r="OV132" s="3"/>
      <c r="OW132" s="3"/>
      <c r="OX132" s="3"/>
      <c r="OY132" s="3"/>
      <c r="OZ132" s="3"/>
      <c r="PA132" s="3"/>
      <c r="PB132" s="3"/>
      <c r="PC132" s="3"/>
      <c r="PD132" s="3"/>
      <c r="PE132" s="3"/>
      <c r="PF132" s="3"/>
      <c r="PG132" s="3"/>
      <c r="PH132" s="3"/>
      <c r="PI132" s="3"/>
      <c r="PJ132" s="3"/>
      <c r="PK132" s="3"/>
      <c r="PL132" s="3"/>
      <c r="PM132" s="3"/>
      <c r="PN132" s="3"/>
      <c r="PO132" s="3"/>
      <c r="PP132" s="3"/>
      <c r="PQ132" s="3"/>
      <c r="PR132" s="3"/>
      <c r="PS132" s="3"/>
      <c r="PT132" s="3"/>
      <c r="PU132" s="3"/>
      <c r="PV132" s="3"/>
      <c r="PW132" s="3"/>
      <c r="PX132" s="3"/>
      <c r="PY132" s="3"/>
      <c r="PZ132" s="3"/>
      <c r="QA132" s="3"/>
      <c r="QB132" s="3"/>
      <c r="QC132" s="3"/>
      <c r="QD132" s="3"/>
      <c r="QE132" s="3"/>
      <c r="QF132" s="3"/>
      <c r="QG132" s="3"/>
      <c r="QH132" s="3"/>
      <c r="QI132" s="3"/>
      <c r="QJ132" s="3"/>
      <c r="QK132" s="3"/>
      <c r="QL132" s="3"/>
      <c r="QM132" s="3"/>
      <c r="QN132" s="3"/>
      <c r="QO132" s="3"/>
      <c r="QP132" s="3"/>
      <c r="QQ132" s="3"/>
      <c r="QR132" s="3"/>
      <c r="QS132" s="3"/>
      <c r="QT132" s="3"/>
      <c r="QU132" s="3"/>
      <c r="QV132" s="3"/>
      <c r="QW132" s="3"/>
      <c r="QX132" s="3"/>
      <c r="QY132" s="3"/>
      <c r="QZ132" s="3"/>
      <c r="RA132" s="3"/>
      <c r="RB132" s="3"/>
      <c r="RC132" s="3"/>
      <c r="RD132" s="3"/>
      <c r="RE132" s="3"/>
      <c r="RF132" s="3"/>
      <c r="RG132" s="3"/>
      <c r="RH132" s="3"/>
      <c r="RI132" s="3"/>
      <c r="RJ132" s="3"/>
      <c r="RK132" s="3"/>
      <c r="RL132" s="3"/>
      <c r="RM132" s="3"/>
      <c r="RN132" s="3"/>
      <c r="RO132" s="3"/>
      <c r="RP132" s="3"/>
      <c r="RQ132" s="3"/>
      <c r="RR132" s="3"/>
      <c r="RS132" s="3"/>
      <c r="RT132" s="3"/>
      <c r="RU132" s="3"/>
      <c r="RV132" s="3"/>
      <c r="RW132" s="3"/>
      <c r="RX132" s="3"/>
      <c r="RY132" s="3"/>
      <c r="RZ132" s="3"/>
      <c r="SA132" s="3"/>
      <c r="SB132" s="3"/>
      <c r="SC132" s="3"/>
      <c r="SD132" s="3"/>
      <c r="SE132" s="3"/>
      <c r="SF132" s="3"/>
      <c r="SG132" s="3"/>
      <c r="SH132" s="3"/>
      <c r="SI132" s="3"/>
      <c r="SJ132" s="3"/>
      <c r="SK132" s="3"/>
      <c r="SL132" s="3"/>
      <c r="SM132" s="3"/>
      <c r="SN132" s="3"/>
      <c r="SO132" s="3"/>
      <c r="SP132" s="3"/>
      <c r="SQ132" s="3"/>
      <c r="SR132" s="3"/>
      <c r="SS132" s="3"/>
      <c r="ST132" s="3"/>
      <c r="SU132" s="3"/>
      <c r="SV132" s="3"/>
      <c r="SW132" s="3"/>
      <c r="SX132" s="3"/>
      <c r="SY132" s="3"/>
      <c r="SZ132" s="3"/>
      <c r="TA132" s="3"/>
      <c r="TB132" s="3"/>
      <c r="TC132" s="3"/>
      <c r="TD132" s="3"/>
      <c r="TE132" s="3"/>
      <c r="TF132" s="3"/>
      <c r="TG132" s="3"/>
      <c r="TH132" s="3"/>
      <c r="TI132" s="3"/>
      <c r="TJ132" s="3"/>
      <c r="TK132" s="3"/>
      <c r="TL132" s="3"/>
      <c r="TM132" s="3"/>
      <c r="TN132" s="3"/>
      <c r="TO132" s="3"/>
      <c r="TP132" s="3"/>
      <c r="TQ132" s="3"/>
      <c r="TR132" s="3"/>
      <c r="TS132" s="3"/>
      <c r="TT132" s="3"/>
      <c r="TU132" s="3"/>
      <c r="TV132" s="3"/>
      <c r="TW132" s="3"/>
      <c r="TX132" s="3"/>
      <c r="TY132" s="3"/>
      <c r="TZ132" s="3"/>
      <c r="UA132" s="3"/>
      <c r="UB132" s="3"/>
      <c r="UC132" s="3"/>
      <c r="UD132" s="3"/>
      <c r="UE132" s="3"/>
      <c r="UF132" s="3"/>
      <c r="UG132" s="3"/>
      <c r="UH132" s="3"/>
      <c r="UI132" s="3"/>
      <c r="UJ132" s="3"/>
      <c r="UK132" s="3"/>
      <c r="UL132" s="3"/>
      <c r="UM132" s="3"/>
      <c r="UN132" s="3"/>
      <c r="UO132" s="3"/>
      <c r="UP132" s="3"/>
      <c r="UQ132" s="3"/>
      <c r="UR132" s="3"/>
      <c r="US132" s="3"/>
      <c r="UT132" s="3"/>
      <c r="UU132" s="3"/>
      <c r="UV132" s="3"/>
      <c r="UW132" s="3"/>
      <c r="UX132" s="3"/>
      <c r="UY132" s="3"/>
      <c r="UZ132" s="3"/>
      <c r="VA132" s="3"/>
      <c r="VB132" s="3"/>
      <c r="VC132" s="3"/>
      <c r="VD132" s="3"/>
      <c r="VE132" s="3"/>
      <c r="VF132" s="3"/>
      <c r="VG132" s="3"/>
      <c r="VH132" s="3"/>
      <c r="VI132" s="3"/>
      <c r="VJ132" s="3"/>
      <c r="VK132" s="3"/>
      <c r="VL132" s="3"/>
      <c r="VM132" s="3"/>
      <c r="VN132" s="3"/>
      <c r="VO132" s="3"/>
      <c r="VP132" s="3"/>
      <c r="VQ132" s="3"/>
      <c r="VR132" s="3"/>
      <c r="VS132" s="3"/>
      <c r="VT132" s="3"/>
      <c r="VU132" s="3"/>
      <c r="VV132" s="3"/>
      <c r="VW132" s="3"/>
      <c r="VX132" s="3"/>
      <c r="VY132" s="3"/>
      <c r="VZ132" s="3"/>
      <c r="WA132" s="3"/>
      <c r="WB132" s="3"/>
      <c r="WC132" s="3"/>
      <c r="WD132" s="3"/>
      <c r="WE132" s="3"/>
      <c r="WF132" s="3"/>
      <c r="WG132" s="3"/>
      <c r="WH132" s="3"/>
      <c r="WI132" s="3"/>
      <c r="WJ132" s="3"/>
      <c r="WK132" s="3"/>
      <c r="WL132" s="3"/>
      <c r="WM132" s="3"/>
      <c r="WN132" s="3"/>
      <c r="WO132" s="3"/>
      <c r="WP132" s="3"/>
      <c r="WQ132" s="3"/>
      <c r="WR132" s="3"/>
      <c r="WS132" s="3"/>
      <c r="WT132" s="3"/>
      <c r="WU132" s="3"/>
      <c r="WV132" s="3"/>
      <c r="WW132" s="3"/>
      <c r="WX132" s="3"/>
      <c r="WY132" s="3"/>
      <c r="WZ132" s="3"/>
      <c r="XA132" s="3"/>
      <c r="XB132" s="3"/>
      <c r="XC132" s="3"/>
      <c r="XD132" s="3"/>
      <c r="XE132" s="3"/>
      <c r="XF132" s="3"/>
      <c r="XG132" s="3"/>
      <c r="XH132" s="3"/>
      <c r="XI132" s="3"/>
      <c r="XJ132" s="3"/>
      <c r="XK132" s="3"/>
      <c r="XL132" s="3"/>
      <c r="XM132" s="3"/>
      <c r="XN132" s="3"/>
      <c r="XO132" s="3"/>
      <c r="XP132" s="3"/>
      <c r="XQ132" s="3"/>
      <c r="XR132" s="3"/>
      <c r="XS132" s="3"/>
      <c r="XT132" s="3"/>
      <c r="XU132" s="3"/>
      <c r="XV132" s="3"/>
      <c r="XW132" s="3"/>
      <c r="XX132" s="3"/>
      <c r="XY132" s="3"/>
      <c r="XZ132" s="3"/>
      <c r="YA132" s="3"/>
      <c r="YB132" s="3"/>
      <c r="YC132" s="3"/>
      <c r="YD132" s="3"/>
      <c r="YE132" s="3"/>
      <c r="YF132" s="3"/>
      <c r="YG132" s="3"/>
      <c r="YH132" s="3"/>
      <c r="YI132" s="3"/>
      <c r="YJ132" s="3"/>
      <c r="YK132" s="3"/>
      <c r="YL132" s="3"/>
      <c r="YM132" s="3"/>
      <c r="YN132" s="3"/>
      <c r="YO132" s="3"/>
      <c r="YP132" s="3"/>
      <c r="YQ132" s="3"/>
      <c r="YR132" s="3"/>
      <c r="YS132" s="3"/>
      <c r="YT132" s="3"/>
      <c r="YU132" s="3"/>
      <c r="YV132" s="3"/>
      <c r="YW132" s="3"/>
      <c r="YX132" s="3"/>
      <c r="YY132" s="3"/>
      <c r="YZ132" s="3"/>
      <c r="ZA132" s="3"/>
      <c r="ZB132" s="3"/>
      <c r="ZC132" s="3"/>
      <c r="ZD132" s="3"/>
      <c r="ZE132" s="3"/>
      <c r="ZF132" s="3"/>
      <c r="ZG132" s="3"/>
      <c r="ZH132" s="3"/>
      <c r="ZI132" s="3"/>
      <c r="ZJ132" s="3"/>
      <c r="ZK132" s="3"/>
      <c r="ZL132" s="3"/>
      <c r="ZM132" s="3"/>
      <c r="ZN132" s="3"/>
      <c r="ZO132" s="3"/>
      <c r="ZP132" s="3"/>
      <c r="ZQ132" s="3"/>
      <c r="ZR132" s="3"/>
      <c r="ZS132" s="3"/>
      <c r="ZT132" s="3"/>
      <c r="ZU132" s="3"/>
      <c r="ZV132" s="3"/>
      <c r="ZW132" s="3"/>
      <c r="ZX132" s="3"/>
      <c r="ZY132" s="3"/>
      <c r="ZZ132" s="3"/>
      <c r="AAA132" s="3"/>
      <c r="AAB132" s="3"/>
      <c r="AAC132" s="3"/>
      <c r="AAD132" s="3"/>
      <c r="AAE132" s="3"/>
      <c r="AAF132" s="3"/>
      <c r="AAG132" s="3"/>
      <c r="AAH132" s="3"/>
      <c r="AAI132" s="3"/>
      <c r="AAJ132" s="3"/>
      <c r="AAK132" s="3"/>
      <c r="AAL132" s="3"/>
      <c r="AAM132" s="3"/>
      <c r="AAN132" s="3"/>
      <c r="AAO132" s="3"/>
      <c r="AAP132" s="3"/>
      <c r="AAQ132" s="3"/>
      <c r="AAR132" s="3"/>
      <c r="AAS132" s="3"/>
      <c r="AAT132" s="3"/>
      <c r="AAU132" s="3"/>
      <c r="AAV132" s="3"/>
      <c r="AAW132" s="3"/>
      <c r="AAX132" s="3"/>
      <c r="AAY132" s="3"/>
      <c r="AAZ132" s="3"/>
      <c r="ABA132" s="3"/>
      <c r="ABB132" s="3"/>
      <c r="ABC132" s="3"/>
      <c r="ABD132" s="3"/>
      <c r="ABE132" s="3"/>
      <c r="ABF132" s="3"/>
      <c r="ABG132" s="3"/>
      <c r="ABH132" s="3"/>
      <c r="ABI132" s="3"/>
      <c r="ABJ132" s="3"/>
      <c r="ABK132" s="3"/>
      <c r="ABL132" s="3"/>
      <c r="ABM132" s="3"/>
      <c r="ABN132" s="3"/>
      <c r="ABO132" s="3"/>
      <c r="ABP132" s="3"/>
      <c r="ABQ132" s="3"/>
      <c r="ABR132" s="3"/>
      <c r="ABS132" s="3"/>
      <c r="ABT132" s="3"/>
      <c r="ABU132" s="3"/>
      <c r="ABV132" s="3"/>
      <c r="ABW132" s="3"/>
      <c r="ABX132" s="3"/>
      <c r="ABY132" s="3"/>
      <c r="ABZ132" s="3"/>
      <c r="ACA132" s="3"/>
      <c r="ACB132" s="3"/>
      <c r="ACC132" s="3"/>
      <c r="ACD132" s="3"/>
      <c r="ACE132" s="3"/>
      <c r="ACF132" s="3"/>
      <c r="ACG132" s="3"/>
      <c r="ACH132" s="3"/>
      <c r="ACI132" s="3"/>
      <c r="ACJ132" s="3"/>
      <c r="ACK132" s="3"/>
      <c r="ACL132" s="3"/>
      <c r="ACM132" s="3"/>
      <c r="ACN132" s="3"/>
      <c r="ACO132" s="3"/>
      <c r="ACP132" s="3"/>
      <c r="ACQ132" s="3"/>
      <c r="ACR132" s="3"/>
      <c r="ACS132" s="3"/>
      <c r="ACT132" s="3"/>
      <c r="ACU132" s="3"/>
      <c r="ACV132" s="3"/>
      <c r="ACW132" s="3"/>
      <c r="ACX132" s="3"/>
      <c r="ACY132" s="3"/>
      <c r="ACZ132" s="3"/>
      <c r="ADA132" s="3"/>
      <c r="ADB132" s="3"/>
      <c r="ADC132" s="3"/>
      <c r="ADD132" s="3"/>
      <c r="ADE132" s="3"/>
      <c r="ADF132" s="3"/>
      <c r="ADG132" s="3"/>
      <c r="ADH132" s="3"/>
      <c r="ADI132" s="3"/>
      <c r="ADJ132" s="3"/>
      <c r="ADK132" s="3"/>
      <c r="ADL132" s="3"/>
      <c r="ADM132" s="3"/>
      <c r="ADN132" s="3"/>
      <c r="ADO132" s="3"/>
      <c r="ADP132" s="3"/>
      <c r="ADQ132" s="3"/>
      <c r="ADR132" s="3"/>
      <c r="ADS132" s="3"/>
      <c r="ADT132" s="3"/>
      <c r="ADU132" s="3"/>
      <c r="ADV132" s="3"/>
      <c r="ADW132" s="3"/>
      <c r="ADX132" s="3"/>
      <c r="ADY132" s="3"/>
      <c r="ADZ132" s="3"/>
      <c r="AEA132" s="3"/>
      <c r="AEB132" s="3"/>
      <c r="AEC132" s="3"/>
      <c r="AED132" s="3"/>
      <c r="AEE132" s="3"/>
      <c r="AEF132" s="3"/>
      <c r="AEG132" s="3"/>
      <c r="AEH132" s="3"/>
      <c r="AEI132" s="3"/>
      <c r="AEJ132" s="3"/>
      <c r="AEK132" s="3"/>
      <c r="AEL132" s="3"/>
      <c r="AEM132" s="3"/>
      <c r="AEN132" s="3"/>
      <c r="AEO132" s="3"/>
      <c r="AEP132" s="3"/>
      <c r="AEQ132" s="3"/>
      <c r="AER132" s="3"/>
      <c r="AES132" s="3"/>
      <c r="AET132" s="3"/>
      <c r="AEU132" s="3"/>
      <c r="AEV132" s="3"/>
      <c r="AEW132" s="3"/>
      <c r="AEX132" s="3"/>
      <c r="AEY132" s="3"/>
      <c r="AEZ132" s="3"/>
      <c r="AFA132" s="3"/>
      <c r="AFB132" s="3"/>
      <c r="AFC132" s="3"/>
      <c r="AFD132" s="3"/>
      <c r="AFE132" s="3"/>
      <c r="AFF132" s="3"/>
      <c r="AFG132" s="3"/>
      <c r="AFH132" s="3"/>
      <c r="AFI132" s="3"/>
      <c r="AFJ132" s="3"/>
      <c r="AFK132" s="3"/>
      <c r="AFL132" s="3"/>
      <c r="AFM132" s="3"/>
      <c r="AFN132" s="3"/>
      <c r="AFO132" s="3"/>
      <c r="AFP132" s="3"/>
      <c r="AFQ132" s="3"/>
      <c r="AFR132" s="3"/>
      <c r="AFS132" s="3"/>
      <c r="AFT132" s="3"/>
      <c r="AFU132" s="3"/>
      <c r="AFV132" s="3"/>
      <c r="AFW132" s="3"/>
      <c r="AFX132" s="3"/>
      <c r="AFY132" s="3"/>
      <c r="AFZ132" s="3"/>
      <c r="AGA132" s="3"/>
      <c r="AGB132" s="3"/>
      <c r="AGC132" s="3"/>
      <c r="AGD132" s="3"/>
      <c r="AGE132" s="3"/>
      <c r="AGF132" s="3"/>
      <c r="AGG132" s="3"/>
      <c r="AGH132" s="3"/>
      <c r="AGI132" s="3"/>
      <c r="AGJ132" s="3"/>
      <c r="AGK132" s="3"/>
      <c r="AGL132" s="3"/>
      <c r="AGM132" s="3"/>
      <c r="AGN132" s="3"/>
      <c r="AGO132" s="3"/>
      <c r="AGP132" s="3"/>
      <c r="AGQ132" s="3"/>
      <c r="AGR132" s="3"/>
      <c r="AGS132" s="3"/>
      <c r="AGT132" s="3"/>
      <c r="AGU132" s="3"/>
      <c r="AGV132" s="3"/>
      <c r="AGW132" s="3"/>
      <c r="AGX132" s="3"/>
      <c r="AGY132" s="3"/>
      <c r="AGZ132" s="3"/>
      <c r="AHA132" s="3"/>
      <c r="AHB132" s="3"/>
      <c r="AHC132" s="3"/>
      <c r="AHD132" s="3"/>
      <c r="AHE132" s="3"/>
      <c r="AHF132" s="3"/>
      <c r="AHG132" s="3"/>
      <c r="AHH132" s="3"/>
      <c r="AHI132" s="3"/>
      <c r="AHJ132" s="3"/>
      <c r="AHK132" s="3"/>
      <c r="AHL132" s="3"/>
      <c r="AHM132" s="3"/>
      <c r="AHN132" s="3"/>
      <c r="AHO132" s="3"/>
      <c r="AHP132" s="3"/>
      <c r="AHQ132" s="3"/>
      <c r="AHR132" s="3"/>
      <c r="AHS132" s="3"/>
      <c r="AHT132" s="3"/>
      <c r="AHU132" s="3"/>
      <c r="AHV132" s="3"/>
      <c r="AHW132" s="3"/>
      <c r="AHX132" s="3"/>
      <c r="AHY132" s="3"/>
      <c r="AHZ132" s="3"/>
      <c r="AIA132" s="3"/>
      <c r="AIB132" s="3"/>
      <c r="AIC132" s="3"/>
      <c r="AID132" s="3"/>
      <c r="AIE132" s="3"/>
      <c r="AIF132" s="3"/>
      <c r="AIG132" s="3"/>
      <c r="AIH132" s="3"/>
      <c r="AII132" s="3"/>
      <c r="AIJ132" s="3"/>
      <c r="AIK132" s="3"/>
      <c r="AIL132" s="3"/>
      <c r="AIM132" s="3"/>
      <c r="AIN132" s="3"/>
      <c r="AIO132" s="3"/>
      <c r="AIP132" s="3"/>
      <c r="AIQ132" s="3"/>
      <c r="AIR132" s="3"/>
      <c r="AIS132" s="3"/>
      <c r="AIT132" s="3"/>
      <c r="AIU132" s="3"/>
      <c r="AIV132" s="3"/>
      <c r="AIW132" s="3"/>
      <c r="AIX132" s="3"/>
      <c r="AIY132" s="3"/>
      <c r="AIZ132" s="3"/>
      <c r="AJA132" s="3"/>
      <c r="AJB132" s="3"/>
      <c r="AJC132" s="3"/>
      <c r="AJD132" s="3"/>
      <c r="AJE132" s="3"/>
      <c r="AJF132" s="3"/>
      <c r="AJG132" s="3"/>
      <c r="AJH132" s="3"/>
      <c r="AJI132" s="3"/>
      <c r="AJJ132" s="3"/>
      <c r="AJK132" s="3"/>
      <c r="AJL132" s="3"/>
      <c r="AJM132" s="3"/>
      <c r="AJN132" s="3"/>
      <c r="AJO132" s="3"/>
      <c r="AJP132" s="3"/>
      <c r="AJQ132" s="3"/>
      <c r="AJR132" s="3"/>
      <c r="AJS132" s="3"/>
      <c r="AJT132" s="3"/>
      <c r="AJU132" s="3"/>
      <c r="AJV132" s="3"/>
      <c r="AJW132" s="3"/>
      <c r="AJX132" s="3"/>
      <c r="AJY132" s="3"/>
      <c r="AJZ132" s="3"/>
      <c r="AKA132" s="3"/>
      <c r="AKB132" s="3"/>
      <c r="AKC132" s="3"/>
      <c r="AKD132" s="3"/>
      <c r="AKE132" s="3"/>
      <c r="AKF132" s="3"/>
      <c r="AKG132" s="3"/>
      <c r="AKH132" s="3"/>
      <c r="AKI132" s="3"/>
      <c r="AKJ132" s="3"/>
      <c r="AKK132" s="3"/>
      <c r="AKL132" s="3"/>
      <c r="AKM132" s="3"/>
      <c r="AKN132" s="3"/>
      <c r="AKO132" s="3"/>
      <c r="AKP132" s="3"/>
      <c r="AKQ132" s="3"/>
      <c r="AKR132" s="3"/>
      <c r="AKS132" s="3"/>
      <c r="AKT132" s="3"/>
      <c r="AKU132" s="3"/>
      <c r="AKV132" s="3"/>
      <c r="AKW132" s="3"/>
      <c r="AKX132" s="3"/>
      <c r="AKY132" s="3"/>
      <c r="AKZ132" s="3"/>
      <c r="ALA132" s="3"/>
    </row>
    <row r="133" spans="1:989" s="35" customFormat="1" ht="54" customHeight="1" x14ac:dyDescent="0.2">
      <c r="A133" s="62" t="s">
        <v>201</v>
      </c>
      <c r="B133" s="51">
        <v>0</v>
      </c>
      <c r="C133" s="51">
        <v>0</v>
      </c>
      <c r="D133" s="51">
        <v>0</v>
      </c>
      <c r="E133" s="60"/>
      <c r="F133" s="60"/>
      <c r="G133" s="86">
        <v>51247</v>
      </c>
      <c r="H133" s="60">
        <f t="shared" si="40"/>
        <v>51247</v>
      </c>
      <c r="I133" s="60"/>
      <c r="J133" s="60">
        <f t="shared" si="42"/>
        <v>51247</v>
      </c>
      <c r="K133" s="60"/>
      <c r="L133" s="61">
        <f t="shared" si="44"/>
        <v>51247</v>
      </c>
      <c r="M133" s="61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3"/>
      <c r="GV133" s="3"/>
      <c r="GW133" s="3"/>
      <c r="GX133" s="3"/>
      <c r="GY133" s="3"/>
      <c r="GZ133" s="3"/>
      <c r="HA133" s="3"/>
      <c r="HB133" s="3"/>
      <c r="HC133" s="3"/>
      <c r="HD133" s="3"/>
      <c r="HE133" s="3"/>
      <c r="HF133" s="3"/>
      <c r="HG133" s="3"/>
      <c r="HH133" s="3"/>
      <c r="HI133" s="3"/>
      <c r="HJ133" s="3"/>
      <c r="HK133" s="3"/>
      <c r="HL133" s="3"/>
      <c r="HM133" s="3"/>
      <c r="HN133" s="3"/>
      <c r="HO133" s="3"/>
      <c r="HP133" s="3"/>
      <c r="HQ133" s="3"/>
      <c r="HR133" s="3"/>
      <c r="HS133" s="3"/>
      <c r="HT133" s="3"/>
      <c r="HU133" s="3"/>
      <c r="HV133" s="3"/>
      <c r="HW133" s="3"/>
      <c r="HX133" s="3"/>
      <c r="HY133" s="3"/>
      <c r="HZ133" s="3"/>
      <c r="IA133" s="3"/>
      <c r="IB133" s="3"/>
      <c r="IC133" s="3"/>
      <c r="ID133" s="3"/>
      <c r="IE133" s="3"/>
      <c r="IF133" s="3"/>
      <c r="IG133" s="3"/>
      <c r="IH133" s="3"/>
      <c r="II133" s="3"/>
      <c r="IJ133" s="3"/>
      <c r="IK133" s="3"/>
      <c r="IL133" s="3"/>
      <c r="IM133" s="3"/>
      <c r="IN133" s="3"/>
      <c r="IO133" s="3"/>
      <c r="IP133" s="3"/>
      <c r="IQ133" s="3"/>
      <c r="IR133" s="3"/>
      <c r="IS133" s="3"/>
      <c r="IT133" s="3"/>
      <c r="IU133" s="3"/>
      <c r="IV133" s="3"/>
      <c r="IW133" s="3"/>
      <c r="IX133" s="3"/>
      <c r="IY133" s="3"/>
      <c r="IZ133" s="3"/>
      <c r="JA133" s="3"/>
      <c r="JB133" s="3"/>
      <c r="JC133" s="3"/>
      <c r="JD133" s="3"/>
      <c r="JE133" s="3"/>
      <c r="JF133" s="3"/>
      <c r="JG133" s="3"/>
      <c r="JH133" s="3"/>
      <c r="JI133" s="3"/>
      <c r="JJ133" s="3"/>
      <c r="JK133" s="3"/>
      <c r="JL133" s="3"/>
      <c r="JM133" s="3"/>
      <c r="JN133" s="3"/>
      <c r="JO133" s="3"/>
      <c r="JP133" s="3"/>
      <c r="JQ133" s="3"/>
      <c r="JR133" s="3"/>
      <c r="JS133" s="3"/>
      <c r="JT133" s="3"/>
      <c r="JU133" s="3"/>
      <c r="JV133" s="3"/>
      <c r="JW133" s="3"/>
      <c r="JX133" s="3"/>
      <c r="JY133" s="3"/>
      <c r="JZ133" s="3"/>
      <c r="KA133" s="3"/>
      <c r="KB133" s="3"/>
      <c r="KC133" s="3"/>
      <c r="KD133" s="3"/>
      <c r="KE133" s="3"/>
      <c r="KF133" s="3"/>
      <c r="KG133" s="3"/>
      <c r="KH133" s="3"/>
      <c r="KI133" s="3"/>
      <c r="KJ133" s="3"/>
      <c r="KK133" s="3"/>
      <c r="KL133" s="3"/>
      <c r="KM133" s="3"/>
      <c r="KN133" s="3"/>
      <c r="KO133" s="3"/>
      <c r="KP133" s="3"/>
      <c r="KQ133" s="3"/>
      <c r="KR133" s="3"/>
      <c r="KS133" s="3"/>
      <c r="KT133" s="3"/>
      <c r="KU133" s="3"/>
      <c r="KV133" s="3"/>
      <c r="KW133" s="3"/>
      <c r="KX133" s="3"/>
      <c r="KY133" s="3"/>
      <c r="KZ133" s="3"/>
      <c r="LA133" s="3"/>
      <c r="LB133" s="3"/>
      <c r="LC133" s="3"/>
      <c r="LD133" s="3"/>
      <c r="LE133" s="3"/>
      <c r="LF133" s="3"/>
      <c r="LG133" s="3"/>
      <c r="LH133" s="3"/>
      <c r="LI133" s="3"/>
      <c r="LJ133" s="3"/>
      <c r="LK133" s="3"/>
      <c r="LL133" s="3"/>
      <c r="LM133" s="3"/>
      <c r="LN133" s="3"/>
      <c r="LO133" s="3"/>
      <c r="LP133" s="3"/>
      <c r="LQ133" s="3"/>
      <c r="LR133" s="3"/>
      <c r="LS133" s="3"/>
      <c r="LT133" s="3"/>
      <c r="LU133" s="3"/>
      <c r="LV133" s="3"/>
      <c r="LW133" s="3"/>
      <c r="LX133" s="3"/>
      <c r="LY133" s="3"/>
      <c r="LZ133" s="3"/>
      <c r="MA133" s="3"/>
      <c r="MB133" s="3"/>
      <c r="MC133" s="3"/>
      <c r="MD133" s="3"/>
      <c r="ME133" s="3"/>
      <c r="MF133" s="3"/>
      <c r="MG133" s="3"/>
      <c r="MH133" s="3"/>
      <c r="MI133" s="3"/>
      <c r="MJ133" s="3"/>
      <c r="MK133" s="3"/>
      <c r="ML133" s="3"/>
      <c r="MM133" s="3"/>
      <c r="MN133" s="3"/>
      <c r="MO133" s="3"/>
      <c r="MP133" s="3"/>
      <c r="MQ133" s="3"/>
      <c r="MR133" s="3"/>
      <c r="MS133" s="3"/>
      <c r="MT133" s="3"/>
      <c r="MU133" s="3"/>
      <c r="MV133" s="3"/>
      <c r="MW133" s="3"/>
      <c r="MX133" s="3"/>
      <c r="MY133" s="3"/>
      <c r="MZ133" s="3"/>
      <c r="NA133" s="3"/>
      <c r="NB133" s="3"/>
      <c r="NC133" s="3"/>
      <c r="ND133" s="3"/>
      <c r="NE133" s="3"/>
      <c r="NF133" s="3"/>
      <c r="NG133" s="3"/>
      <c r="NH133" s="3"/>
      <c r="NI133" s="3"/>
      <c r="NJ133" s="3"/>
      <c r="NK133" s="3"/>
      <c r="NL133" s="3"/>
      <c r="NM133" s="3"/>
      <c r="NN133" s="3"/>
      <c r="NO133" s="3"/>
      <c r="NP133" s="3"/>
      <c r="NQ133" s="3"/>
      <c r="NR133" s="3"/>
      <c r="NS133" s="3"/>
      <c r="NT133" s="3"/>
      <c r="NU133" s="3"/>
      <c r="NV133" s="3"/>
      <c r="NW133" s="3"/>
      <c r="NX133" s="3"/>
      <c r="NY133" s="3"/>
      <c r="NZ133" s="3"/>
      <c r="OA133" s="3"/>
      <c r="OB133" s="3"/>
      <c r="OC133" s="3"/>
      <c r="OD133" s="3"/>
      <c r="OE133" s="3"/>
      <c r="OF133" s="3"/>
      <c r="OG133" s="3"/>
      <c r="OH133" s="3"/>
      <c r="OI133" s="3"/>
      <c r="OJ133" s="3"/>
      <c r="OK133" s="3"/>
      <c r="OL133" s="3"/>
      <c r="OM133" s="3"/>
      <c r="ON133" s="3"/>
      <c r="OO133" s="3"/>
      <c r="OP133" s="3"/>
      <c r="OQ133" s="3"/>
      <c r="OR133" s="3"/>
      <c r="OS133" s="3"/>
      <c r="OT133" s="3"/>
      <c r="OU133" s="3"/>
      <c r="OV133" s="3"/>
      <c r="OW133" s="3"/>
      <c r="OX133" s="3"/>
      <c r="OY133" s="3"/>
      <c r="OZ133" s="3"/>
      <c r="PA133" s="3"/>
      <c r="PB133" s="3"/>
      <c r="PC133" s="3"/>
      <c r="PD133" s="3"/>
      <c r="PE133" s="3"/>
      <c r="PF133" s="3"/>
      <c r="PG133" s="3"/>
      <c r="PH133" s="3"/>
      <c r="PI133" s="3"/>
      <c r="PJ133" s="3"/>
      <c r="PK133" s="3"/>
      <c r="PL133" s="3"/>
      <c r="PM133" s="3"/>
      <c r="PN133" s="3"/>
      <c r="PO133" s="3"/>
      <c r="PP133" s="3"/>
      <c r="PQ133" s="3"/>
      <c r="PR133" s="3"/>
      <c r="PS133" s="3"/>
      <c r="PT133" s="3"/>
      <c r="PU133" s="3"/>
      <c r="PV133" s="3"/>
      <c r="PW133" s="3"/>
      <c r="PX133" s="3"/>
      <c r="PY133" s="3"/>
      <c r="PZ133" s="3"/>
      <c r="QA133" s="3"/>
      <c r="QB133" s="3"/>
      <c r="QC133" s="3"/>
      <c r="QD133" s="3"/>
      <c r="QE133" s="3"/>
      <c r="QF133" s="3"/>
      <c r="QG133" s="3"/>
      <c r="QH133" s="3"/>
      <c r="QI133" s="3"/>
      <c r="QJ133" s="3"/>
      <c r="QK133" s="3"/>
      <c r="QL133" s="3"/>
      <c r="QM133" s="3"/>
      <c r="QN133" s="3"/>
      <c r="QO133" s="3"/>
      <c r="QP133" s="3"/>
      <c r="QQ133" s="3"/>
      <c r="QR133" s="3"/>
      <c r="QS133" s="3"/>
      <c r="QT133" s="3"/>
      <c r="QU133" s="3"/>
      <c r="QV133" s="3"/>
      <c r="QW133" s="3"/>
      <c r="QX133" s="3"/>
      <c r="QY133" s="3"/>
      <c r="QZ133" s="3"/>
      <c r="RA133" s="3"/>
      <c r="RB133" s="3"/>
      <c r="RC133" s="3"/>
      <c r="RD133" s="3"/>
      <c r="RE133" s="3"/>
      <c r="RF133" s="3"/>
      <c r="RG133" s="3"/>
      <c r="RH133" s="3"/>
      <c r="RI133" s="3"/>
      <c r="RJ133" s="3"/>
      <c r="RK133" s="3"/>
      <c r="RL133" s="3"/>
      <c r="RM133" s="3"/>
      <c r="RN133" s="3"/>
      <c r="RO133" s="3"/>
      <c r="RP133" s="3"/>
      <c r="RQ133" s="3"/>
      <c r="RR133" s="3"/>
      <c r="RS133" s="3"/>
      <c r="RT133" s="3"/>
      <c r="RU133" s="3"/>
      <c r="RV133" s="3"/>
      <c r="RW133" s="3"/>
      <c r="RX133" s="3"/>
      <c r="RY133" s="3"/>
      <c r="RZ133" s="3"/>
      <c r="SA133" s="3"/>
      <c r="SB133" s="3"/>
      <c r="SC133" s="3"/>
      <c r="SD133" s="3"/>
      <c r="SE133" s="3"/>
      <c r="SF133" s="3"/>
      <c r="SG133" s="3"/>
      <c r="SH133" s="3"/>
      <c r="SI133" s="3"/>
      <c r="SJ133" s="3"/>
      <c r="SK133" s="3"/>
      <c r="SL133" s="3"/>
      <c r="SM133" s="3"/>
      <c r="SN133" s="3"/>
      <c r="SO133" s="3"/>
      <c r="SP133" s="3"/>
      <c r="SQ133" s="3"/>
      <c r="SR133" s="3"/>
      <c r="SS133" s="3"/>
      <c r="ST133" s="3"/>
      <c r="SU133" s="3"/>
      <c r="SV133" s="3"/>
      <c r="SW133" s="3"/>
      <c r="SX133" s="3"/>
      <c r="SY133" s="3"/>
      <c r="SZ133" s="3"/>
      <c r="TA133" s="3"/>
      <c r="TB133" s="3"/>
      <c r="TC133" s="3"/>
      <c r="TD133" s="3"/>
      <c r="TE133" s="3"/>
      <c r="TF133" s="3"/>
      <c r="TG133" s="3"/>
      <c r="TH133" s="3"/>
      <c r="TI133" s="3"/>
      <c r="TJ133" s="3"/>
      <c r="TK133" s="3"/>
      <c r="TL133" s="3"/>
      <c r="TM133" s="3"/>
      <c r="TN133" s="3"/>
      <c r="TO133" s="3"/>
      <c r="TP133" s="3"/>
      <c r="TQ133" s="3"/>
      <c r="TR133" s="3"/>
      <c r="TS133" s="3"/>
      <c r="TT133" s="3"/>
      <c r="TU133" s="3"/>
      <c r="TV133" s="3"/>
      <c r="TW133" s="3"/>
      <c r="TX133" s="3"/>
      <c r="TY133" s="3"/>
      <c r="TZ133" s="3"/>
      <c r="UA133" s="3"/>
      <c r="UB133" s="3"/>
      <c r="UC133" s="3"/>
      <c r="UD133" s="3"/>
      <c r="UE133" s="3"/>
      <c r="UF133" s="3"/>
      <c r="UG133" s="3"/>
      <c r="UH133" s="3"/>
      <c r="UI133" s="3"/>
      <c r="UJ133" s="3"/>
      <c r="UK133" s="3"/>
      <c r="UL133" s="3"/>
      <c r="UM133" s="3"/>
      <c r="UN133" s="3"/>
      <c r="UO133" s="3"/>
      <c r="UP133" s="3"/>
      <c r="UQ133" s="3"/>
      <c r="UR133" s="3"/>
      <c r="US133" s="3"/>
      <c r="UT133" s="3"/>
      <c r="UU133" s="3"/>
      <c r="UV133" s="3"/>
      <c r="UW133" s="3"/>
      <c r="UX133" s="3"/>
      <c r="UY133" s="3"/>
      <c r="UZ133" s="3"/>
      <c r="VA133" s="3"/>
      <c r="VB133" s="3"/>
      <c r="VC133" s="3"/>
      <c r="VD133" s="3"/>
      <c r="VE133" s="3"/>
      <c r="VF133" s="3"/>
      <c r="VG133" s="3"/>
      <c r="VH133" s="3"/>
      <c r="VI133" s="3"/>
      <c r="VJ133" s="3"/>
      <c r="VK133" s="3"/>
      <c r="VL133" s="3"/>
      <c r="VM133" s="3"/>
      <c r="VN133" s="3"/>
      <c r="VO133" s="3"/>
      <c r="VP133" s="3"/>
      <c r="VQ133" s="3"/>
      <c r="VR133" s="3"/>
      <c r="VS133" s="3"/>
      <c r="VT133" s="3"/>
      <c r="VU133" s="3"/>
      <c r="VV133" s="3"/>
      <c r="VW133" s="3"/>
      <c r="VX133" s="3"/>
      <c r="VY133" s="3"/>
      <c r="VZ133" s="3"/>
      <c r="WA133" s="3"/>
      <c r="WB133" s="3"/>
      <c r="WC133" s="3"/>
      <c r="WD133" s="3"/>
      <c r="WE133" s="3"/>
      <c r="WF133" s="3"/>
      <c r="WG133" s="3"/>
      <c r="WH133" s="3"/>
      <c r="WI133" s="3"/>
      <c r="WJ133" s="3"/>
      <c r="WK133" s="3"/>
      <c r="WL133" s="3"/>
      <c r="WM133" s="3"/>
      <c r="WN133" s="3"/>
      <c r="WO133" s="3"/>
      <c r="WP133" s="3"/>
      <c r="WQ133" s="3"/>
      <c r="WR133" s="3"/>
      <c r="WS133" s="3"/>
      <c r="WT133" s="3"/>
      <c r="WU133" s="3"/>
      <c r="WV133" s="3"/>
      <c r="WW133" s="3"/>
      <c r="WX133" s="3"/>
      <c r="WY133" s="3"/>
      <c r="WZ133" s="3"/>
      <c r="XA133" s="3"/>
      <c r="XB133" s="3"/>
      <c r="XC133" s="3"/>
      <c r="XD133" s="3"/>
      <c r="XE133" s="3"/>
      <c r="XF133" s="3"/>
      <c r="XG133" s="3"/>
      <c r="XH133" s="3"/>
      <c r="XI133" s="3"/>
      <c r="XJ133" s="3"/>
      <c r="XK133" s="3"/>
      <c r="XL133" s="3"/>
      <c r="XM133" s="3"/>
      <c r="XN133" s="3"/>
      <c r="XO133" s="3"/>
      <c r="XP133" s="3"/>
      <c r="XQ133" s="3"/>
      <c r="XR133" s="3"/>
      <c r="XS133" s="3"/>
      <c r="XT133" s="3"/>
      <c r="XU133" s="3"/>
      <c r="XV133" s="3"/>
      <c r="XW133" s="3"/>
      <c r="XX133" s="3"/>
      <c r="XY133" s="3"/>
      <c r="XZ133" s="3"/>
      <c r="YA133" s="3"/>
      <c r="YB133" s="3"/>
      <c r="YC133" s="3"/>
      <c r="YD133" s="3"/>
      <c r="YE133" s="3"/>
      <c r="YF133" s="3"/>
      <c r="YG133" s="3"/>
      <c r="YH133" s="3"/>
      <c r="YI133" s="3"/>
      <c r="YJ133" s="3"/>
      <c r="YK133" s="3"/>
      <c r="YL133" s="3"/>
      <c r="YM133" s="3"/>
      <c r="YN133" s="3"/>
      <c r="YO133" s="3"/>
      <c r="YP133" s="3"/>
      <c r="YQ133" s="3"/>
      <c r="YR133" s="3"/>
      <c r="YS133" s="3"/>
      <c r="YT133" s="3"/>
      <c r="YU133" s="3"/>
      <c r="YV133" s="3"/>
      <c r="YW133" s="3"/>
      <c r="YX133" s="3"/>
      <c r="YY133" s="3"/>
      <c r="YZ133" s="3"/>
      <c r="ZA133" s="3"/>
      <c r="ZB133" s="3"/>
      <c r="ZC133" s="3"/>
      <c r="ZD133" s="3"/>
      <c r="ZE133" s="3"/>
      <c r="ZF133" s="3"/>
      <c r="ZG133" s="3"/>
      <c r="ZH133" s="3"/>
      <c r="ZI133" s="3"/>
      <c r="ZJ133" s="3"/>
      <c r="ZK133" s="3"/>
      <c r="ZL133" s="3"/>
      <c r="ZM133" s="3"/>
      <c r="ZN133" s="3"/>
      <c r="ZO133" s="3"/>
      <c r="ZP133" s="3"/>
      <c r="ZQ133" s="3"/>
      <c r="ZR133" s="3"/>
      <c r="ZS133" s="3"/>
      <c r="ZT133" s="3"/>
      <c r="ZU133" s="3"/>
      <c r="ZV133" s="3"/>
      <c r="ZW133" s="3"/>
      <c r="ZX133" s="3"/>
      <c r="ZY133" s="3"/>
      <c r="ZZ133" s="3"/>
      <c r="AAA133" s="3"/>
      <c r="AAB133" s="3"/>
      <c r="AAC133" s="3"/>
      <c r="AAD133" s="3"/>
      <c r="AAE133" s="3"/>
      <c r="AAF133" s="3"/>
      <c r="AAG133" s="3"/>
      <c r="AAH133" s="3"/>
      <c r="AAI133" s="3"/>
      <c r="AAJ133" s="3"/>
      <c r="AAK133" s="3"/>
      <c r="AAL133" s="3"/>
      <c r="AAM133" s="3"/>
      <c r="AAN133" s="3"/>
      <c r="AAO133" s="3"/>
      <c r="AAP133" s="3"/>
      <c r="AAQ133" s="3"/>
      <c r="AAR133" s="3"/>
      <c r="AAS133" s="3"/>
      <c r="AAT133" s="3"/>
      <c r="AAU133" s="3"/>
      <c r="AAV133" s="3"/>
      <c r="AAW133" s="3"/>
      <c r="AAX133" s="3"/>
      <c r="AAY133" s="3"/>
      <c r="AAZ133" s="3"/>
      <c r="ABA133" s="3"/>
      <c r="ABB133" s="3"/>
      <c r="ABC133" s="3"/>
      <c r="ABD133" s="3"/>
      <c r="ABE133" s="3"/>
      <c r="ABF133" s="3"/>
      <c r="ABG133" s="3"/>
      <c r="ABH133" s="3"/>
      <c r="ABI133" s="3"/>
      <c r="ABJ133" s="3"/>
      <c r="ABK133" s="3"/>
      <c r="ABL133" s="3"/>
      <c r="ABM133" s="3"/>
      <c r="ABN133" s="3"/>
      <c r="ABO133" s="3"/>
      <c r="ABP133" s="3"/>
      <c r="ABQ133" s="3"/>
      <c r="ABR133" s="3"/>
      <c r="ABS133" s="3"/>
      <c r="ABT133" s="3"/>
      <c r="ABU133" s="3"/>
      <c r="ABV133" s="3"/>
      <c r="ABW133" s="3"/>
      <c r="ABX133" s="3"/>
      <c r="ABY133" s="3"/>
      <c r="ABZ133" s="3"/>
      <c r="ACA133" s="3"/>
      <c r="ACB133" s="3"/>
      <c r="ACC133" s="3"/>
      <c r="ACD133" s="3"/>
      <c r="ACE133" s="3"/>
      <c r="ACF133" s="3"/>
      <c r="ACG133" s="3"/>
      <c r="ACH133" s="3"/>
      <c r="ACI133" s="3"/>
      <c r="ACJ133" s="3"/>
      <c r="ACK133" s="3"/>
      <c r="ACL133" s="3"/>
      <c r="ACM133" s="3"/>
      <c r="ACN133" s="3"/>
      <c r="ACO133" s="3"/>
      <c r="ACP133" s="3"/>
      <c r="ACQ133" s="3"/>
      <c r="ACR133" s="3"/>
      <c r="ACS133" s="3"/>
      <c r="ACT133" s="3"/>
      <c r="ACU133" s="3"/>
      <c r="ACV133" s="3"/>
      <c r="ACW133" s="3"/>
      <c r="ACX133" s="3"/>
      <c r="ACY133" s="3"/>
      <c r="ACZ133" s="3"/>
      <c r="ADA133" s="3"/>
      <c r="ADB133" s="3"/>
      <c r="ADC133" s="3"/>
      <c r="ADD133" s="3"/>
      <c r="ADE133" s="3"/>
      <c r="ADF133" s="3"/>
      <c r="ADG133" s="3"/>
      <c r="ADH133" s="3"/>
      <c r="ADI133" s="3"/>
      <c r="ADJ133" s="3"/>
      <c r="ADK133" s="3"/>
      <c r="ADL133" s="3"/>
      <c r="ADM133" s="3"/>
      <c r="ADN133" s="3"/>
      <c r="ADO133" s="3"/>
      <c r="ADP133" s="3"/>
      <c r="ADQ133" s="3"/>
      <c r="ADR133" s="3"/>
      <c r="ADS133" s="3"/>
      <c r="ADT133" s="3"/>
      <c r="ADU133" s="3"/>
      <c r="ADV133" s="3"/>
      <c r="ADW133" s="3"/>
      <c r="ADX133" s="3"/>
      <c r="ADY133" s="3"/>
      <c r="ADZ133" s="3"/>
      <c r="AEA133" s="3"/>
      <c r="AEB133" s="3"/>
      <c r="AEC133" s="3"/>
      <c r="AED133" s="3"/>
      <c r="AEE133" s="3"/>
      <c r="AEF133" s="3"/>
      <c r="AEG133" s="3"/>
      <c r="AEH133" s="3"/>
      <c r="AEI133" s="3"/>
      <c r="AEJ133" s="3"/>
      <c r="AEK133" s="3"/>
      <c r="AEL133" s="3"/>
      <c r="AEM133" s="3"/>
      <c r="AEN133" s="3"/>
      <c r="AEO133" s="3"/>
      <c r="AEP133" s="3"/>
      <c r="AEQ133" s="3"/>
      <c r="AER133" s="3"/>
      <c r="AES133" s="3"/>
      <c r="AET133" s="3"/>
      <c r="AEU133" s="3"/>
      <c r="AEV133" s="3"/>
      <c r="AEW133" s="3"/>
      <c r="AEX133" s="3"/>
      <c r="AEY133" s="3"/>
      <c r="AEZ133" s="3"/>
      <c r="AFA133" s="3"/>
      <c r="AFB133" s="3"/>
      <c r="AFC133" s="3"/>
      <c r="AFD133" s="3"/>
      <c r="AFE133" s="3"/>
      <c r="AFF133" s="3"/>
      <c r="AFG133" s="3"/>
      <c r="AFH133" s="3"/>
      <c r="AFI133" s="3"/>
      <c r="AFJ133" s="3"/>
      <c r="AFK133" s="3"/>
      <c r="AFL133" s="3"/>
      <c r="AFM133" s="3"/>
      <c r="AFN133" s="3"/>
      <c r="AFO133" s="3"/>
      <c r="AFP133" s="3"/>
      <c r="AFQ133" s="3"/>
      <c r="AFR133" s="3"/>
      <c r="AFS133" s="3"/>
      <c r="AFT133" s="3"/>
      <c r="AFU133" s="3"/>
      <c r="AFV133" s="3"/>
      <c r="AFW133" s="3"/>
      <c r="AFX133" s="3"/>
      <c r="AFY133" s="3"/>
      <c r="AFZ133" s="3"/>
      <c r="AGA133" s="3"/>
      <c r="AGB133" s="3"/>
      <c r="AGC133" s="3"/>
      <c r="AGD133" s="3"/>
      <c r="AGE133" s="3"/>
      <c r="AGF133" s="3"/>
      <c r="AGG133" s="3"/>
      <c r="AGH133" s="3"/>
      <c r="AGI133" s="3"/>
      <c r="AGJ133" s="3"/>
      <c r="AGK133" s="3"/>
      <c r="AGL133" s="3"/>
      <c r="AGM133" s="3"/>
      <c r="AGN133" s="3"/>
      <c r="AGO133" s="3"/>
      <c r="AGP133" s="3"/>
      <c r="AGQ133" s="3"/>
      <c r="AGR133" s="3"/>
      <c r="AGS133" s="3"/>
      <c r="AGT133" s="3"/>
      <c r="AGU133" s="3"/>
      <c r="AGV133" s="3"/>
      <c r="AGW133" s="3"/>
      <c r="AGX133" s="3"/>
      <c r="AGY133" s="3"/>
      <c r="AGZ133" s="3"/>
      <c r="AHA133" s="3"/>
      <c r="AHB133" s="3"/>
      <c r="AHC133" s="3"/>
      <c r="AHD133" s="3"/>
      <c r="AHE133" s="3"/>
      <c r="AHF133" s="3"/>
      <c r="AHG133" s="3"/>
      <c r="AHH133" s="3"/>
      <c r="AHI133" s="3"/>
      <c r="AHJ133" s="3"/>
      <c r="AHK133" s="3"/>
      <c r="AHL133" s="3"/>
      <c r="AHM133" s="3"/>
      <c r="AHN133" s="3"/>
      <c r="AHO133" s="3"/>
      <c r="AHP133" s="3"/>
      <c r="AHQ133" s="3"/>
      <c r="AHR133" s="3"/>
      <c r="AHS133" s="3"/>
      <c r="AHT133" s="3"/>
      <c r="AHU133" s="3"/>
      <c r="AHV133" s="3"/>
      <c r="AHW133" s="3"/>
      <c r="AHX133" s="3"/>
      <c r="AHY133" s="3"/>
      <c r="AHZ133" s="3"/>
      <c r="AIA133" s="3"/>
      <c r="AIB133" s="3"/>
      <c r="AIC133" s="3"/>
      <c r="AID133" s="3"/>
      <c r="AIE133" s="3"/>
      <c r="AIF133" s="3"/>
      <c r="AIG133" s="3"/>
      <c r="AIH133" s="3"/>
      <c r="AII133" s="3"/>
      <c r="AIJ133" s="3"/>
      <c r="AIK133" s="3"/>
      <c r="AIL133" s="3"/>
      <c r="AIM133" s="3"/>
      <c r="AIN133" s="3"/>
      <c r="AIO133" s="3"/>
      <c r="AIP133" s="3"/>
      <c r="AIQ133" s="3"/>
      <c r="AIR133" s="3"/>
      <c r="AIS133" s="3"/>
      <c r="AIT133" s="3"/>
      <c r="AIU133" s="3"/>
      <c r="AIV133" s="3"/>
      <c r="AIW133" s="3"/>
      <c r="AIX133" s="3"/>
      <c r="AIY133" s="3"/>
      <c r="AIZ133" s="3"/>
      <c r="AJA133" s="3"/>
      <c r="AJB133" s="3"/>
      <c r="AJC133" s="3"/>
      <c r="AJD133" s="3"/>
      <c r="AJE133" s="3"/>
      <c r="AJF133" s="3"/>
      <c r="AJG133" s="3"/>
      <c r="AJH133" s="3"/>
      <c r="AJI133" s="3"/>
      <c r="AJJ133" s="3"/>
      <c r="AJK133" s="3"/>
      <c r="AJL133" s="3"/>
      <c r="AJM133" s="3"/>
      <c r="AJN133" s="3"/>
      <c r="AJO133" s="3"/>
      <c r="AJP133" s="3"/>
      <c r="AJQ133" s="3"/>
      <c r="AJR133" s="3"/>
      <c r="AJS133" s="3"/>
      <c r="AJT133" s="3"/>
      <c r="AJU133" s="3"/>
      <c r="AJV133" s="3"/>
      <c r="AJW133" s="3"/>
      <c r="AJX133" s="3"/>
      <c r="AJY133" s="3"/>
      <c r="AJZ133" s="3"/>
      <c r="AKA133" s="3"/>
      <c r="AKB133" s="3"/>
      <c r="AKC133" s="3"/>
      <c r="AKD133" s="3"/>
      <c r="AKE133" s="3"/>
      <c r="AKF133" s="3"/>
      <c r="AKG133" s="3"/>
      <c r="AKH133" s="3"/>
      <c r="AKI133" s="3"/>
      <c r="AKJ133" s="3"/>
      <c r="AKK133" s="3"/>
      <c r="AKL133" s="3"/>
      <c r="AKM133" s="3"/>
      <c r="AKN133" s="3"/>
      <c r="AKO133" s="3"/>
      <c r="AKP133" s="3"/>
      <c r="AKQ133" s="3"/>
      <c r="AKR133" s="3"/>
      <c r="AKS133" s="3"/>
      <c r="AKT133" s="3"/>
      <c r="AKU133" s="3"/>
      <c r="AKV133" s="3"/>
      <c r="AKW133" s="3"/>
      <c r="AKX133" s="3"/>
      <c r="AKY133" s="3"/>
      <c r="AKZ133" s="3"/>
      <c r="ALA133" s="3"/>
    </row>
    <row r="134" spans="1:989" s="35" customFormat="1" ht="42" customHeight="1" x14ac:dyDescent="0.2">
      <c r="A134" s="62" t="s">
        <v>202</v>
      </c>
      <c r="B134" s="51">
        <v>0</v>
      </c>
      <c r="C134" s="51">
        <v>0</v>
      </c>
      <c r="D134" s="51">
        <v>0</v>
      </c>
      <c r="E134" s="60"/>
      <c r="F134" s="60"/>
      <c r="G134" s="86">
        <v>16500</v>
      </c>
      <c r="H134" s="60">
        <f t="shared" si="40"/>
        <v>16500</v>
      </c>
      <c r="I134" s="60"/>
      <c r="J134" s="60">
        <f t="shared" si="42"/>
        <v>16500</v>
      </c>
      <c r="K134" s="60"/>
      <c r="L134" s="61">
        <f t="shared" si="44"/>
        <v>16500</v>
      </c>
      <c r="M134" s="61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3"/>
      <c r="GV134" s="3"/>
      <c r="GW134" s="3"/>
      <c r="GX134" s="3"/>
      <c r="GY134" s="3"/>
      <c r="GZ134" s="3"/>
      <c r="HA134" s="3"/>
      <c r="HB134" s="3"/>
      <c r="HC134" s="3"/>
      <c r="HD134" s="3"/>
      <c r="HE134" s="3"/>
      <c r="HF134" s="3"/>
      <c r="HG134" s="3"/>
      <c r="HH134" s="3"/>
      <c r="HI134" s="3"/>
      <c r="HJ134" s="3"/>
      <c r="HK134" s="3"/>
      <c r="HL134" s="3"/>
      <c r="HM134" s="3"/>
      <c r="HN134" s="3"/>
      <c r="HO134" s="3"/>
      <c r="HP134" s="3"/>
      <c r="HQ134" s="3"/>
      <c r="HR134" s="3"/>
      <c r="HS134" s="3"/>
      <c r="HT134" s="3"/>
      <c r="HU134" s="3"/>
      <c r="HV134" s="3"/>
      <c r="HW134" s="3"/>
      <c r="HX134" s="3"/>
      <c r="HY134" s="3"/>
      <c r="HZ134" s="3"/>
      <c r="IA134" s="3"/>
      <c r="IB134" s="3"/>
      <c r="IC134" s="3"/>
      <c r="ID134" s="3"/>
      <c r="IE134" s="3"/>
      <c r="IF134" s="3"/>
      <c r="IG134" s="3"/>
      <c r="IH134" s="3"/>
      <c r="II134" s="3"/>
      <c r="IJ134" s="3"/>
      <c r="IK134" s="3"/>
      <c r="IL134" s="3"/>
      <c r="IM134" s="3"/>
      <c r="IN134" s="3"/>
      <c r="IO134" s="3"/>
      <c r="IP134" s="3"/>
      <c r="IQ134" s="3"/>
      <c r="IR134" s="3"/>
      <c r="IS134" s="3"/>
      <c r="IT134" s="3"/>
      <c r="IU134" s="3"/>
      <c r="IV134" s="3"/>
      <c r="IW134" s="3"/>
      <c r="IX134" s="3"/>
      <c r="IY134" s="3"/>
      <c r="IZ134" s="3"/>
      <c r="JA134" s="3"/>
      <c r="JB134" s="3"/>
      <c r="JC134" s="3"/>
      <c r="JD134" s="3"/>
      <c r="JE134" s="3"/>
      <c r="JF134" s="3"/>
      <c r="JG134" s="3"/>
      <c r="JH134" s="3"/>
      <c r="JI134" s="3"/>
      <c r="JJ134" s="3"/>
      <c r="JK134" s="3"/>
      <c r="JL134" s="3"/>
      <c r="JM134" s="3"/>
      <c r="JN134" s="3"/>
      <c r="JO134" s="3"/>
      <c r="JP134" s="3"/>
      <c r="JQ134" s="3"/>
      <c r="JR134" s="3"/>
      <c r="JS134" s="3"/>
      <c r="JT134" s="3"/>
      <c r="JU134" s="3"/>
      <c r="JV134" s="3"/>
      <c r="JW134" s="3"/>
      <c r="JX134" s="3"/>
      <c r="JY134" s="3"/>
      <c r="JZ134" s="3"/>
      <c r="KA134" s="3"/>
      <c r="KB134" s="3"/>
      <c r="KC134" s="3"/>
      <c r="KD134" s="3"/>
      <c r="KE134" s="3"/>
      <c r="KF134" s="3"/>
      <c r="KG134" s="3"/>
      <c r="KH134" s="3"/>
      <c r="KI134" s="3"/>
      <c r="KJ134" s="3"/>
      <c r="KK134" s="3"/>
      <c r="KL134" s="3"/>
      <c r="KM134" s="3"/>
      <c r="KN134" s="3"/>
      <c r="KO134" s="3"/>
      <c r="KP134" s="3"/>
      <c r="KQ134" s="3"/>
      <c r="KR134" s="3"/>
      <c r="KS134" s="3"/>
      <c r="KT134" s="3"/>
      <c r="KU134" s="3"/>
      <c r="KV134" s="3"/>
      <c r="KW134" s="3"/>
      <c r="KX134" s="3"/>
      <c r="KY134" s="3"/>
      <c r="KZ134" s="3"/>
      <c r="LA134" s="3"/>
      <c r="LB134" s="3"/>
      <c r="LC134" s="3"/>
      <c r="LD134" s="3"/>
      <c r="LE134" s="3"/>
      <c r="LF134" s="3"/>
      <c r="LG134" s="3"/>
      <c r="LH134" s="3"/>
      <c r="LI134" s="3"/>
      <c r="LJ134" s="3"/>
      <c r="LK134" s="3"/>
      <c r="LL134" s="3"/>
      <c r="LM134" s="3"/>
      <c r="LN134" s="3"/>
      <c r="LO134" s="3"/>
      <c r="LP134" s="3"/>
      <c r="LQ134" s="3"/>
      <c r="LR134" s="3"/>
      <c r="LS134" s="3"/>
      <c r="LT134" s="3"/>
      <c r="LU134" s="3"/>
      <c r="LV134" s="3"/>
      <c r="LW134" s="3"/>
      <c r="LX134" s="3"/>
      <c r="LY134" s="3"/>
      <c r="LZ134" s="3"/>
      <c r="MA134" s="3"/>
      <c r="MB134" s="3"/>
      <c r="MC134" s="3"/>
      <c r="MD134" s="3"/>
      <c r="ME134" s="3"/>
      <c r="MF134" s="3"/>
      <c r="MG134" s="3"/>
      <c r="MH134" s="3"/>
      <c r="MI134" s="3"/>
      <c r="MJ134" s="3"/>
      <c r="MK134" s="3"/>
      <c r="ML134" s="3"/>
      <c r="MM134" s="3"/>
      <c r="MN134" s="3"/>
      <c r="MO134" s="3"/>
      <c r="MP134" s="3"/>
      <c r="MQ134" s="3"/>
      <c r="MR134" s="3"/>
      <c r="MS134" s="3"/>
      <c r="MT134" s="3"/>
      <c r="MU134" s="3"/>
      <c r="MV134" s="3"/>
      <c r="MW134" s="3"/>
      <c r="MX134" s="3"/>
      <c r="MY134" s="3"/>
      <c r="MZ134" s="3"/>
      <c r="NA134" s="3"/>
      <c r="NB134" s="3"/>
      <c r="NC134" s="3"/>
      <c r="ND134" s="3"/>
      <c r="NE134" s="3"/>
      <c r="NF134" s="3"/>
      <c r="NG134" s="3"/>
      <c r="NH134" s="3"/>
      <c r="NI134" s="3"/>
      <c r="NJ134" s="3"/>
      <c r="NK134" s="3"/>
      <c r="NL134" s="3"/>
      <c r="NM134" s="3"/>
      <c r="NN134" s="3"/>
      <c r="NO134" s="3"/>
      <c r="NP134" s="3"/>
      <c r="NQ134" s="3"/>
      <c r="NR134" s="3"/>
      <c r="NS134" s="3"/>
      <c r="NT134" s="3"/>
      <c r="NU134" s="3"/>
      <c r="NV134" s="3"/>
      <c r="NW134" s="3"/>
      <c r="NX134" s="3"/>
      <c r="NY134" s="3"/>
      <c r="NZ134" s="3"/>
      <c r="OA134" s="3"/>
      <c r="OB134" s="3"/>
      <c r="OC134" s="3"/>
      <c r="OD134" s="3"/>
      <c r="OE134" s="3"/>
      <c r="OF134" s="3"/>
      <c r="OG134" s="3"/>
      <c r="OH134" s="3"/>
      <c r="OI134" s="3"/>
      <c r="OJ134" s="3"/>
      <c r="OK134" s="3"/>
      <c r="OL134" s="3"/>
      <c r="OM134" s="3"/>
      <c r="ON134" s="3"/>
      <c r="OO134" s="3"/>
      <c r="OP134" s="3"/>
      <c r="OQ134" s="3"/>
      <c r="OR134" s="3"/>
      <c r="OS134" s="3"/>
      <c r="OT134" s="3"/>
      <c r="OU134" s="3"/>
      <c r="OV134" s="3"/>
      <c r="OW134" s="3"/>
      <c r="OX134" s="3"/>
      <c r="OY134" s="3"/>
      <c r="OZ134" s="3"/>
      <c r="PA134" s="3"/>
      <c r="PB134" s="3"/>
      <c r="PC134" s="3"/>
      <c r="PD134" s="3"/>
      <c r="PE134" s="3"/>
      <c r="PF134" s="3"/>
      <c r="PG134" s="3"/>
      <c r="PH134" s="3"/>
      <c r="PI134" s="3"/>
      <c r="PJ134" s="3"/>
      <c r="PK134" s="3"/>
      <c r="PL134" s="3"/>
      <c r="PM134" s="3"/>
      <c r="PN134" s="3"/>
      <c r="PO134" s="3"/>
      <c r="PP134" s="3"/>
      <c r="PQ134" s="3"/>
      <c r="PR134" s="3"/>
      <c r="PS134" s="3"/>
      <c r="PT134" s="3"/>
      <c r="PU134" s="3"/>
      <c r="PV134" s="3"/>
      <c r="PW134" s="3"/>
      <c r="PX134" s="3"/>
      <c r="PY134" s="3"/>
      <c r="PZ134" s="3"/>
      <c r="QA134" s="3"/>
      <c r="QB134" s="3"/>
      <c r="QC134" s="3"/>
      <c r="QD134" s="3"/>
      <c r="QE134" s="3"/>
      <c r="QF134" s="3"/>
      <c r="QG134" s="3"/>
      <c r="QH134" s="3"/>
      <c r="QI134" s="3"/>
      <c r="QJ134" s="3"/>
      <c r="QK134" s="3"/>
      <c r="QL134" s="3"/>
      <c r="QM134" s="3"/>
      <c r="QN134" s="3"/>
      <c r="QO134" s="3"/>
      <c r="QP134" s="3"/>
      <c r="QQ134" s="3"/>
      <c r="QR134" s="3"/>
      <c r="QS134" s="3"/>
      <c r="QT134" s="3"/>
      <c r="QU134" s="3"/>
      <c r="QV134" s="3"/>
      <c r="QW134" s="3"/>
      <c r="QX134" s="3"/>
      <c r="QY134" s="3"/>
      <c r="QZ134" s="3"/>
      <c r="RA134" s="3"/>
      <c r="RB134" s="3"/>
      <c r="RC134" s="3"/>
      <c r="RD134" s="3"/>
      <c r="RE134" s="3"/>
      <c r="RF134" s="3"/>
      <c r="RG134" s="3"/>
      <c r="RH134" s="3"/>
      <c r="RI134" s="3"/>
      <c r="RJ134" s="3"/>
      <c r="RK134" s="3"/>
      <c r="RL134" s="3"/>
      <c r="RM134" s="3"/>
      <c r="RN134" s="3"/>
      <c r="RO134" s="3"/>
      <c r="RP134" s="3"/>
      <c r="RQ134" s="3"/>
      <c r="RR134" s="3"/>
      <c r="RS134" s="3"/>
      <c r="RT134" s="3"/>
      <c r="RU134" s="3"/>
      <c r="RV134" s="3"/>
      <c r="RW134" s="3"/>
      <c r="RX134" s="3"/>
      <c r="RY134" s="3"/>
      <c r="RZ134" s="3"/>
      <c r="SA134" s="3"/>
      <c r="SB134" s="3"/>
      <c r="SC134" s="3"/>
      <c r="SD134" s="3"/>
      <c r="SE134" s="3"/>
      <c r="SF134" s="3"/>
      <c r="SG134" s="3"/>
      <c r="SH134" s="3"/>
      <c r="SI134" s="3"/>
      <c r="SJ134" s="3"/>
      <c r="SK134" s="3"/>
      <c r="SL134" s="3"/>
      <c r="SM134" s="3"/>
      <c r="SN134" s="3"/>
      <c r="SO134" s="3"/>
      <c r="SP134" s="3"/>
      <c r="SQ134" s="3"/>
      <c r="SR134" s="3"/>
      <c r="SS134" s="3"/>
      <c r="ST134" s="3"/>
      <c r="SU134" s="3"/>
      <c r="SV134" s="3"/>
      <c r="SW134" s="3"/>
      <c r="SX134" s="3"/>
      <c r="SY134" s="3"/>
      <c r="SZ134" s="3"/>
      <c r="TA134" s="3"/>
      <c r="TB134" s="3"/>
      <c r="TC134" s="3"/>
      <c r="TD134" s="3"/>
      <c r="TE134" s="3"/>
      <c r="TF134" s="3"/>
      <c r="TG134" s="3"/>
      <c r="TH134" s="3"/>
      <c r="TI134" s="3"/>
      <c r="TJ134" s="3"/>
      <c r="TK134" s="3"/>
      <c r="TL134" s="3"/>
      <c r="TM134" s="3"/>
      <c r="TN134" s="3"/>
      <c r="TO134" s="3"/>
      <c r="TP134" s="3"/>
      <c r="TQ134" s="3"/>
      <c r="TR134" s="3"/>
      <c r="TS134" s="3"/>
      <c r="TT134" s="3"/>
      <c r="TU134" s="3"/>
      <c r="TV134" s="3"/>
      <c r="TW134" s="3"/>
      <c r="TX134" s="3"/>
      <c r="TY134" s="3"/>
      <c r="TZ134" s="3"/>
      <c r="UA134" s="3"/>
      <c r="UB134" s="3"/>
      <c r="UC134" s="3"/>
      <c r="UD134" s="3"/>
      <c r="UE134" s="3"/>
      <c r="UF134" s="3"/>
      <c r="UG134" s="3"/>
      <c r="UH134" s="3"/>
      <c r="UI134" s="3"/>
      <c r="UJ134" s="3"/>
      <c r="UK134" s="3"/>
      <c r="UL134" s="3"/>
      <c r="UM134" s="3"/>
      <c r="UN134" s="3"/>
      <c r="UO134" s="3"/>
      <c r="UP134" s="3"/>
      <c r="UQ134" s="3"/>
      <c r="UR134" s="3"/>
      <c r="US134" s="3"/>
      <c r="UT134" s="3"/>
      <c r="UU134" s="3"/>
      <c r="UV134" s="3"/>
      <c r="UW134" s="3"/>
      <c r="UX134" s="3"/>
      <c r="UY134" s="3"/>
      <c r="UZ134" s="3"/>
      <c r="VA134" s="3"/>
      <c r="VB134" s="3"/>
      <c r="VC134" s="3"/>
      <c r="VD134" s="3"/>
      <c r="VE134" s="3"/>
      <c r="VF134" s="3"/>
      <c r="VG134" s="3"/>
      <c r="VH134" s="3"/>
      <c r="VI134" s="3"/>
      <c r="VJ134" s="3"/>
      <c r="VK134" s="3"/>
      <c r="VL134" s="3"/>
      <c r="VM134" s="3"/>
      <c r="VN134" s="3"/>
      <c r="VO134" s="3"/>
      <c r="VP134" s="3"/>
      <c r="VQ134" s="3"/>
      <c r="VR134" s="3"/>
      <c r="VS134" s="3"/>
      <c r="VT134" s="3"/>
      <c r="VU134" s="3"/>
      <c r="VV134" s="3"/>
      <c r="VW134" s="3"/>
      <c r="VX134" s="3"/>
      <c r="VY134" s="3"/>
      <c r="VZ134" s="3"/>
      <c r="WA134" s="3"/>
      <c r="WB134" s="3"/>
      <c r="WC134" s="3"/>
      <c r="WD134" s="3"/>
      <c r="WE134" s="3"/>
      <c r="WF134" s="3"/>
      <c r="WG134" s="3"/>
      <c r="WH134" s="3"/>
      <c r="WI134" s="3"/>
      <c r="WJ134" s="3"/>
      <c r="WK134" s="3"/>
      <c r="WL134" s="3"/>
      <c r="WM134" s="3"/>
      <c r="WN134" s="3"/>
      <c r="WO134" s="3"/>
      <c r="WP134" s="3"/>
      <c r="WQ134" s="3"/>
      <c r="WR134" s="3"/>
      <c r="WS134" s="3"/>
      <c r="WT134" s="3"/>
      <c r="WU134" s="3"/>
      <c r="WV134" s="3"/>
      <c r="WW134" s="3"/>
      <c r="WX134" s="3"/>
      <c r="WY134" s="3"/>
      <c r="WZ134" s="3"/>
      <c r="XA134" s="3"/>
      <c r="XB134" s="3"/>
      <c r="XC134" s="3"/>
      <c r="XD134" s="3"/>
      <c r="XE134" s="3"/>
      <c r="XF134" s="3"/>
      <c r="XG134" s="3"/>
      <c r="XH134" s="3"/>
      <c r="XI134" s="3"/>
      <c r="XJ134" s="3"/>
      <c r="XK134" s="3"/>
      <c r="XL134" s="3"/>
      <c r="XM134" s="3"/>
      <c r="XN134" s="3"/>
      <c r="XO134" s="3"/>
      <c r="XP134" s="3"/>
      <c r="XQ134" s="3"/>
      <c r="XR134" s="3"/>
      <c r="XS134" s="3"/>
      <c r="XT134" s="3"/>
      <c r="XU134" s="3"/>
      <c r="XV134" s="3"/>
      <c r="XW134" s="3"/>
      <c r="XX134" s="3"/>
      <c r="XY134" s="3"/>
      <c r="XZ134" s="3"/>
      <c r="YA134" s="3"/>
      <c r="YB134" s="3"/>
      <c r="YC134" s="3"/>
      <c r="YD134" s="3"/>
      <c r="YE134" s="3"/>
      <c r="YF134" s="3"/>
      <c r="YG134" s="3"/>
      <c r="YH134" s="3"/>
      <c r="YI134" s="3"/>
      <c r="YJ134" s="3"/>
      <c r="YK134" s="3"/>
      <c r="YL134" s="3"/>
      <c r="YM134" s="3"/>
      <c r="YN134" s="3"/>
      <c r="YO134" s="3"/>
      <c r="YP134" s="3"/>
      <c r="YQ134" s="3"/>
      <c r="YR134" s="3"/>
      <c r="YS134" s="3"/>
      <c r="YT134" s="3"/>
      <c r="YU134" s="3"/>
      <c r="YV134" s="3"/>
      <c r="YW134" s="3"/>
      <c r="YX134" s="3"/>
      <c r="YY134" s="3"/>
      <c r="YZ134" s="3"/>
      <c r="ZA134" s="3"/>
      <c r="ZB134" s="3"/>
      <c r="ZC134" s="3"/>
      <c r="ZD134" s="3"/>
      <c r="ZE134" s="3"/>
      <c r="ZF134" s="3"/>
      <c r="ZG134" s="3"/>
      <c r="ZH134" s="3"/>
      <c r="ZI134" s="3"/>
      <c r="ZJ134" s="3"/>
      <c r="ZK134" s="3"/>
      <c r="ZL134" s="3"/>
      <c r="ZM134" s="3"/>
      <c r="ZN134" s="3"/>
      <c r="ZO134" s="3"/>
      <c r="ZP134" s="3"/>
      <c r="ZQ134" s="3"/>
      <c r="ZR134" s="3"/>
      <c r="ZS134" s="3"/>
      <c r="ZT134" s="3"/>
      <c r="ZU134" s="3"/>
      <c r="ZV134" s="3"/>
      <c r="ZW134" s="3"/>
      <c r="ZX134" s="3"/>
      <c r="ZY134" s="3"/>
      <c r="ZZ134" s="3"/>
      <c r="AAA134" s="3"/>
      <c r="AAB134" s="3"/>
      <c r="AAC134" s="3"/>
      <c r="AAD134" s="3"/>
      <c r="AAE134" s="3"/>
      <c r="AAF134" s="3"/>
      <c r="AAG134" s="3"/>
      <c r="AAH134" s="3"/>
      <c r="AAI134" s="3"/>
      <c r="AAJ134" s="3"/>
      <c r="AAK134" s="3"/>
      <c r="AAL134" s="3"/>
      <c r="AAM134" s="3"/>
      <c r="AAN134" s="3"/>
      <c r="AAO134" s="3"/>
      <c r="AAP134" s="3"/>
      <c r="AAQ134" s="3"/>
      <c r="AAR134" s="3"/>
      <c r="AAS134" s="3"/>
      <c r="AAT134" s="3"/>
      <c r="AAU134" s="3"/>
      <c r="AAV134" s="3"/>
      <c r="AAW134" s="3"/>
      <c r="AAX134" s="3"/>
      <c r="AAY134" s="3"/>
      <c r="AAZ134" s="3"/>
      <c r="ABA134" s="3"/>
      <c r="ABB134" s="3"/>
      <c r="ABC134" s="3"/>
      <c r="ABD134" s="3"/>
      <c r="ABE134" s="3"/>
      <c r="ABF134" s="3"/>
      <c r="ABG134" s="3"/>
      <c r="ABH134" s="3"/>
      <c r="ABI134" s="3"/>
      <c r="ABJ134" s="3"/>
      <c r="ABK134" s="3"/>
      <c r="ABL134" s="3"/>
      <c r="ABM134" s="3"/>
      <c r="ABN134" s="3"/>
      <c r="ABO134" s="3"/>
      <c r="ABP134" s="3"/>
      <c r="ABQ134" s="3"/>
      <c r="ABR134" s="3"/>
      <c r="ABS134" s="3"/>
      <c r="ABT134" s="3"/>
      <c r="ABU134" s="3"/>
      <c r="ABV134" s="3"/>
      <c r="ABW134" s="3"/>
      <c r="ABX134" s="3"/>
      <c r="ABY134" s="3"/>
      <c r="ABZ134" s="3"/>
      <c r="ACA134" s="3"/>
      <c r="ACB134" s="3"/>
      <c r="ACC134" s="3"/>
      <c r="ACD134" s="3"/>
      <c r="ACE134" s="3"/>
      <c r="ACF134" s="3"/>
      <c r="ACG134" s="3"/>
      <c r="ACH134" s="3"/>
      <c r="ACI134" s="3"/>
      <c r="ACJ134" s="3"/>
      <c r="ACK134" s="3"/>
      <c r="ACL134" s="3"/>
      <c r="ACM134" s="3"/>
      <c r="ACN134" s="3"/>
      <c r="ACO134" s="3"/>
      <c r="ACP134" s="3"/>
      <c r="ACQ134" s="3"/>
      <c r="ACR134" s="3"/>
      <c r="ACS134" s="3"/>
      <c r="ACT134" s="3"/>
      <c r="ACU134" s="3"/>
      <c r="ACV134" s="3"/>
      <c r="ACW134" s="3"/>
      <c r="ACX134" s="3"/>
      <c r="ACY134" s="3"/>
      <c r="ACZ134" s="3"/>
      <c r="ADA134" s="3"/>
      <c r="ADB134" s="3"/>
      <c r="ADC134" s="3"/>
      <c r="ADD134" s="3"/>
      <c r="ADE134" s="3"/>
      <c r="ADF134" s="3"/>
      <c r="ADG134" s="3"/>
      <c r="ADH134" s="3"/>
      <c r="ADI134" s="3"/>
      <c r="ADJ134" s="3"/>
      <c r="ADK134" s="3"/>
      <c r="ADL134" s="3"/>
      <c r="ADM134" s="3"/>
      <c r="ADN134" s="3"/>
      <c r="ADO134" s="3"/>
      <c r="ADP134" s="3"/>
      <c r="ADQ134" s="3"/>
      <c r="ADR134" s="3"/>
      <c r="ADS134" s="3"/>
      <c r="ADT134" s="3"/>
      <c r="ADU134" s="3"/>
      <c r="ADV134" s="3"/>
      <c r="ADW134" s="3"/>
      <c r="ADX134" s="3"/>
      <c r="ADY134" s="3"/>
      <c r="ADZ134" s="3"/>
      <c r="AEA134" s="3"/>
      <c r="AEB134" s="3"/>
      <c r="AEC134" s="3"/>
      <c r="AED134" s="3"/>
      <c r="AEE134" s="3"/>
      <c r="AEF134" s="3"/>
      <c r="AEG134" s="3"/>
      <c r="AEH134" s="3"/>
      <c r="AEI134" s="3"/>
      <c r="AEJ134" s="3"/>
      <c r="AEK134" s="3"/>
      <c r="AEL134" s="3"/>
      <c r="AEM134" s="3"/>
      <c r="AEN134" s="3"/>
      <c r="AEO134" s="3"/>
      <c r="AEP134" s="3"/>
      <c r="AEQ134" s="3"/>
      <c r="AER134" s="3"/>
      <c r="AES134" s="3"/>
      <c r="AET134" s="3"/>
      <c r="AEU134" s="3"/>
      <c r="AEV134" s="3"/>
      <c r="AEW134" s="3"/>
      <c r="AEX134" s="3"/>
      <c r="AEY134" s="3"/>
      <c r="AEZ134" s="3"/>
      <c r="AFA134" s="3"/>
      <c r="AFB134" s="3"/>
      <c r="AFC134" s="3"/>
      <c r="AFD134" s="3"/>
      <c r="AFE134" s="3"/>
      <c r="AFF134" s="3"/>
      <c r="AFG134" s="3"/>
      <c r="AFH134" s="3"/>
      <c r="AFI134" s="3"/>
      <c r="AFJ134" s="3"/>
      <c r="AFK134" s="3"/>
      <c r="AFL134" s="3"/>
      <c r="AFM134" s="3"/>
      <c r="AFN134" s="3"/>
      <c r="AFO134" s="3"/>
      <c r="AFP134" s="3"/>
      <c r="AFQ134" s="3"/>
      <c r="AFR134" s="3"/>
      <c r="AFS134" s="3"/>
      <c r="AFT134" s="3"/>
      <c r="AFU134" s="3"/>
      <c r="AFV134" s="3"/>
      <c r="AFW134" s="3"/>
      <c r="AFX134" s="3"/>
      <c r="AFY134" s="3"/>
      <c r="AFZ134" s="3"/>
      <c r="AGA134" s="3"/>
      <c r="AGB134" s="3"/>
      <c r="AGC134" s="3"/>
      <c r="AGD134" s="3"/>
      <c r="AGE134" s="3"/>
      <c r="AGF134" s="3"/>
      <c r="AGG134" s="3"/>
      <c r="AGH134" s="3"/>
      <c r="AGI134" s="3"/>
      <c r="AGJ134" s="3"/>
      <c r="AGK134" s="3"/>
      <c r="AGL134" s="3"/>
      <c r="AGM134" s="3"/>
      <c r="AGN134" s="3"/>
      <c r="AGO134" s="3"/>
      <c r="AGP134" s="3"/>
      <c r="AGQ134" s="3"/>
      <c r="AGR134" s="3"/>
      <c r="AGS134" s="3"/>
      <c r="AGT134" s="3"/>
      <c r="AGU134" s="3"/>
      <c r="AGV134" s="3"/>
      <c r="AGW134" s="3"/>
      <c r="AGX134" s="3"/>
      <c r="AGY134" s="3"/>
      <c r="AGZ134" s="3"/>
      <c r="AHA134" s="3"/>
      <c r="AHB134" s="3"/>
      <c r="AHC134" s="3"/>
      <c r="AHD134" s="3"/>
      <c r="AHE134" s="3"/>
      <c r="AHF134" s="3"/>
      <c r="AHG134" s="3"/>
      <c r="AHH134" s="3"/>
      <c r="AHI134" s="3"/>
      <c r="AHJ134" s="3"/>
      <c r="AHK134" s="3"/>
      <c r="AHL134" s="3"/>
      <c r="AHM134" s="3"/>
      <c r="AHN134" s="3"/>
      <c r="AHO134" s="3"/>
      <c r="AHP134" s="3"/>
      <c r="AHQ134" s="3"/>
      <c r="AHR134" s="3"/>
      <c r="AHS134" s="3"/>
      <c r="AHT134" s="3"/>
      <c r="AHU134" s="3"/>
      <c r="AHV134" s="3"/>
      <c r="AHW134" s="3"/>
      <c r="AHX134" s="3"/>
      <c r="AHY134" s="3"/>
      <c r="AHZ134" s="3"/>
      <c r="AIA134" s="3"/>
      <c r="AIB134" s="3"/>
      <c r="AIC134" s="3"/>
      <c r="AID134" s="3"/>
      <c r="AIE134" s="3"/>
      <c r="AIF134" s="3"/>
      <c r="AIG134" s="3"/>
      <c r="AIH134" s="3"/>
      <c r="AII134" s="3"/>
      <c r="AIJ134" s="3"/>
      <c r="AIK134" s="3"/>
      <c r="AIL134" s="3"/>
      <c r="AIM134" s="3"/>
      <c r="AIN134" s="3"/>
      <c r="AIO134" s="3"/>
      <c r="AIP134" s="3"/>
      <c r="AIQ134" s="3"/>
      <c r="AIR134" s="3"/>
      <c r="AIS134" s="3"/>
      <c r="AIT134" s="3"/>
      <c r="AIU134" s="3"/>
      <c r="AIV134" s="3"/>
      <c r="AIW134" s="3"/>
      <c r="AIX134" s="3"/>
      <c r="AIY134" s="3"/>
      <c r="AIZ134" s="3"/>
      <c r="AJA134" s="3"/>
      <c r="AJB134" s="3"/>
      <c r="AJC134" s="3"/>
      <c r="AJD134" s="3"/>
      <c r="AJE134" s="3"/>
      <c r="AJF134" s="3"/>
      <c r="AJG134" s="3"/>
      <c r="AJH134" s="3"/>
      <c r="AJI134" s="3"/>
      <c r="AJJ134" s="3"/>
      <c r="AJK134" s="3"/>
      <c r="AJL134" s="3"/>
      <c r="AJM134" s="3"/>
      <c r="AJN134" s="3"/>
      <c r="AJO134" s="3"/>
      <c r="AJP134" s="3"/>
      <c r="AJQ134" s="3"/>
      <c r="AJR134" s="3"/>
      <c r="AJS134" s="3"/>
      <c r="AJT134" s="3"/>
      <c r="AJU134" s="3"/>
      <c r="AJV134" s="3"/>
      <c r="AJW134" s="3"/>
      <c r="AJX134" s="3"/>
      <c r="AJY134" s="3"/>
      <c r="AJZ134" s="3"/>
      <c r="AKA134" s="3"/>
      <c r="AKB134" s="3"/>
      <c r="AKC134" s="3"/>
      <c r="AKD134" s="3"/>
      <c r="AKE134" s="3"/>
      <c r="AKF134" s="3"/>
      <c r="AKG134" s="3"/>
      <c r="AKH134" s="3"/>
      <c r="AKI134" s="3"/>
      <c r="AKJ134" s="3"/>
      <c r="AKK134" s="3"/>
      <c r="AKL134" s="3"/>
      <c r="AKM134" s="3"/>
      <c r="AKN134" s="3"/>
      <c r="AKO134" s="3"/>
      <c r="AKP134" s="3"/>
      <c r="AKQ134" s="3"/>
      <c r="AKR134" s="3"/>
      <c r="AKS134" s="3"/>
      <c r="AKT134" s="3"/>
      <c r="AKU134" s="3"/>
      <c r="AKV134" s="3"/>
      <c r="AKW134" s="3"/>
      <c r="AKX134" s="3"/>
      <c r="AKY134" s="3"/>
      <c r="AKZ134" s="3"/>
      <c r="ALA134" s="3"/>
    </row>
    <row r="135" spans="1:989" s="35" customFormat="1" ht="93" customHeight="1" x14ac:dyDescent="0.2">
      <c r="A135" s="62" t="s">
        <v>203</v>
      </c>
      <c r="B135" s="51">
        <v>0</v>
      </c>
      <c r="C135" s="51">
        <v>0</v>
      </c>
      <c r="D135" s="51">
        <v>0</v>
      </c>
      <c r="E135" s="60"/>
      <c r="F135" s="60"/>
      <c r="G135" s="86">
        <v>1910</v>
      </c>
      <c r="H135" s="60">
        <f t="shared" si="40"/>
        <v>1910</v>
      </c>
      <c r="I135" s="60"/>
      <c r="J135" s="60">
        <f t="shared" si="42"/>
        <v>1910</v>
      </c>
      <c r="K135" s="60"/>
      <c r="L135" s="61">
        <f t="shared" si="44"/>
        <v>1910</v>
      </c>
      <c r="M135" s="61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3"/>
      <c r="GV135" s="3"/>
      <c r="GW135" s="3"/>
      <c r="GX135" s="3"/>
      <c r="GY135" s="3"/>
      <c r="GZ135" s="3"/>
      <c r="HA135" s="3"/>
      <c r="HB135" s="3"/>
      <c r="HC135" s="3"/>
      <c r="HD135" s="3"/>
      <c r="HE135" s="3"/>
      <c r="HF135" s="3"/>
      <c r="HG135" s="3"/>
      <c r="HH135" s="3"/>
      <c r="HI135" s="3"/>
      <c r="HJ135" s="3"/>
      <c r="HK135" s="3"/>
      <c r="HL135" s="3"/>
      <c r="HM135" s="3"/>
      <c r="HN135" s="3"/>
      <c r="HO135" s="3"/>
      <c r="HP135" s="3"/>
      <c r="HQ135" s="3"/>
      <c r="HR135" s="3"/>
      <c r="HS135" s="3"/>
      <c r="HT135" s="3"/>
      <c r="HU135" s="3"/>
      <c r="HV135" s="3"/>
      <c r="HW135" s="3"/>
      <c r="HX135" s="3"/>
      <c r="HY135" s="3"/>
      <c r="HZ135" s="3"/>
      <c r="IA135" s="3"/>
      <c r="IB135" s="3"/>
      <c r="IC135" s="3"/>
      <c r="ID135" s="3"/>
      <c r="IE135" s="3"/>
      <c r="IF135" s="3"/>
      <c r="IG135" s="3"/>
      <c r="IH135" s="3"/>
      <c r="II135" s="3"/>
      <c r="IJ135" s="3"/>
      <c r="IK135" s="3"/>
      <c r="IL135" s="3"/>
      <c r="IM135" s="3"/>
      <c r="IN135" s="3"/>
      <c r="IO135" s="3"/>
      <c r="IP135" s="3"/>
      <c r="IQ135" s="3"/>
      <c r="IR135" s="3"/>
      <c r="IS135" s="3"/>
      <c r="IT135" s="3"/>
      <c r="IU135" s="3"/>
      <c r="IV135" s="3"/>
      <c r="IW135" s="3"/>
      <c r="IX135" s="3"/>
      <c r="IY135" s="3"/>
      <c r="IZ135" s="3"/>
      <c r="JA135" s="3"/>
      <c r="JB135" s="3"/>
      <c r="JC135" s="3"/>
      <c r="JD135" s="3"/>
      <c r="JE135" s="3"/>
      <c r="JF135" s="3"/>
      <c r="JG135" s="3"/>
      <c r="JH135" s="3"/>
      <c r="JI135" s="3"/>
      <c r="JJ135" s="3"/>
      <c r="JK135" s="3"/>
      <c r="JL135" s="3"/>
      <c r="JM135" s="3"/>
      <c r="JN135" s="3"/>
      <c r="JO135" s="3"/>
      <c r="JP135" s="3"/>
      <c r="JQ135" s="3"/>
      <c r="JR135" s="3"/>
      <c r="JS135" s="3"/>
      <c r="JT135" s="3"/>
      <c r="JU135" s="3"/>
      <c r="JV135" s="3"/>
      <c r="JW135" s="3"/>
      <c r="JX135" s="3"/>
      <c r="JY135" s="3"/>
      <c r="JZ135" s="3"/>
      <c r="KA135" s="3"/>
      <c r="KB135" s="3"/>
      <c r="KC135" s="3"/>
      <c r="KD135" s="3"/>
      <c r="KE135" s="3"/>
      <c r="KF135" s="3"/>
      <c r="KG135" s="3"/>
      <c r="KH135" s="3"/>
      <c r="KI135" s="3"/>
      <c r="KJ135" s="3"/>
      <c r="KK135" s="3"/>
      <c r="KL135" s="3"/>
      <c r="KM135" s="3"/>
      <c r="KN135" s="3"/>
      <c r="KO135" s="3"/>
      <c r="KP135" s="3"/>
      <c r="KQ135" s="3"/>
      <c r="KR135" s="3"/>
      <c r="KS135" s="3"/>
      <c r="KT135" s="3"/>
      <c r="KU135" s="3"/>
      <c r="KV135" s="3"/>
      <c r="KW135" s="3"/>
      <c r="KX135" s="3"/>
      <c r="KY135" s="3"/>
      <c r="KZ135" s="3"/>
      <c r="LA135" s="3"/>
      <c r="LB135" s="3"/>
      <c r="LC135" s="3"/>
      <c r="LD135" s="3"/>
      <c r="LE135" s="3"/>
      <c r="LF135" s="3"/>
      <c r="LG135" s="3"/>
      <c r="LH135" s="3"/>
      <c r="LI135" s="3"/>
      <c r="LJ135" s="3"/>
      <c r="LK135" s="3"/>
      <c r="LL135" s="3"/>
      <c r="LM135" s="3"/>
      <c r="LN135" s="3"/>
      <c r="LO135" s="3"/>
      <c r="LP135" s="3"/>
      <c r="LQ135" s="3"/>
      <c r="LR135" s="3"/>
      <c r="LS135" s="3"/>
      <c r="LT135" s="3"/>
      <c r="LU135" s="3"/>
      <c r="LV135" s="3"/>
      <c r="LW135" s="3"/>
      <c r="LX135" s="3"/>
      <c r="LY135" s="3"/>
      <c r="LZ135" s="3"/>
      <c r="MA135" s="3"/>
      <c r="MB135" s="3"/>
      <c r="MC135" s="3"/>
      <c r="MD135" s="3"/>
      <c r="ME135" s="3"/>
      <c r="MF135" s="3"/>
      <c r="MG135" s="3"/>
      <c r="MH135" s="3"/>
      <c r="MI135" s="3"/>
      <c r="MJ135" s="3"/>
      <c r="MK135" s="3"/>
      <c r="ML135" s="3"/>
      <c r="MM135" s="3"/>
      <c r="MN135" s="3"/>
      <c r="MO135" s="3"/>
      <c r="MP135" s="3"/>
      <c r="MQ135" s="3"/>
      <c r="MR135" s="3"/>
      <c r="MS135" s="3"/>
      <c r="MT135" s="3"/>
      <c r="MU135" s="3"/>
      <c r="MV135" s="3"/>
      <c r="MW135" s="3"/>
      <c r="MX135" s="3"/>
      <c r="MY135" s="3"/>
      <c r="MZ135" s="3"/>
      <c r="NA135" s="3"/>
      <c r="NB135" s="3"/>
      <c r="NC135" s="3"/>
      <c r="ND135" s="3"/>
      <c r="NE135" s="3"/>
      <c r="NF135" s="3"/>
      <c r="NG135" s="3"/>
      <c r="NH135" s="3"/>
      <c r="NI135" s="3"/>
      <c r="NJ135" s="3"/>
      <c r="NK135" s="3"/>
      <c r="NL135" s="3"/>
      <c r="NM135" s="3"/>
      <c r="NN135" s="3"/>
      <c r="NO135" s="3"/>
      <c r="NP135" s="3"/>
      <c r="NQ135" s="3"/>
      <c r="NR135" s="3"/>
      <c r="NS135" s="3"/>
      <c r="NT135" s="3"/>
      <c r="NU135" s="3"/>
      <c r="NV135" s="3"/>
      <c r="NW135" s="3"/>
      <c r="NX135" s="3"/>
      <c r="NY135" s="3"/>
      <c r="NZ135" s="3"/>
      <c r="OA135" s="3"/>
      <c r="OB135" s="3"/>
      <c r="OC135" s="3"/>
      <c r="OD135" s="3"/>
      <c r="OE135" s="3"/>
      <c r="OF135" s="3"/>
      <c r="OG135" s="3"/>
      <c r="OH135" s="3"/>
      <c r="OI135" s="3"/>
      <c r="OJ135" s="3"/>
      <c r="OK135" s="3"/>
      <c r="OL135" s="3"/>
      <c r="OM135" s="3"/>
      <c r="ON135" s="3"/>
      <c r="OO135" s="3"/>
      <c r="OP135" s="3"/>
      <c r="OQ135" s="3"/>
      <c r="OR135" s="3"/>
      <c r="OS135" s="3"/>
      <c r="OT135" s="3"/>
      <c r="OU135" s="3"/>
      <c r="OV135" s="3"/>
      <c r="OW135" s="3"/>
      <c r="OX135" s="3"/>
      <c r="OY135" s="3"/>
      <c r="OZ135" s="3"/>
      <c r="PA135" s="3"/>
      <c r="PB135" s="3"/>
      <c r="PC135" s="3"/>
      <c r="PD135" s="3"/>
      <c r="PE135" s="3"/>
      <c r="PF135" s="3"/>
      <c r="PG135" s="3"/>
      <c r="PH135" s="3"/>
      <c r="PI135" s="3"/>
      <c r="PJ135" s="3"/>
      <c r="PK135" s="3"/>
      <c r="PL135" s="3"/>
      <c r="PM135" s="3"/>
      <c r="PN135" s="3"/>
      <c r="PO135" s="3"/>
      <c r="PP135" s="3"/>
      <c r="PQ135" s="3"/>
      <c r="PR135" s="3"/>
      <c r="PS135" s="3"/>
      <c r="PT135" s="3"/>
      <c r="PU135" s="3"/>
      <c r="PV135" s="3"/>
      <c r="PW135" s="3"/>
      <c r="PX135" s="3"/>
      <c r="PY135" s="3"/>
      <c r="PZ135" s="3"/>
      <c r="QA135" s="3"/>
      <c r="QB135" s="3"/>
      <c r="QC135" s="3"/>
      <c r="QD135" s="3"/>
      <c r="QE135" s="3"/>
      <c r="QF135" s="3"/>
      <c r="QG135" s="3"/>
      <c r="QH135" s="3"/>
      <c r="QI135" s="3"/>
      <c r="QJ135" s="3"/>
      <c r="QK135" s="3"/>
      <c r="QL135" s="3"/>
      <c r="QM135" s="3"/>
      <c r="QN135" s="3"/>
      <c r="QO135" s="3"/>
      <c r="QP135" s="3"/>
      <c r="QQ135" s="3"/>
      <c r="QR135" s="3"/>
      <c r="QS135" s="3"/>
      <c r="QT135" s="3"/>
      <c r="QU135" s="3"/>
      <c r="QV135" s="3"/>
      <c r="QW135" s="3"/>
      <c r="QX135" s="3"/>
      <c r="QY135" s="3"/>
      <c r="QZ135" s="3"/>
      <c r="RA135" s="3"/>
      <c r="RB135" s="3"/>
      <c r="RC135" s="3"/>
      <c r="RD135" s="3"/>
      <c r="RE135" s="3"/>
      <c r="RF135" s="3"/>
      <c r="RG135" s="3"/>
      <c r="RH135" s="3"/>
      <c r="RI135" s="3"/>
      <c r="RJ135" s="3"/>
      <c r="RK135" s="3"/>
      <c r="RL135" s="3"/>
      <c r="RM135" s="3"/>
      <c r="RN135" s="3"/>
      <c r="RO135" s="3"/>
      <c r="RP135" s="3"/>
      <c r="RQ135" s="3"/>
      <c r="RR135" s="3"/>
      <c r="RS135" s="3"/>
      <c r="RT135" s="3"/>
      <c r="RU135" s="3"/>
      <c r="RV135" s="3"/>
      <c r="RW135" s="3"/>
      <c r="RX135" s="3"/>
      <c r="RY135" s="3"/>
      <c r="RZ135" s="3"/>
      <c r="SA135" s="3"/>
      <c r="SB135" s="3"/>
      <c r="SC135" s="3"/>
      <c r="SD135" s="3"/>
      <c r="SE135" s="3"/>
      <c r="SF135" s="3"/>
      <c r="SG135" s="3"/>
      <c r="SH135" s="3"/>
      <c r="SI135" s="3"/>
      <c r="SJ135" s="3"/>
      <c r="SK135" s="3"/>
      <c r="SL135" s="3"/>
      <c r="SM135" s="3"/>
      <c r="SN135" s="3"/>
      <c r="SO135" s="3"/>
      <c r="SP135" s="3"/>
      <c r="SQ135" s="3"/>
      <c r="SR135" s="3"/>
      <c r="SS135" s="3"/>
      <c r="ST135" s="3"/>
      <c r="SU135" s="3"/>
      <c r="SV135" s="3"/>
      <c r="SW135" s="3"/>
      <c r="SX135" s="3"/>
      <c r="SY135" s="3"/>
      <c r="SZ135" s="3"/>
      <c r="TA135" s="3"/>
      <c r="TB135" s="3"/>
      <c r="TC135" s="3"/>
      <c r="TD135" s="3"/>
      <c r="TE135" s="3"/>
      <c r="TF135" s="3"/>
      <c r="TG135" s="3"/>
      <c r="TH135" s="3"/>
      <c r="TI135" s="3"/>
      <c r="TJ135" s="3"/>
      <c r="TK135" s="3"/>
      <c r="TL135" s="3"/>
      <c r="TM135" s="3"/>
      <c r="TN135" s="3"/>
      <c r="TO135" s="3"/>
      <c r="TP135" s="3"/>
      <c r="TQ135" s="3"/>
      <c r="TR135" s="3"/>
      <c r="TS135" s="3"/>
      <c r="TT135" s="3"/>
      <c r="TU135" s="3"/>
      <c r="TV135" s="3"/>
      <c r="TW135" s="3"/>
      <c r="TX135" s="3"/>
      <c r="TY135" s="3"/>
      <c r="TZ135" s="3"/>
      <c r="UA135" s="3"/>
      <c r="UB135" s="3"/>
      <c r="UC135" s="3"/>
      <c r="UD135" s="3"/>
      <c r="UE135" s="3"/>
      <c r="UF135" s="3"/>
      <c r="UG135" s="3"/>
      <c r="UH135" s="3"/>
      <c r="UI135" s="3"/>
      <c r="UJ135" s="3"/>
      <c r="UK135" s="3"/>
      <c r="UL135" s="3"/>
      <c r="UM135" s="3"/>
      <c r="UN135" s="3"/>
      <c r="UO135" s="3"/>
      <c r="UP135" s="3"/>
      <c r="UQ135" s="3"/>
      <c r="UR135" s="3"/>
      <c r="US135" s="3"/>
      <c r="UT135" s="3"/>
      <c r="UU135" s="3"/>
      <c r="UV135" s="3"/>
      <c r="UW135" s="3"/>
      <c r="UX135" s="3"/>
      <c r="UY135" s="3"/>
      <c r="UZ135" s="3"/>
      <c r="VA135" s="3"/>
      <c r="VB135" s="3"/>
      <c r="VC135" s="3"/>
      <c r="VD135" s="3"/>
      <c r="VE135" s="3"/>
      <c r="VF135" s="3"/>
      <c r="VG135" s="3"/>
      <c r="VH135" s="3"/>
      <c r="VI135" s="3"/>
      <c r="VJ135" s="3"/>
      <c r="VK135" s="3"/>
      <c r="VL135" s="3"/>
      <c r="VM135" s="3"/>
      <c r="VN135" s="3"/>
      <c r="VO135" s="3"/>
      <c r="VP135" s="3"/>
      <c r="VQ135" s="3"/>
      <c r="VR135" s="3"/>
      <c r="VS135" s="3"/>
      <c r="VT135" s="3"/>
      <c r="VU135" s="3"/>
      <c r="VV135" s="3"/>
      <c r="VW135" s="3"/>
      <c r="VX135" s="3"/>
      <c r="VY135" s="3"/>
      <c r="VZ135" s="3"/>
      <c r="WA135" s="3"/>
      <c r="WB135" s="3"/>
      <c r="WC135" s="3"/>
      <c r="WD135" s="3"/>
      <c r="WE135" s="3"/>
      <c r="WF135" s="3"/>
      <c r="WG135" s="3"/>
      <c r="WH135" s="3"/>
      <c r="WI135" s="3"/>
      <c r="WJ135" s="3"/>
      <c r="WK135" s="3"/>
      <c r="WL135" s="3"/>
      <c r="WM135" s="3"/>
      <c r="WN135" s="3"/>
      <c r="WO135" s="3"/>
      <c r="WP135" s="3"/>
      <c r="WQ135" s="3"/>
      <c r="WR135" s="3"/>
      <c r="WS135" s="3"/>
      <c r="WT135" s="3"/>
      <c r="WU135" s="3"/>
      <c r="WV135" s="3"/>
      <c r="WW135" s="3"/>
      <c r="WX135" s="3"/>
      <c r="WY135" s="3"/>
      <c r="WZ135" s="3"/>
      <c r="XA135" s="3"/>
      <c r="XB135" s="3"/>
      <c r="XC135" s="3"/>
      <c r="XD135" s="3"/>
      <c r="XE135" s="3"/>
      <c r="XF135" s="3"/>
      <c r="XG135" s="3"/>
      <c r="XH135" s="3"/>
      <c r="XI135" s="3"/>
      <c r="XJ135" s="3"/>
      <c r="XK135" s="3"/>
      <c r="XL135" s="3"/>
      <c r="XM135" s="3"/>
      <c r="XN135" s="3"/>
      <c r="XO135" s="3"/>
      <c r="XP135" s="3"/>
      <c r="XQ135" s="3"/>
      <c r="XR135" s="3"/>
      <c r="XS135" s="3"/>
      <c r="XT135" s="3"/>
      <c r="XU135" s="3"/>
      <c r="XV135" s="3"/>
      <c r="XW135" s="3"/>
      <c r="XX135" s="3"/>
      <c r="XY135" s="3"/>
      <c r="XZ135" s="3"/>
      <c r="YA135" s="3"/>
      <c r="YB135" s="3"/>
      <c r="YC135" s="3"/>
      <c r="YD135" s="3"/>
      <c r="YE135" s="3"/>
      <c r="YF135" s="3"/>
      <c r="YG135" s="3"/>
      <c r="YH135" s="3"/>
      <c r="YI135" s="3"/>
      <c r="YJ135" s="3"/>
      <c r="YK135" s="3"/>
      <c r="YL135" s="3"/>
      <c r="YM135" s="3"/>
      <c r="YN135" s="3"/>
      <c r="YO135" s="3"/>
      <c r="YP135" s="3"/>
      <c r="YQ135" s="3"/>
      <c r="YR135" s="3"/>
      <c r="YS135" s="3"/>
      <c r="YT135" s="3"/>
      <c r="YU135" s="3"/>
      <c r="YV135" s="3"/>
      <c r="YW135" s="3"/>
      <c r="YX135" s="3"/>
      <c r="YY135" s="3"/>
      <c r="YZ135" s="3"/>
      <c r="ZA135" s="3"/>
      <c r="ZB135" s="3"/>
      <c r="ZC135" s="3"/>
      <c r="ZD135" s="3"/>
      <c r="ZE135" s="3"/>
      <c r="ZF135" s="3"/>
      <c r="ZG135" s="3"/>
      <c r="ZH135" s="3"/>
      <c r="ZI135" s="3"/>
      <c r="ZJ135" s="3"/>
      <c r="ZK135" s="3"/>
      <c r="ZL135" s="3"/>
      <c r="ZM135" s="3"/>
      <c r="ZN135" s="3"/>
      <c r="ZO135" s="3"/>
      <c r="ZP135" s="3"/>
      <c r="ZQ135" s="3"/>
      <c r="ZR135" s="3"/>
      <c r="ZS135" s="3"/>
      <c r="ZT135" s="3"/>
      <c r="ZU135" s="3"/>
      <c r="ZV135" s="3"/>
      <c r="ZW135" s="3"/>
      <c r="ZX135" s="3"/>
      <c r="ZY135" s="3"/>
      <c r="ZZ135" s="3"/>
      <c r="AAA135" s="3"/>
      <c r="AAB135" s="3"/>
      <c r="AAC135" s="3"/>
      <c r="AAD135" s="3"/>
      <c r="AAE135" s="3"/>
      <c r="AAF135" s="3"/>
      <c r="AAG135" s="3"/>
      <c r="AAH135" s="3"/>
      <c r="AAI135" s="3"/>
      <c r="AAJ135" s="3"/>
      <c r="AAK135" s="3"/>
      <c r="AAL135" s="3"/>
      <c r="AAM135" s="3"/>
      <c r="AAN135" s="3"/>
      <c r="AAO135" s="3"/>
      <c r="AAP135" s="3"/>
      <c r="AAQ135" s="3"/>
      <c r="AAR135" s="3"/>
      <c r="AAS135" s="3"/>
      <c r="AAT135" s="3"/>
      <c r="AAU135" s="3"/>
      <c r="AAV135" s="3"/>
      <c r="AAW135" s="3"/>
      <c r="AAX135" s="3"/>
      <c r="AAY135" s="3"/>
      <c r="AAZ135" s="3"/>
      <c r="ABA135" s="3"/>
      <c r="ABB135" s="3"/>
      <c r="ABC135" s="3"/>
      <c r="ABD135" s="3"/>
      <c r="ABE135" s="3"/>
      <c r="ABF135" s="3"/>
      <c r="ABG135" s="3"/>
      <c r="ABH135" s="3"/>
      <c r="ABI135" s="3"/>
      <c r="ABJ135" s="3"/>
      <c r="ABK135" s="3"/>
      <c r="ABL135" s="3"/>
      <c r="ABM135" s="3"/>
      <c r="ABN135" s="3"/>
      <c r="ABO135" s="3"/>
      <c r="ABP135" s="3"/>
      <c r="ABQ135" s="3"/>
      <c r="ABR135" s="3"/>
      <c r="ABS135" s="3"/>
      <c r="ABT135" s="3"/>
      <c r="ABU135" s="3"/>
      <c r="ABV135" s="3"/>
      <c r="ABW135" s="3"/>
      <c r="ABX135" s="3"/>
      <c r="ABY135" s="3"/>
      <c r="ABZ135" s="3"/>
      <c r="ACA135" s="3"/>
      <c r="ACB135" s="3"/>
      <c r="ACC135" s="3"/>
      <c r="ACD135" s="3"/>
      <c r="ACE135" s="3"/>
      <c r="ACF135" s="3"/>
      <c r="ACG135" s="3"/>
      <c r="ACH135" s="3"/>
      <c r="ACI135" s="3"/>
      <c r="ACJ135" s="3"/>
      <c r="ACK135" s="3"/>
      <c r="ACL135" s="3"/>
      <c r="ACM135" s="3"/>
      <c r="ACN135" s="3"/>
      <c r="ACO135" s="3"/>
      <c r="ACP135" s="3"/>
      <c r="ACQ135" s="3"/>
      <c r="ACR135" s="3"/>
      <c r="ACS135" s="3"/>
      <c r="ACT135" s="3"/>
      <c r="ACU135" s="3"/>
      <c r="ACV135" s="3"/>
      <c r="ACW135" s="3"/>
      <c r="ACX135" s="3"/>
      <c r="ACY135" s="3"/>
      <c r="ACZ135" s="3"/>
      <c r="ADA135" s="3"/>
      <c r="ADB135" s="3"/>
      <c r="ADC135" s="3"/>
      <c r="ADD135" s="3"/>
      <c r="ADE135" s="3"/>
      <c r="ADF135" s="3"/>
      <c r="ADG135" s="3"/>
      <c r="ADH135" s="3"/>
      <c r="ADI135" s="3"/>
      <c r="ADJ135" s="3"/>
      <c r="ADK135" s="3"/>
      <c r="ADL135" s="3"/>
      <c r="ADM135" s="3"/>
      <c r="ADN135" s="3"/>
      <c r="ADO135" s="3"/>
      <c r="ADP135" s="3"/>
      <c r="ADQ135" s="3"/>
      <c r="ADR135" s="3"/>
      <c r="ADS135" s="3"/>
      <c r="ADT135" s="3"/>
      <c r="ADU135" s="3"/>
      <c r="ADV135" s="3"/>
      <c r="ADW135" s="3"/>
      <c r="ADX135" s="3"/>
      <c r="ADY135" s="3"/>
      <c r="ADZ135" s="3"/>
      <c r="AEA135" s="3"/>
      <c r="AEB135" s="3"/>
      <c r="AEC135" s="3"/>
      <c r="AED135" s="3"/>
      <c r="AEE135" s="3"/>
      <c r="AEF135" s="3"/>
      <c r="AEG135" s="3"/>
      <c r="AEH135" s="3"/>
      <c r="AEI135" s="3"/>
      <c r="AEJ135" s="3"/>
      <c r="AEK135" s="3"/>
      <c r="AEL135" s="3"/>
      <c r="AEM135" s="3"/>
      <c r="AEN135" s="3"/>
      <c r="AEO135" s="3"/>
      <c r="AEP135" s="3"/>
      <c r="AEQ135" s="3"/>
      <c r="AER135" s="3"/>
      <c r="AES135" s="3"/>
      <c r="AET135" s="3"/>
      <c r="AEU135" s="3"/>
      <c r="AEV135" s="3"/>
      <c r="AEW135" s="3"/>
      <c r="AEX135" s="3"/>
      <c r="AEY135" s="3"/>
      <c r="AEZ135" s="3"/>
      <c r="AFA135" s="3"/>
      <c r="AFB135" s="3"/>
      <c r="AFC135" s="3"/>
      <c r="AFD135" s="3"/>
      <c r="AFE135" s="3"/>
      <c r="AFF135" s="3"/>
      <c r="AFG135" s="3"/>
      <c r="AFH135" s="3"/>
      <c r="AFI135" s="3"/>
      <c r="AFJ135" s="3"/>
      <c r="AFK135" s="3"/>
      <c r="AFL135" s="3"/>
      <c r="AFM135" s="3"/>
      <c r="AFN135" s="3"/>
      <c r="AFO135" s="3"/>
      <c r="AFP135" s="3"/>
      <c r="AFQ135" s="3"/>
      <c r="AFR135" s="3"/>
      <c r="AFS135" s="3"/>
      <c r="AFT135" s="3"/>
      <c r="AFU135" s="3"/>
      <c r="AFV135" s="3"/>
      <c r="AFW135" s="3"/>
      <c r="AFX135" s="3"/>
      <c r="AFY135" s="3"/>
      <c r="AFZ135" s="3"/>
      <c r="AGA135" s="3"/>
      <c r="AGB135" s="3"/>
      <c r="AGC135" s="3"/>
      <c r="AGD135" s="3"/>
      <c r="AGE135" s="3"/>
      <c r="AGF135" s="3"/>
      <c r="AGG135" s="3"/>
      <c r="AGH135" s="3"/>
      <c r="AGI135" s="3"/>
      <c r="AGJ135" s="3"/>
      <c r="AGK135" s="3"/>
      <c r="AGL135" s="3"/>
      <c r="AGM135" s="3"/>
      <c r="AGN135" s="3"/>
      <c r="AGO135" s="3"/>
      <c r="AGP135" s="3"/>
      <c r="AGQ135" s="3"/>
      <c r="AGR135" s="3"/>
      <c r="AGS135" s="3"/>
      <c r="AGT135" s="3"/>
      <c r="AGU135" s="3"/>
      <c r="AGV135" s="3"/>
      <c r="AGW135" s="3"/>
      <c r="AGX135" s="3"/>
      <c r="AGY135" s="3"/>
      <c r="AGZ135" s="3"/>
      <c r="AHA135" s="3"/>
      <c r="AHB135" s="3"/>
      <c r="AHC135" s="3"/>
      <c r="AHD135" s="3"/>
      <c r="AHE135" s="3"/>
      <c r="AHF135" s="3"/>
      <c r="AHG135" s="3"/>
      <c r="AHH135" s="3"/>
      <c r="AHI135" s="3"/>
      <c r="AHJ135" s="3"/>
      <c r="AHK135" s="3"/>
      <c r="AHL135" s="3"/>
      <c r="AHM135" s="3"/>
      <c r="AHN135" s="3"/>
      <c r="AHO135" s="3"/>
      <c r="AHP135" s="3"/>
      <c r="AHQ135" s="3"/>
      <c r="AHR135" s="3"/>
      <c r="AHS135" s="3"/>
      <c r="AHT135" s="3"/>
      <c r="AHU135" s="3"/>
      <c r="AHV135" s="3"/>
      <c r="AHW135" s="3"/>
      <c r="AHX135" s="3"/>
      <c r="AHY135" s="3"/>
      <c r="AHZ135" s="3"/>
      <c r="AIA135" s="3"/>
      <c r="AIB135" s="3"/>
      <c r="AIC135" s="3"/>
      <c r="AID135" s="3"/>
      <c r="AIE135" s="3"/>
      <c r="AIF135" s="3"/>
      <c r="AIG135" s="3"/>
      <c r="AIH135" s="3"/>
      <c r="AII135" s="3"/>
      <c r="AIJ135" s="3"/>
      <c r="AIK135" s="3"/>
      <c r="AIL135" s="3"/>
      <c r="AIM135" s="3"/>
      <c r="AIN135" s="3"/>
      <c r="AIO135" s="3"/>
      <c r="AIP135" s="3"/>
      <c r="AIQ135" s="3"/>
      <c r="AIR135" s="3"/>
      <c r="AIS135" s="3"/>
      <c r="AIT135" s="3"/>
      <c r="AIU135" s="3"/>
      <c r="AIV135" s="3"/>
      <c r="AIW135" s="3"/>
      <c r="AIX135" s="3"/>
      <c r="AIY135" s="3"/>
      <c r="AIZ135" s="3"/>
      <c r="AJA135" s="3"/>
      <c r="AJB135" s="3"/>
      <c r="AJC135" s="3"/>
      <c r="AJD135" s="3"/>
      <c r="AJE135" s="3"/>
      <c r="AJF135" s="3"/>
      <c r="AJG135" s="3"/>
      <c r="AJH135" s="3"/>
      <c r="AJI135" s="3"/>
      <c r="AJJ135" s="3"/>
      <c r="AJK135" s="3"/>
      <c r="AJL135" s="3"/>
      <c r="AJM135" s="3"/>
      <c r="AJN135" s="3"/>
      <c r="AJO135" s="3"/>
      <c r="AJP135" s="3"/>
      <c r="AJQ135" s="3"/>
      <c r="AJR135" s="3"/>
      <c r="AJS135" s="3"/>
      <c r="AJT135" s="3"/>
      <c r="AJU135" s="3"/>
      <c r="AJV135" s="3"/>
      <c r="AJW135" s="3"/>
      <c r="AJX135" s="3"/>
      <c r="AJY135" s="3"/>
      <c r="AJZ135" s="3"/>
      <c r="AKA135" s="3"/>
      <c r="AKB135" s="3"/>
      <c r="AKC135" s="3"/>
      <c r="AKD135" s="3"/>
      <c r="AKE135" s="3"/>
      <c r="AKF135" s="3"/>
      <c r="AKG135" s="3"/>
      <c r="AKH135" s="3"/>
      <c r="AKI135" s="3"/>
      <c r="AKJ135" s="3"/>
      <c r="AKK135" s="3"/>
      <c r="AKL135" s="3"/>
      <c r="AKM135" s="3"/>
      <c r="AKN135" s="3"/>
      <c r="AKO135" s="3"/>
      <c r="AKP135" s="3"/>
      <c r="AKQ135" s="3"/>
      <c r="AKR135" s="3"/>
      <c r="AKS135" s="3"/>
      <c r="AKT135" s="3"/>
      <c r="AKU135" s="3"/>
      <c r="AKV135" s="3"/>
      <c r="AKW135" s="3"/>
      <c r="AKX135" s="3"/>
      <c r="AKY135" s="3"/>
      <c r="AKZ135" s="3"/>
      <c r="ALA135" s="3"/>
    </row>
    <row r="136" spans="1:989" s="35" customFormat="1" ht="44.25" customHeight="1" x14ac:dyDescent="0.2">
      <c r="A136" s="58" t="s">
        <v>189</v>
      </c>
      <c r="B136" s="56">
        <f>B137+B138</f>
        <v>-12031.300000000001</v>
      </c>
      <c r="C136" s="56">
        <f t="shared" ref="C136:D136" si="56">C137+C138</f>
        <v>-12031.300000000001</v>
      </c>
      <c r="D136" s="56">
        <f t="shared" si="56"/>
        <v>-12031.300000000001</v>
      </c>
      <c r="E136" s="56">
        <f t="shared" si="37"/>
        <v>100</v>
      </c>
      <c r="F136" s="56">
        <f t="shared" si="38"/>
        <v>100</v>
      </c>
      <c r="G136" s="56">
        <v>0</v>
      </c>
      <c r="H136" s="56">
        <f t="shared" si="40"/>
        <v>12031.300000000001</v>
      </c>
      <c r="I136" s="56">
        <f t="shared" si="41"/>
        <v>-100</v>
      </c>
      <c r="J136" s="56">
        <f t="shared" si="42"/>
        <v>12031.300000000001</v>
      </c>
      <c r="K136" s="56">
        <f t="shared" si="43"/>
        <v>-100</v>
      </c>
      <c r="L136" s="56">
        <f t="shared" si="44"/>
        <v>12031.300000000001</v>
      </c>
      <c r="M136" s="56">
        <f t="shared" si="45"/>
        <v>-100</v>
      </c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3"/>
      <c r="GV136" s="3"/>
      <c r="GW136" s="3"/>
      <c r="GX136" s="3"/>
      <c r="GY136" s="3"/>
      <c r="GZ136" s="3"/>
      <c r="HA136" s="3"/>
      <c r="HB136" s="3"/>
      <c r="HC136" s="3"/>
      <c r="HD136" s="3"/>
      <c r="HE136" s="3"/>
      <c r="HF136" s="3"/>
      <c r="HG136" s="3"/>
      <c r="HH136" s="3"/>
      <c r="HI136" s="3"/>
      <c r="HJ136" s="3"/>
      <c r="HK136" s="3"/>
      <c r="HL136" s="3"/>
      <c r="HM136" s="3"/>
      <c r="HN136" s="3"/>
      <c r="HO136" s="3"/>
      <c r="HP136" s="3"/>
      <c r="HQ136" s="3"/>
      <c r="HR136" s="3"/>
      <c r="HS136" s="3"/>
      <c r="HT136" s="3"/>
      <c r="HU136" s="3"/>
      <c r="HV136" s="3"/>
      <c r="HW136" s="3"/>
      <c r="HX136" s="3"/>
      <c r="HY136" s="3"/>
      <c r="HZ136" s="3"/>
      <c r="IA136" s="3"/>
      <c r="IB136" s="3"/>
      <c r="IC136" s="3"/>
      <c r="ID136" s="3"/>
      <c r="IE136" s="3"/>
      <c r="IF136" s="3"/>
      <c r="IG136" s="3"/>
      <c r="IH136" s="3"/>
      <c r="II136" s="3"/>
      <c r="IJ136" s="3"/>
      <c r="IK136" s="3"/>
      <c r="IL136" s="3"/>
      <c r="IM136" s="3"/>
      <c r="IN136" s="3"/>
      <c r="IO136" s="3"/>
      <c r="IP136" s="3"/>
      <c r="IQ136" s="3"/>
      <c r="IR136" s="3"/>
      <c r="IS136" s="3"/>
      <c r="IT136" s="3"/>
      <c r="IU136" s="3"/>
      <c r="IV136" s="3"/>
      <c r="IW136" s="3"/>
      <c r="IX136" s="3"/>
      <c r="IY136" s="3"/>
      <c r="IZ136" s="3"/>
      <c r="JA136" s="3"/>
      <c r="JB136" s="3"/>
      <c r="JC136" s="3"/>
      <c r="JD136" s="3"/>
      <c r="JE136" s="3"/>
      <c r="JF136" s="3"/>
      <c r="JG136" s="3"/>
      <c r="JH136" s="3"/>
      <c r="JI136" s="3"/>
      <c r="JJ136" s="3"/>
      <c r="JK136" s="3"/>
      <c r="JL136" s="3"/>
      <c r="JM136" s="3"/>
      <c r="JN136" s="3"/>
      <c r="JO136" s="3"/>
      <c r="JP136" s="3"/>
      <c r="JQ136" s="3"/>
      <c r="JR136" s="3"/>
      <c r="JS136" s="3"/>
      <c r="JT136" s="3"/>
      <c r="JU136" s="3"/>
      <c r="JV136" s="3"/>
      <c r="JW136" s="3"/>
      <c r="JX136" s="3"/>
      <c r="JY136" s="3"/>
      <c r="JZ136" s="3"/>
      <c r="KA136" s="3"/>
      <c r="KB136" s="3"/>
      <c r="KC136" s="3"/>
      <c r="KD136" s="3"/>
      <c r="KE136" s="3"/>
      <c r="KF136" s="3"/>
      <c r="KG136" s="3"/>
      <c r="KH136" s="3"/>
      <c r="KI136" s="3"/>
      <c r="KJ136" s="3"/>
      <c r="KK136" s="3"/>
      <c r="KL136" s="3"/>
      <c r="KM136" s="3"/>
      <c r="KN136" s="3"/>
      <c r="KO136" s="3"/>
      <c r="KP136" s="3"/>
      <c r="KQ136" s="3"/>
      <c r="KR136" s="3"/>
      <c r="KS136" s="3"/>
      <c r="KT136" s="3"/>
      <c r="KU136" s="3"/>
      <c r="KV136" s="3"/>
      <c r="KW136" s="3"/>
      <c r="KX136" s="3"/>
      <c r="KY136" s="3"/>
      <c r="KZ136" s="3"/>
      <c r="LA136" s="3"/>
      <c r="LB136" s="3"/>
      <c r="LC136" s="3"/>
      <c r="LD136" s="3"/>
      <c r="LE136" s="3"/>
      <c r="LF136" s="3"/>
      <c r="LG136" s="3"/>
      <c r="LH136" s="3"/>
      <c r="LI136" s="3"/>
      <c r="LJ136" s="3"/>
      <c r="LK136" s="3"/>
      <c r="LL136" s="3"/>
      <c r="LM136" s="3"/>
      <c r="LN136" s="3"/>
      <c r="LO136" s="3"/>
      <c r="LP136" s="3"/>
      <c r="LQ136" s="3"/>
      <c r="LR136" s="3"/>
      <c r="LS136" s="3"/>
      <c r="LT136" s="3"/>
      <c r="LU136" s="3"/>
      <c r="LV136" s="3"/>
      <c r="LW136" s="3"/>
      <c r="LX136" s="3"/>
      <c r="LY136" s="3"/>
      <c r="LZ136" s="3"/>
      <c r="MA136" s="3"/>
      <c r="MB136" s="3"/>
      <c r="MC136" s="3"/>
      <c r="MD136" s="3"/>
      <c r="ME136" s="3"/>
      <c r="MF136" s="3"/>
      <c r="MG136" s="3"/>
      <c r="MH136" s="3"/>
      <c r="MI136" s="3"/>
      <c r="MJ136" s="3"/>
      <c r="MK136" s="3"/>
      <c r="ML136" s="3"/>
      <c r="MM136" s="3"/>
      <c r="MN136" s="3"/>
      <c r="MO136" s="3"/>
      <c r="MP136" s="3"/>
      <c r="MQ136" s="3"/>
      <c r="MR136" s="3"/>
      <c r="MS136" s="3"/>
      <c r="MT136" s="3"/>
      <c r="MU136" s="3"/>
      <c r="MV136" s="3"/>
      <c r="MW136" s="3"/>
      <c r="MX136" s="3"/>
      <c r="MY136" s="3"/>
      <c r="MZ136" s="3"/>
      <c r="NA136" s="3"/>
      <c r="NB136" s="3"/>
      <c r="NC136" s="3"/>
      <c r="ND136" s="3"/>
      <c r="NE136" s="3"/>
      <c r="NF136" s="3"/>
      <c r="NG136" s="3"/>
      <c r="NH136" s="3"/>
      <c r="NI136" s="3"/>
      <c r="NJ136" s="3"/>
      <c r="NK136" s="3"/>
      <c r="NL136" s="3"/>
      <c r="NM136" s="3"/>
      <c r="NN136" s="3"/>
      <c r="NO136" s="3"/>
      <c r="NP136" s="3"/>
      <c r="NQ136" s="3"/>
      <c r="NR136" s="3"/>
      <c r="NS136" s="3"/>
      <c r="NT136" s="3"/>
      <c r="NU136" s="3"/>
      <c r="NV136" s="3"/>
      <c r="NW136" s="3"/>
      <c r="NX136" s="3"/>
      <c r="NY136" s="3"/>
      <c r="NZ136" s="3"/>
      <c r="OA136" s="3"/>
      <c r="OB136" s="3"/>
      <c r="OC136" s="3"/>
      <c r="OD136" s="3"/>
      <c r="OE136" s="3"/>
      <c r="OF136" s="3"/>
      <c r="OG136" s="3"/>
      <c r="OH136" s="3"/>
      <c r="OI136" s="3"/>
      <c r="OJ136" s="3"/>
      <c r="OK136" s="3"/>
      <c r="OL136" s="3"/>
      <c r="OM136" s="3"/>
      <c r="ON136" s="3"/>
      <c r="OO136" s="3"/>
      <c r="OP136" s="3"/>
      <c r="OQ136" s="3"/>
      <c r="OR136" s="3"/>
      <c r="OS136" s="3"/>
      <c r="OT136" s="3"/>
      <c r="OU136" s="3"/>
      <c r="OV136" s="3"/>
      <c r="OW136" s="3"/>
      <c r="OX136" s="3"/>
      <c r="OY136" s="3"/>
      <c r="OZ136" s="3"/>
      <c r="PA136" s="3"/>
      <c r="PB136" s="3"/>
      <c r="PC136" s="3"/>
      <c r="PD136" s="3"/>
      <c r="PE136" s="3"/>
      <c r="PF136" s="3"/>
      <c r="PG136" s="3"/>
      <c r="PH136" s="3"/>
      <c r="PI136" s="3"/>
      <c r="PJ136" s="3"/>
      <c r="PK136" s="3"/>
      <c r="PL136" s="3"/>
      <c r="PM136" s="3"/>
      <c r="PN136" s="3"/>
      <c r="PO136" s="3"/>
      <c r="PP136" s="3"/>
      <c r="PQ136" s="3"/>
      <c r="PR136" s="3"/>
      <c r="PS136" s="3"/>
      <c r="PT136" s="3"/>
      <c r="PU136" s="3"/>
      <c r="PV136" s="3"/>
      <c r="PW136" s="3"/>
      <c r="PX136" s="3"/>
      <c r="PY136" s="3"/>
      <c r="PZ136" s="3"/>
      <c r="QA136" s="3"/>
      <c r="QB136" s="3"/>
      <c r="QC136" s="3"/>
      <c r="QD136" s="3"/>
      <c r="QE136" s="3"/>
      <c r="QF136" s="3"/>
      <c r="QG136" s="3"/>
      <c r="QH136" s="3"/>
      <c r="QI136" s="3"/>
      <c r="QJ136" s="3"/>
      <c r="QK136" s="3"/>
      <c r="QL136" s="3"/>
      <c r="QM136" s="3"/>
      <c r="QN136" s="3"/>
      <c r="QO136" s="3"/>
      <c r="QP136" s="3"/>
      <c r="QQ136" s="3"/>
      <c r="QR136" s="3"/>
      <c r="QS136" s="3"/>
      <c r="QT136" s="3"/>
      <c r="QU136" s="3"/>
      <c r="QV136" s="3"/>
      <c r="QW136" s="3"/>
      <c r="QX136" s="3"/>
      <c r="QY136" s="3"/>
      <c r="QZ136" s="3"/>
      <c r="RA136" s="3"/>
      <c r="RB136" s="3"/>
      <c r="RC136" s="3"/>
      <c r="RD136" s="3"/>
      <c r="RE136" s="3"/>
      <c r="RF136" s="3"/>
      <c r="RG136" s="3"/>
      <c r="RH136" s="3"/>
      <c r="RI136" s="3"/>
      <c r="RJ136" s="3"/>
      <c r="RK136" s="3"/>
      <c r="RL136" s="3"/>
      <c r="RM136" s="3"/>
      <c r="RN136" s="3"/>
      <c r="RO136" s="3"/>
      <c r="RP136" s="3"/>
      <c r="RQ136" s="3"/>
      <c r="RR136" s="3"/>
      <c r="RS136" s="3"/>
      <c r="RT136" s="3"/>
      <c r="RU136" s="3"/>
      <c r="RV136" s="3"/>
      <c r="RW136" s="3"/>
      <c r="RX136" s="3"/>
      <c r="RY136" s="3"/>
      <c r="RZ136" s="3"/>
      <c r="SA136" s="3"/>
      <c r="SB136" s="3"/>
      <c r="SC136" s="3"/>
      <c r="SD136" s="3"/>
      <c r="SE136" s="3"/>
      <c r="SF136" s="3"/>
      <c r="SG136" s="3"/>
      <c r="SH136" s="3"/>
      <c r="SI136" s="3"/>
      <c r="SJ136" s="3"/>
      <c r="SK136" s="3"/>
      <c r="SL136" s="3"/>
      <c r="SM136" s="3"/>
      <c r="SN136" s="3"/>
      <c r="SO136" s="3"/>
      <c r="SP136" s="3"/>
      <c r="SQ136" s="3"/>
      <c r="SR136" s="3"/>
      <c r="SS136" s="3"/>
      <c r="ST136" s="3"/>
      <c r="SU136" s="3"/>
      <c r="SV136" s="3"/>
      <c r="SW136" s="3"/>
      <c r="SX136" s="3"/>
      <c r="SY136" s="3"/>
      <c r="SZ136" s="3"/>
      <c r="TA136" s="3"/>
      <c r="TB136" s="3"/>
      <c r="TC136" s="3"/>
      <c r="TD136" s="3"/>
      <c r="TE136" s="3"/>
      <c r="TF136" s="3"/>
      <c r="TG136" s="3"/>
      <c r="TH136" s="3"/>
      <c r="TI136" s="3"/>
      <c r="TJ136" s="3"/>
      <c r="TK136" s="3"/>
      <c r="TL136" s="3"/>
      <c r="TM136" s="3"/>
      <c r="TN136" s="3"/>
      <c r="TO136" s="3"/>
      <c r="TP136" s="3"/>
      <c r="TQ136" s="3"/>
      <c r="TR136" s="3"/>
      <c r="TS136" s="3"/>
      <c r="TT136" s="3"/>
      <c r="TU136" s="3"/>
      <c r="TV136" s="3"/>
      <c r="TW136" s="3"/>
      <c r="TX136" s="3"/>
      <c r="TY136" s="3"/>
      <c r="TZ136" s="3"/>
      <c r="UA136" s="3"/>
      <c r="UB136" s="3"/>
      <c r="UC136" s="3"/>
      <c r="UD136" s="3"/>
      <c r="UE136" s="3"/>
      <c r="UF136" s="3"/>
      <c r="UG136" s="3"/>
      <c r="UH136" s="3"/>
      <c r="UI136" s="3"/>
      <c r="UJ136" s="3"/>
      <c r="UK136" s="3"/>
      <c r="UL136" s="3"/>
      <c r="UM136" s="3"/>
      <c r="UN136" s="3"/>
      <c r="UO136" s="3"/>
      <c r="UP136" s="3"/>
      <c r="UQ136" s="3"/>
      <c r="UR136" s="3"/>
      <c r="US136" s="3"/>
      <c r="UT136" s="3"/>
      <c r="UU136" s="3"/>
      <c r="UV136" s="3"/>
      <c r="UW136" s="3"/>
      <c r="UX136" s="3"/>
      <c r="UY136" s="3"/>
      <c r="UZ136" s="3"/>
      <c r="VA136" s="3"/>
      <c r="VB136" s="3"/>
      <c r="VC136" s="3"/>
      <c r="VD136" s="3"/>
      <c r="VE136" s="3"/>
      <c r="VF136" s="3"/>
      <c r="VG136" s="3"/>
      <c r="VH136" s="3"/>
      <c r="VI136" s="3"/>
      <c r="VJ136" s="3"/>
      <c r="VK136" s="3"/>
      <c r="VL136" s="3"/>
      <c r="VM136" s="3"/>
      <c r="VN136" s="3"/>
      <c r="VO136" s="3"/>
      <c r="VP136" s="3"/>
      <c r="VQ136" s="3"/>
      <c r="VR136" s="3"/>
      <c r="VS136" s="3"/>
      <c r="VT136" s="3"/>
      <c r="VU136" s="3"/>
      <c r="VV136" s="3"/>
      <c r="VW136" s="3"/>
      <c r="VX136" s="3"/>
      <c r="VY136" s="3"/>
      <c r="VZ136" s="3"/>
      <c r="WA136" s="3"/>
      <c r="WB136" s="3"/>
      <c r="WC136" s="3"/>
      <c r="WD136" s="3"/>
      <c r="WE136" s="3"/>
      <c r="WF136" s="3"/>
      <c r="WG136" s="3"/>
      <c r="WH136" s="3"/>
      <c r="WI136" s="3"/>
      <c r="WJ136" s="3"/>
      <c r="WK136" s="3"/>
      <c r="WL136" s="3"/>
      <c r="WM136" s="3"/>
      <c r="WN136" s="3"/>
      <c r="WO136" s="3"/>
      <c r="WP136" s="3"/>
      <c r="WQ136" s="3"/>
      <c r="WR136" s="3"/>
      <c r="WS136" s="3"/>
      <c r="WT136" s="3"/>
      <c r="WU136" s="3"/>
      <c r="WV136" s="3"/>
      <c r="WW136" s="3"/>
      <c r="WX136" s="3"/>
      <c r="WY136" s="3"/>
      <c r="WZ136" s="3"/>
      <c r="XA136" s="3"/>
      <c r="XB136" s="3"/>
      <c r="XC136" s="3"/>
      <c r="XD136" s="3"/>
      <c r="XE136" s="3"/>
      <c r="XF136" s="3"/>
      <c r="XG136" s="3"/>
      <c r="XH136" s="3"/>
      <c r="XI136" s="3"/>
      <c r="XJ136" s="3"/>
      <c r="XK136" s="3"/>
      <c r="XL136" s="3"/>
      <c r="XM136" s="3"/>
      <c r="XN136" s="3"/>
      <c r="XO136" s="3"/>
      <c r="XP136" s="3"/>
      <c r="XQ136" s="3"/>
      <c r="XR136" s="3"/>
      <c r="XS136" s="3"/>
      <c r="XT136" s="3"/>
      <c r="XU136" s="3"/>
      <c r="XV136" s="3"/>
      <c r="XW136" s="3"/>
      <c r="XX136" s="3"/>
      <c r="XY136" s="3"/>
      <c r="XZ136" s="3"/>
      <c r="YA136" s="3"/>
      <c r="YB136" s="3"/>
      <c r="YC136" s="3"/>
      <c r="YD136" s="3"/>
      <c r="YE136" s="3"/>
      <c r="YF136" s="3"/>
      <c r="YG136" s="3"/>
      <c r="YH136" s="3"/>
      <c r="YI136" s="3"/>
      <c r="YJ136" s="3"/>
      <c r="YK136" s="3"/>
      <c r="YL136" s="3"/>
      <c r="YM136" s="3"/>
      <c r="YN136" s="3"/>
      <c r="YO136" s="3"/>
      <c r="YP136" s="3"/>
      <c r="YQ136" s="3"/>
      <c r="YR136" s="3"/>
      <c r="YS136" s="3"/>
      <c r="YT136" s="3"/>
      <c r="YU136" s="3"/>
      <c r="YV136" s="3"/>
      <c r="YW136" s="3"/>
      <c r="YX136" s="3"/>
      <c r="YY136" s="3"/>
      <c r="YZ136" s="3"/>
      <c r="ZA136" s="3"/>
      <c r="ZB136" s="3"/>
      <c r="ZC136" s="3"/>
      <c r="ZD136" s="3"/>
      <c r="ZE136" s="3"/>
      <c r="ZF136" s="3"/>
      <c r="ZG136" s="3"/>
      <c r="ZH136" s="3"/>
      <c r="ZI136" s="3"/>
      <c r="ZJ136" s="3"/>
      <c r="ZK136" s="3"/>
      <c r="ZL136" s="3"/>
      <c r="ZM136" s="3"/>
      <c r="ZN136" s="3"/>
      <c r="ZO136" s="3"/>
      <c r="ZP136" s="3"/>
      <c r="ZQ136" s="3"/>
      <c r="ZR136" s="3"/>
      <c r="ZS136" s="3"/>
      <c r="ZT136" s="3"/>
      <c r="ZU136" s="3"/>
      <c r="ZV136" s="3"/>
      <c r="ZW136" s="3"/>
      <c r="ZX136" s="3"/>
      <c r="ZY136" s="3"/>
      <c r="ZZ136" s="3"/>
      <c r="AAA136" s="3"/>
      <c r="AAB136" s="3"/>
      <c r="AAC136" s="3"/>
      <c r="AAD136" s="3"/>
      <c r="AAE136" s="3"/>
      <c r="AAF136" s="3"/>
      <c r="AAG136" s="3"/>
      <c r="AAH136" s="3"/>
      <c r="AAI136" s="3"/>
      <c r="AAJ136" s="3"/>
      <c r="AAK136" s="3"/>
      <c r="AAL136" s="3"/>
      <c r="AAM136" s="3"/>
      <c r="AAN136" s="3"/>
      <c r="AAO136" s="3"/>
      <c r="AAP136" s="3"/>
      <c r="AAQ136" s="3"/>
      <c r="AAR136" s="3"/>
      <c r="AAS136" s="3"/>
      <c r="AAT136" s="3"/>
      <c r="AAU136" s="3"/>
      <c r="AAV136" s="3"/>
      <c r="AAW136" s="3"/>
      <c r="AAX136" s="3"/>
      <c r="AAY136" s="3"/>
      <c r="AAZ136" s="3"/>
      <c r="ABA136" s="3"/>
      <c r="ABB136" s="3"/>
      <c r="ABC136" s="3"/>
      <c r="ABD136" s="3"/>
      <c r="ABE136" s="3"/>
      <c r="ABF136" s="3"/>
      <c r="ABG136" s="3"/>
      <c r="ABH136" s="3"/>
      <c r="ABI136" s="3"/>
      <c r="ABJ136" s="3"/>
      <c r="ABK136" s="3"/>
      <c r="ABL136" s="3"/>
      <c r="ABM136" s="3"/>
      <c r="ABN136" s="3"/>
      <c r="ABO136" s="3"/>
      <c r="ABP136" s="3"/>
      <c r="ABQ136" s="3"/>
      <c r="ABR136" s="3"/>
      <c r="ABS136" s="3"/>
      <c r="ABT136" s="3"/>
      <c r="ABU136" s="3"/>
      <c r="ABV136" s="3"/>
      <c r="ABW136" s="3"/>
      <c r="ABX136" s="3"/>
      <c r="ABY136" s="3"/>
      <c r="ABZ136" s="3"/>
      <c r="ACA136" s="3"/>
      <c r="ACB136" s="3"/>
      <c r="ACC136" s="3"/>
      <c r="ACD136" s="3"/>
      <c r="ACE136" s="3"/>
      <c r="ACF136" s="3"/>
      <c r="ACG136" s="3"/>
      <c r="ACH136" s="3"/>
      <c r="ACI136" s="3"/>
      <c r="ACJ136" s="3"/>
      <c r="ACK136" s="3"/>
      <c r="ACL136" s="3"/>
      <c r="ACM136" s="3"/>
      <c r="ACN136" s="3"/>
      <c r="ACO136" s="3"/>
      <c r="ACP136" s="3"/>
      <c r="ACQ136" s="3"/>
      <c r="ACR136" s="3"/>
      <c r="ACS136" s="3"/>
      <c r="ACT136" s="3"/>
      <c r="ACU136" s="3"/>
      <c r="ACV136" s="3"/>
      <c r="ACW136" s="3"/>
      <c r="ACX136" s="3"/>
      <c r="ACY136" s="3"/>
      <c r="ACZ136" s="3"/>
      <c r="ADA136" s="3"/>
      <c r="ADB136" s="3"/>
      <c r="ADC136" s="3"/>
      <c r="ADD136" s="3"/>
      <c r="ADE136" s="3"/>
      <c r="ADF136" s="3"/>
      <c r="ADG136" s="3"/>
      <c r="ADH136" s="3"/>
      <c r="ADI136" s="3"/>
      <c r="ADJ136" s="3"/>
      <c r="ADK136" s="3"/>
      <c r="ADL136" s="3"/>
      <c r="ADM136" s="3"/>
      <c r="ADN136" s="3"/>
      <c r="ADO136" s="3"/>
      <c r="ADP136" s="3"/>
      <c r="ADQ136" s="3"/>
      <c r="ADR136" s="3"/>
      <c r="ADS136" s="3"/>
      <c r="ADT136" s="3"/>
      <c r="ADU136" s="3"/>
      <c r="ADV136" s="3"/>
      <c r="ADW136" s="3"/>
      <c r="ADX136" s="3"/>
      <c r="ADY136" s="3"/>
      <c r="ADZ136" s="3"/>
      <c r="AEA136" s="3"/>
      <c r="AEB136" s="3"/>
      <c r="AEC136" s="3"/>
      <c r="AED136" s="3"/>
      <c r="AEE136" s="3"/>
      <c r="AEF136" s="3"/>
      <c r="AEG136" s="3"/>
      <c r="AEH136" s="3"/>
      <c r="AEI136" s="3"/>
      <c r="AEJ136" s="3"/>
      <c r="AEK136" s="3"/>
      <c r="AEL136" s="3"/>
      <c r="AEM136" s="3"/>
      <c r="AEN136" s="3"/>
      <c r="AEO136" s="3"/>
      <c r="AEP136" s="3"/>
      <c r="AEQ136" s="3"/>
      <c r="AER136" s="3"/>
      <c r="AES136" s="3"/>
      <c r="AET136" s="3"/>
      <c r="AEU136" s="3"/>
      <c r="AEV136" s="3"/>
      <c r="AEW136" s="3"/>
      <c r="AEX136" s="3"/>
      <c r="AEY136" s="3"/>
      <c r="AEZ136" s="3"/>
      <c r="AFA136" s="3"/>
      <c r="AFB136" s="3"/>
      <c r="AFC136" s="3"/>
      <c r="AFD136" s="3"/>
      <c r="AFE136" s="3"/>
      <c r="AFF136" s="3"/>
      <c r="AFG136" s="3"/>
      <c r="AFH136" s="3"/>
      <c r="AFI136" s="3"/>
      <c r="AFJ136" s="3"/>
      <c r="AFK136" s="3"/>
      <c r="AFL136" s="3"/>
      <c r="AFM136" s="3"/>
      <c r="AFN136" s="3"/>
      <c r="AFO136" s="3"/>
      <c r="AFP136" s="3"/>
      <c r="AFQ136" s="3"/>
      <c r="AFR136" s="3"/>
      <c r="AFS136" s="3"/>
      <c r="AFT136" s="3"/>
      <c r="AFU136" s="3"/>
      <c r="AFV136" s="3"/>
      <c r="AFW136" s="3"/>
      <c r="AFX136" s="3"/>
      <c r="AFY136" s="3"/>
      <c r="AFZ136" s="3"/>
      <c r="AGA136" s="3"/>
      <c r="AGB136" s="3"/>
      <c r="AGC136" s="3"/>
      <c r="AGD136" s="3"/>
      <c r="AGE136" s="3"/>
      <c r="AGF136" s="3"/>
      <c r="AGG136" s="3"/>
      <c r="AGH136" s="3"/>
      <c r="AGI136" s="3"/>
      <c r="AGJ136" s="3"/>
      <c r="AGK136" s="3"/>
      <c r="AGL136" s="3"/>
      <c r="AGM136" s="3"/>
      <c r="AGN136" s="3"/>
      <c r="AGO136" s="3"/>
      <c r="AGP136" s="3"/>
      <c r="AGQ136" s="3"/>
      <c r="AGR136" s="3"/>
      <c r="AGS136" s="3"/>
      <c r="AGT136" s="3"/>
      <c r="AGU136" s="3"/>
      <c r="AGV136" s="3"/>
      <c r="AGW136" s="3"/>
      <c r="AGX136" s="3"/>
      <c r="AGY136" s="3"/>
      <c r="AGZ136" s="3"/>
      <c r="AHA136" s="3"/>
      <c r="AHB136" s="3"/>
      <c r="AHC136" s="3"/>
      <c r="AHD136" s="3"/>
      <c r="AHE136" s="3"/>
      <c r="AHF136" s="3"/>
      <c r="AHG136" s="3"/>
      <c r="AHH136" s="3"/>
      <c r="AHI136" s="3"/>
      <c r="AHJ136" s="3"/>
      <c r="AHK136" s="3"/>
      <c r="AHL136" s="3"/>
      <c r="AHM136" s="3"/>
      <c r="AHN136" s="3"/>
      <c r="AHO136" s="3"/>
      <c r="AHP136" s="3"/>
      <c r="AHQ136" s="3"/>
      <c r="AHR136" s="3"/>
      <c r="AHS136" s="3"/>
      <c r="AHT136" s="3"/>
      <c r="AHU136" s="3"/>
      <c r="AHV136" s="3"/>
      <c r="AHW136" s="3"/>
      <c r="AHX136" s="3"/>
      <c r="AHY136" s="3"/>
      <c r="AHZ136" s="3"/>
      <c r="AIA136" s="3"/>
      <c r="AIB136" s="3"/>
      <c r="AIC136" s="3"/>
      <c r="AID136" s="3"/>
      <c r="AIE136" s="3"/>
      <c r="AIF136" s="3"/>
      <c r="AIG136" s="3"/>
      <c r="AIH136" s="3"/>
      <c r="AII136" s="3"/>
      <c r="AIJ136" s="3"/>
      <c r="AIK136" s="3"/>
      <c r="AIL136" s="3"/>
      <c r="AIM136" s="3"/>
      <c r="AIN136" s="3"/>
      <c r="AIO136" s="3"/>
      <c r="AIP136" s="3"/>
      <c r="AIQ136" s="3"/>
      <c r="AIR136" s="3"/>
      <c r="AIS136" s="3"/>
      <c r="AIT136" s="3"/>
      <c r="AIU136" s="3"/>
      <c r="AIV136" s="3"/>
      <c r="AIW136" s="3"/>
      <c r="AIX136" s="3"/>
      <c r="AIY136" s="3"/>
      <c r="AIZ136" s="3"/>
      <c r="AJA136" s="3"/>
      <c r="AJB136" s="3"/>
      <c r="AJC136" s="3"/>
      <c r="AJD136" s="3"/>
      <c r="AJE136" s="3"/>
      <c r="AJF136" s="3"/>
      <c r="AJG136" s="3"/>
      <c r="AJH136" s="3"/>
      <c r="AJI136" s="3"/>
      <c r="AJJ136" s="3"/>
      <c r="AJK136" s="3"/>
      <c r="AJL136" s="3"/>
      <c r="AJM136" s="3"/>
      <c r="AJN136" s="3"/>
      <c r="AJO136" s="3"/>
      <c r="AJP136" s="3"/>
      <c r="AJQ136" s="3"/>
      <c r="AJR136" s="3"/>
      <c r="AJS136" s="3"/>
      <c r="AJT136" s="3"/>
      <c r="AJU136" s="3"/>
      <c r="AJV136" s="3"/>
      <c r="AJW136" s="3"/>
      <c r="AJX136" s="3"/>
      <c r="AJY136" s="3"/>
      <c r="AJZ136" s="3"/>
      <c r="AKA136" s="3"/>
      <c r="AKB136" s="3"/>
      <c r="AKC136" s="3"/>
      <c r="AKD136" s="3"/>
      <c r="AKE136" s="3"/>
      <c r="AKF136" s="3"/>
      <c r="AKG136" s="3"/>
      <c r="AKH136" s="3"/>
      <c r="AKI136" s="3"/>
      <c r="AKJ136" s="3"/>
      <c r="AKK136" s="3"/>
      <c r="AKL136" s="3"/>
      <c r="AKM136" s="3"/>
      <c r="AKN136" s="3"/>
      <c r="AKO136" s="3"/>
      <c r="AKP136" s="3"/>
      <c r="AKQ136" s="3"/>
      <c r="AKR136" s="3"/>
      <c r="AKS136" s="3"/>
      <c r="AKT136" s="3"/>
      <c r="AKU136" s="3"/>
      <c r="AKV136" s="3"/>
      <c r="AKW136" s="3"/>
      <c r="AKX136" s="3"/>
      <c r="AKY136" s="3"/>
      <c r="AKZ136" s="3"/>
      <c r="ALA136" s="3"/>
    </row>
    <row r="137" spans="1:989" s="35" customFormat="1" ht="100.5" customHeight="1" x14ac:dyDescent="0.2">
      <c r="A137" s="62" t="s">
        <v>190</v>
      </c>
      <c r="B137" s="51">
        <v>-3812.6</v>
      </c>
      <c r="C137" s="51">
        <v>-3812.6</v>
      </c>
      <c r="D137" s="51">
        <v>-3812.6</v>
      </c>
      <c r="E137" s="51">
        <f t="shared" si="37"/>
        <v>100</v>
      </c>
      <c r="F137" s="51">
        <f t="shared" si="38"/>
        <v>100</v>
      </c>
      <c r="G137" s="51">
        <v>0</v>
      </c>
      <c r="H137" s="51">
        <f t="shared" si="40"/>
        <v>3812.6</v>
      </c>
      <c r="I137" s="51">
        <f t="shared" si="41"/>
        <v>-100</v>
      </c>
      <c r="J137" s="51">
        <f t="shared" si="42"/>
        <v>3812.6</v>
      </c>
      <c r="K137" s="51">
        <f t="shared" si="43"/>
        <v>-100</v>
      </c>
      <c r="L137" s="51">
        <f t="shared" si="44"/>
        <v>3812.6</v>
      </c>
      <c r="M137" s="51">
        <f t="shared" si="45"/>
        <v>-100</v>
      </c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3"/>
      <c r="GV137" s="3"/>
      <c r="GW137" s="3"/>
      <c r="GX137" s="3"/>
      <c r="GY137" s="3"/>
      <c r="GZ137" s="3"/>
      <c r="HA137" s="3"/>
      <c r="HB137" s="3"/>
      <c r="HC137" s="3"/>
      <c r="HD137" s="3"/>
      <c r="HE137" s="3"/>
      <c r="HF137" s="3"/>
      <c r="HG137" s="3"/>
      <c r="HH137" s="3"/>
      <c r="HI137" s="3"/>
      <c r="HJ137" s="3"/>
      <c r="HK137" s="3"/>
      <c r="HL137" s="3"/>
      <c r="HM137" s="3"/>
      <c r="HN137" s="3"/>
      <c r="HO137" s="3"/>
      <c r="HP137" s="3"/>
      <c r="HQ137" s="3"/>
      <c r="HR137" s="3"/>
      <c r="HS137" s="3"/>
      <c r="HT137" s="3"/>
      <c r="HU137" s="3"/>
      <c r="HV137" s="3"/>
      <c r="HW137" s="3"/>
      <c r="HX137" s="3"/>
      <c r="HY137" s="3"/>
      <c r="HZ137" s="3"/>
      <c r="IA137" s="3"/>
      <c r="IB137" s="3"/>
      <c r="IC137" s="3"/>
      <c r="ID137" s="3"/>
      <c r="IE137" s="3"/>
      <c r="IF137" s="3"/>
      <c r="IG137" s="3"/>
      <c r="IH137" s="3"/>
      <c r="II137" s="3"/>
      <c r="IJ137" s="3"/>
      <c r="IK137" s="3"/>
      <c r="IL137" s="3"/>
      <c r="IM137" s="3"/>
      <c r="IN137" s="3"/>
      <c r="IO137" s="3"/>
      <c r="IP137" s="3"/>
      <c r="IQ137" s="3"/>
      <c r="IR137" s="3"/>
      <c r="IS137" s="3"/>
      <c r="IT137" s="3"/>
      <c r="IU137" s="3"/>
      <c r="IV137" s="3"/>
      <c r="IW137" s="3"/>
      <c r="IX137" s="3"/>
      <c r="IY137" s="3"/>
      <c r="IZ137" s="3"/>
      <c r="JA137" s="3"/>
      <c r="JB137" s="3"/>
      <c r="JC137" s="3"/>
      <c r="JD137" s="3"/>
      <c r="JE137" s="3"/>
      <c r="JF137" s="3"/>
      <c r="JG137" s="3"/>
      <c r="JH137" s="3"/>
      <c r="JI137" s="3"/>
      <c r="JJ137" s="3"/>
      <c r="JK137" s="3"/>
      <c r="JL137" s="3"/>
      <c r="JM137" s="3"/>
      <c r="JN137" s="3"/>
      <c r="JO137" s="3"/>
      <c r="JP137" s="3"/>
      <c r="JQ137" s="3"/>
      <c r="JR137" s="3"/>
      <c r="JS137" s="3"/>
      <c r="JT137" s="3"/>
      <c r="JU137" s="3"/>
      <c r="JV137" s="3"/>
      <c r="JW137" s="3"/>
      <c r="JX137" s="3"/>
      <c r="JY137" s="3"/>
      <c r="JZ137" s="3"/>
      <c r="KA137" s="3"/>
      <c r="KB137" s="3"/>
      <c r="KC137" s="3"/>
      <c r="KD137" s="3"/>
      <c r="KE137" s="3"/>
      <c r="KF137" s="3"/>
      <c r="KG137" s="3"/>
      <c r="KH137" s="3"/>
      <c r="KI137" s="3"/>
      <c r="KJ137" s="3"/>
      <c r="KK137" s="3"/>
      <c r="KL137" s="3"/>
      <c r="KM137" s="3"/>
      <c r="KN137" s="3"/>
      <c r="KO137" s="3"/>
      <c r="KP137" s="3"/>
      <c r="KQ137" s="3"/>
      <c r="KR137" s="3"/>
      <c r="KS137" s="3"/>
      <c r="KT137" s="3"/>
      <c r="KU137" s="3"/>
      <c r="KV137" s="3"/>
      <c r="KW137" s="3"/>
      <c r="KX137" s="3"/>
      <c r="KY137" s="3"/>
      <c r="KZ137" s="3"/>
      <c r="LA137" s="3"/>
      <c r="LB137" s="3"/>
      <c r="LC137" s="3"/>
      <c r="LD137" s="3"/>
      <c r="LE137" s="3"/>
      <c r="LF137" s="3"/>
      <c r="LG137" s="3"/>
      <c r="LH137" s="3"/>
      <c r="LI137" s="3"/>
      <c r="LJ137" s="3"/>
      <c r="LK137" s="3"/>
      <c r="LL137" s="3"/>
      <c r="LM137" s="3"/>
      <c r="LN137" s="3"/>
      <c r="LO137" s="3"/>
      <c r="LP137" s="3"/>
      <c r="LQ137" s="3"/>
      <c r="LR137" s="3"/>
      <c r="LS137" s="3"/>
      <c r="LT137" s="3"/>
      <c r="LU137" s="3"/>
      <c r="LV137" s="3"/>
      <c r="LW137" s="3"/>
      <c r="LX137" s="3"/>
      <c r="LY137" s="3"/>
      <c r="LZ137" s="3"/>
      <c r="MA137" s="3"/>
      <c r="MB137" s="3"/>
      <c r="MC137" s="3"/>
      <c r="MD137" s="3"/>
      <c r="ME137" s="3"/>
      <c r="MF137" s="3"/>
      <c r="MG137" s="3"/>
      <c r="MH137" s="3"/>
      <c r="MI137" s="3"/>
      <c r="MJ137" s="3"/>
      <c r="MK137" s="3"/>
      <c r="ML137" s="3"/>
      <c r="MM137" s="3"/>
      <c r="MN137" s="3"/>
      <c r="MO137" s="3"/>
      <c r="MP137" s="3"/>
      <c r="MQ137" s="3"/>
      <c r="MR137" s="3"/>
      <c r="MS137" s="3"/>
      <c r="MT137" s="3"/>
      <c r="MU137" s="3"/>
      <c r="MV137" s="3"/>
      <c r="MW137" s="3"/>
      <c r="MX137" s="3"/>
      <c r="MY137" s="3"/>
      <c r="MZ137" s="3"/>
      <c r="NA137" s="3"/>
      <c r="NB137" s="3"/>
      <c r="NC137" s="3"/>
      <c r="ND137" s="3"/>
      <c r="NE137" s="3"/>
      <c r="NF137" s="3"/>
      <c r="NG137" s="3"/>
      <c r="NH137" s="3"/>
      <c r="NI137" s="3"/>
      <c r="NJ137" s="3"/>
      <c r="NK137" s="3"/>
      <c r="NL137" s="3"/>
      <c r="NM137" s="3"/>
      <c r="NN137" s="3"/>
      <c r="NO137" s="3"/>
      <c r="NP137" s="3"/>
      <c r="NQ137" s="3"/>
      <c r="NR137" s="3"/>
      <c r="NS137" s="3"/>
      <c r="NT137" s="3"/>
      <c r="NU137" s="3"/>
      <c r="NV137" s="3"/>
      <c r="NW137" s="3"/>
      <c r="NX137" s="3"/>
      <c r="NY137" s="3"/>
      <c r="NZ137" s="3"/>
      <c r="OA137" s="3"/>
      <c r="OB137" s="3"/>
      <c r="OC137" s="3"/>
      <c r="OD137" s="3"/>
      <c r="OE137" s="3"/>
      <c r="OF137" s="3"/>
      <c r="OG137" s="3"/>
      <c r="OH137" s="3"/>
      <c r="OI137" s="3"/>
      <c r="OJ137" s="3"/>
      <c r="OK137" s="3"/>
      <c r="OL137" s="3"/>
      <c r="OM137" s="3"/>
      <c r="ON137" s="3"/>
      <c r="OO137" s="3"/>
      <c r="OP137" s="3"/>
      <c r="OQ137" s="3"/>
      <c r="OR137" s="3"/>
      <c r="OS137" s="3"/>
      <c r="OT137" s="3"/>
      <c r="OU137" s="3"/>
      <c r="OV137" s="3"/>
      <c r="OW137" s="3"/>
      <c r="OX137" s="3"/>
      <c r="OY137" s="3"/>
      <c r="OZ137" s="3"/>
      <c r="PA137" s="3"/>
      <c r="PB137" s="3"/>
      <c r="PC137" s="3"/>
      <c r="PD137" s="3"/>
      <c r="PE137" s="3"/>
      <c r="PF137" s="3"/>
      <c r="PG137" s="3"/>
      <c r="PH137" s="3"/>
      <c r="PI137" s="3"/>
      <c r="PJ137" s="3"/>
      <c r="PK137" s="3"/>
      <c r="PL137" s="3"/>
      <c r="PM137" s="3"/>
      <c r="PN137" s="3"/>
      <c r="PO137" s="3"/>
      <c r="PP137" s="3"/>
      <c r="PQ137" s="3"/>
      <c r="PR137" s="3"/>
      <c r="PS137" s="3"/>
      <c r="PT137" s="3"/>
      <c r="PU137" s="3"/>
      <c r="PV137" s="3"/>
      <c r="PW137" s="3"/>
      <c r="PX137" s="3"/>
      <c r="PY137" s="3"/>
      <c r="PZ137" s="3"/>
      <c r="QA137" s="3"/>
      <c r="QB137" s="3"/>
      <c r="QC137" s="3"/>
      <c r="QD137" s="3"/>
      <c r="QE137" s="3"/>
      <c r="QF137" s="3"/>
      <c r="QG137" s="3"/>
      <c r="QH137" s="3"/>
      <c r="QI137" s="3"/>
      <c r="QJ137" s="3"/>
      <c r="QK137" s="3"/>
      <c r="QL137" s="3"/>
      <c r="QM137" s="3"/>
      <c r="QN137" s="3"/>
      <c r="QO137" s="3"/>
      <c r="QP137" s="3"/>
      <c r="QQ137" s="3"/>
      <c r="QR137" s="3"/>
      <c r="QS137" s="3"/>
      <c r="QT137" s="3"/>
      <c r="QU137" s="3"/>
      <c r="QV137" s="3"/>
      <c r="QW137" s="3"/>
      <c r="QX137" s="3"/>
      <c r="QY137" s="3"/>
      <c r="QZ137" s="3"/>
      <c r="RA137" s="3"/>
      <c r="RB137" s="3"/>
      <c r="RC137" s="3"/>
      <c r="RD137" s="3"/>
      <c r="RE137" s="3"/>
      <c r="RF137" s="3"/>
      <c r="RG137" s="3"/>
      <c r="RH137" s="3"/>
      <c r="RI137" s="3"/>
      <c r="RJ137" s="3"/>
      <c r="RK137" s="3"/>
      <c r="RL137" s="3"/>
      <c r="RM137" s="3"/>
      <c r="RN137" s="3"/>
      <c r="RO137" s="3"/>
      <c r="RP137" s="3"/>
      <c r="RQ137" s="3"/>
      <c r="RR137" s="3"/>
      <c r="RS137" s="3"/>
      <c r="RT137" s="3"/>
      <c r="RU137" s="3"/>
      <c r="RV137" s="3"/>
      <c r="RW137" s="3"/>
      <c r="RX137" s="3"/>
      <c r="RY137" s="3"/>
      <c r="RZ137" s="3"/>
      <c r="SA137" s="3"/>
      <c r="SB137" s="3"/>
      <c r="SC137" s="3"/>
      <c r="SD137" s="3"/>
      <c r="SE137" s="3"/>
      <c r="SF137" s="3"/>
      <c r="SG137" s="3"/>
      <c r="SH137" s="3"/>
      <c r="SI137" s="3"/>
      <c r="SJ137" s="3"/>
      <c r="SK137" s="3"/>
      <c r="SL137" s="3"/>
      <c r="SM137" s="3"/>
      <c r="SN137" s="3"/>
      <c r="SO137" s="3"/>
      <c r="SP137" s="3"/>
      <c r="SQ137" s="3"/>
      <c r="SR137" s="3"/>
      <c r="SS137" s="3"/>
      <c r="ST137" s="3"/>
      <c r="SU137" s="3"/>
      <c r="SV137" s="3"/>
      <c r="SW137" s="3"/>
      <c r="SX137" s="3"/>
      <c r="SY137" s="3"/>
      <c r="SZ137" s="3"/>
      <c r="TA137" s="3"/>
      <c r="TB137" s="3"/>
      <c r="TC137" s="3"/>
      <c r="TD137" s="3"/>
      <c r="TE137" s="3"/>
      <c r="TF137" s="3"/>
      <c r="TG137" s="3"/>
      <c r="TH137" s="3"/>
      <c r="TI137" s="3"/>
      <c r="TJ137" s="3"/>
      <c r="TK137" s="3"/>
      <c r="TL137" s="3"/>
      <c r="TM137" s="3"/>
      <c r="TN137" s="3"/>
      <c r="TO137" s="3"/>
      <c r="TP137" s="3"/>
      <c r="TQ137" s="3"/>
      <c r="TR137" s="3"/>
      <c r="TS137" s="3"/>
      <c r="TT137" s="3"/>
      <c r="TU137" s="3"/>
      <c r="TV137" s="3"/>
      <c r="TW137" s="3"/>
      <c r="TX137" s="3"/>
      <c r="TY137" s="3"/>
      <c r="TZ137" s="3"/>
      <c r="UA137" s="3"/>
      <c r="UB137" s="3"/>
      <c r="UC137" s="3"/>
      <c r="UD137" s="3"/>
      <c r="UE137" s="3"/>
      <c r="UF137" s="3"/>
      <c r="UG137" s="3"/>
      <c r="UH137" s="3"/>
      <c r="UI137" s="3"/>
      <c r="UJ137" s="3"/>
      <c r="UK137" s="3"/>
      <c r="UL137" s="3"/>
      <c r="UM137" s="3"/>
      <c r="UN137" s="3"/>
      <c r="UO137" s="3"/>
      <c r="UP137" s="3"/>
      <c r="UQ137" s="3"/>
      <c r="UR137" s="3"/>
      <c r="US137" s="3"/>
      <c r="UT137" s="3"/>
      <c r="UU137" s="3"/>
      <c r="UV137" s="3"/>
      <c r="UW137" s="3"/>
      <c r="UX137" s="3"/>
      <c r="UY137" s="3"/>
      <c r="UZ137" s="3"/>
      <c r="VA137" s="3"/>
      <c r="VB137" s="3"/>
      <c r="VC137" s="3"/>
      <c r="VD137" s="3"/>
      <c r="VE137" s="3"/>
      <c r="VF137" s="3"/>
      <c r="VG137" s="3"/>
      <c r="VH137" s="3"/>
      <c r="VI137" s="3"/>
      <c r="VJ137" s="3"/>
      <c r="VK137" s="3"/>
      <c r="VL137" s="3"/>
      <c r="VM137" s="3"/>
      <c r="VN137" s="3"/>
      <c r="VO137" s="3"/>
      <c r="VP137" s="3"/>
      <c r="VQ137" s="3"/>
      <c r="VR137" s="3"/>
      <c r="VS137" s="3"/>
      <c r="VT137" s="3"/>
      <c r="VU137" s="3"/>
      <c r="VV137" s="3"/>
      <c r="VW137" s="3"/>
      <c r="VX137" s="3"/>
      <c r="VY137" s="3"/>
      <c r="VZ137" s="3"/>
      <c r="WA137" s="3"/>
      <c r="WB137" s="3"/>
      <c r="WC137" s="3"/>
      <c r="WD137" s="3"/>
      <c r="WE137" s="3"/>
      <c r="WF137" s="3"/>
      <c r="WG137" s="3"/>
      <c r="WH137" s="3"/>
      <c r="WI137" s="3"/>
      <c r="WJ137" s="3"/>
      <c r="WK137" s="3"/>
      <c r="WL137" s="3"/>
      <c r="WM137" s="3"/>
      <c r="WN137" s="3"/>
      <c r="WO137" s="3"/>
      <c r="WP137" s="3"/>
      <c r="WQ137" s="3"/>
      <c r="WR137" s="3"/>
      <c r="WS137" s="3"/>
      <c r="WT137" s="3"/>
      <c r="WU137" s="3"/>
      <c r="WV137" s="3"/>
      <c r="WW137" s="3"/>
      <c r="WX137" s="3"/>
      <c r="WY137" s="3"/>
      <c r="WZ137" s="3"/>
      <c r="XA137" s="3"/>
      <c r="XB137" s="3"/>
      <c r="XC137" s="3"/>
      <c r="XD137" s="3"/>
      <c r="XE137" s="3"/>
      <c r="XF137" s="3"/>
      <c r="XG137" s="3"/>
      <c r="XH137" s="3"/>
      <c r="XI137" s="3"/>
      <c r="XJ137" s="3"/>
      <c r="XK137" s="3"/>
      <c r="XL137" s="3"/>
      <c r="XM137" s="3"/>
      <c r="XN137" s="3"/>
      <c r="XO137" s="3"/>
      <c r="XP137" s="3"/>
      <c r="XQ137" s="3"/>
      <c r="XR137" s="3"/>
      <c r="XS137" s="3"/>
      <c r="XT137" s="3"/>
      <c r="XU137" s="3"/>
      <c r="XV137" s="3"/>
      <c r="XW137" s="3"/>
      <c r="XX137" s="3"/>
      <c r="XY137" s="3"/>
      <c r="XZ137" s="3"/>
      <c r="YA137" s="3"/>
      <c r="YB137" s="3"/>
      <c r="YC137" s="3"/>
      <c r="YD137" s="3"/>
      <c r="YE137" s="3"/>
      <c r="YF137" s="3"/>
      <c r="YG137" s="3"/>
      <c r="YH137" s="3"/>
      <c r="YI137" s="3"/>
      <c r="YJ137" s="3"/>
      <c r="YK137" s="3"/>
      <c r="YL137" s="3"/>
      <c r="YM137" s="3"/>
      <c r="YN137" s="3"/>
      <c r="YO137" s="3"/>
      <c r="YP137" s="3"/>
      <c r="YQ137" s="3"/>
      <c r="YR137" s="3"/>
      <c r="YS137" s="3"/>
      <c r="YT137" s="3"/>
      <c r="YU137" s="3"/>
      <c r="YV137" s="3"/>
      <c r="YW137" s="3"/>
      <c r="YX137" s="3"/>
      <c r="YY137" s="3"/>
      <c r="YZ137" s="3"/>
      <c r="ZA137" s="3"/>
      <c r="ZB137" s="3"/>
      <c r="ZC137" s="3"/>
      <c r="ZD137" s="3"/>
      <c r="ZE137" s="3"/>
      <c r="ZF137" s="3"/>
      <c r="ZG137" s="3"/>
      <c r="ZH137" s="3"/>
      <c r="ZI137" s="3"/>
      <c r="ZJ137" s="3"/>
      <c r="ZK137" s="3"/>
      <c r="ZL137" s="3"/>
      <c r="ZM137" s="3"/>
      <c r="ZN137" s="3"/>
      <c r="ZO137" s="3"/>
      <c r="ZP137" s="3"/>
      <c r="ZQ137" s="3"/>
      <c r="ZR137" s="3"/>
      <c r="ZS137" s="3"/>
      <c r="ZT137" s="3"/>
      <c r="ZU137" s="3"/>
      <c r="ZV137" s="3"/>
      <c r="ZW137" s="3"/>
      <c r="ZX137" s="3"/>
      <c r="ZY137" s="3"/>
      <c r="ZZ137" s="3"/>
      <c r="AAA137" s="3"/>
      <c r="AAB137" s="3"/>
      <c r="AAC137" s="3"/>
      <c r="AAD137" s="3"/>
      <c r="AAE137" s="3"/>
      <c r="AAF137" s="3"/>
      <c r="AAG137" s="3"/>
      <c r="AAH137" s="3"/>
      <c r="AAI137" s="3"/>
      <c r="AAJ137" s="3"/>
      <c r="AAK137" s="3"/>
      <c r="AAL137" s="3"/>
      <c r="AAM137" s="3"/>
      <c r="AAN137" s="3"/>
      <c r="AAO137" s="3"/>
      <c r="AAP137" s="3"/>
      <c r="AAQ137" s="3"/>
      <c r="AAR137" s="3"/>
      <c r="AAS137" s="3"/>
      <c r="AAT137" s="3"/>
      <c r="AAU137" s="3"/>
      <c r="AAV137" s="3"/>
      <c r="AAW137" s="3"/>
      <c r="AAX137" s="3"/>
      <c r="AAY137" s="3"/>
      <c r="AAZ137" s="3"/>
      <c r="ABA137" s="3"/>
      <c r="ABB137" s="3"/>
      <c r="ABC137" s="3"/>
      <c r="ABD137" s="3"/>
      <c r="ABE137" s="3"/>
      <c r="ABF137" s="3"/>
      <c r="ABG137" s="3"/>
      <c r="ABH137" s="3"/>
      <c r="ABI137" s="3"/>
      <c r="ABJ137" s="3"/>
      <c r="ABK137" s="3"/>
      <c r="ABL137" s="3"/>
      <c r="ABM137" s="3"/>
      <c r="ABN137" s="3"/>
      <c r="ABO137" s="3"/>
      <c r="ABP137" s="3"/>
      <c r="ABQ137" s="3"/>
      <c r="ABR137" s="3"/>
      <c r="ABS137" s="3"/>
      <c r="ABT137" s="3"/>
      <c r="ABU137" s="3"/>
      <c r="ABV137" s="3"/>
      <c r="ABW137" s="3"/>
      <c r="ABX137" s="3"/>
      <c r="ABY137" s="3"/>
      <c r="ABZ137" s="3"/>
      <c r="ACA137" s="3"/>
      <c r="ACB137" s="3"/>
      <c r="ACC137" s="3"/>
      <c r="ACD137" s="3"/>
      <c r="ACE137" s="3"/>
      <c r="ACF137" s="3"/>
      <c r="ACG137" s="3"/>
      <c r="ACH137" s="3"/>
      <c r="ACI137" s="3"/>
      <c r="ACJ137" s="3"/>
      <c r="ACK137" s="3"/>
      <c r="ACL137" s="3"/>
      <c r="ACM137" s="3"/>
      <c r="ACN137" s="3"/>
      <c r="ACO137" s="3"/>
      <c r="ACP137" s="3"/>
      <c r="ACQ137" s="3"/>
      <c r="ACR137" s="3"/>
      <c r="ACS137" s="3"/>
      <c r="ACT137" s="3"/>
      <c r="ACU137" s="3"/>
      <c r="ACV137" s="3"/>
      <c r="ACW137" s="3"/>
      <c r="ACX137" s="3"/>
      <c r="ACY137" s="3"/>
      <c r="ACZ137" s="3"/>
      <c r="ADA137" s="3"/>
      <c r="ADB137" s="3"/>
      <c r="ADC137" s="3"/>
      <c r="ADD137" s="3"/>
      <c r="ADE137" s="3"/>
      <c r="ADF137" s="3"/>
      <c r="ADG137" s="3"/>
      <c r="ADH137" s="3"/>
      <c r="ADI137" s="3"/>
      <c r="ADJ137" s="3"/>
      <c r="ADK137" s="3"/>
      <c r="ADL137" s="3"/>
      <c r="ADM137" s="3"/>
      <c r="ADN137" s="3"/>
      <c r="ADO137" s="3"/>
      <c r="ADP137" s="3"/>
      <c r="ADQ137" s="3"/>
      <c r="ADR137" s="3"/>
      <c r="ADS137" s="3"/>
      <c r="ADT137" s="3"/>
      <c r="ADU137" s="3"/>
      <c r="ADV137" s="3"/>
      <c r="ADW137" s="3"/>
      <c r="ADX137" s="3"/>
      <c r="ADY137" s="3"/>
      <c r="ADZ137" s="3"/>
      <c r="AEA137" s="3"/>
      <c r="AEB137" s="3"/>
      <c r="AEC137" s="3"/>
      <c r="AED137" s="3"/>
      <c r="AEE137" s="3"/>
      <c r="AEF137" s="3"/>
      <c r="AEG137" s="3"/>
      <c r="AEH137" s="3"/>
      <c r="AEI137" s="3"/>
      <c r="AEJ137" s="3"/>
      <c r="AEK137" s="3"/>
      <c r="AEL137" s="3"/>
      <c r="AEM137" s="3"/>
      <c r="AEN137" s="3"/>
      <c r="AEO137" s="3"/>
      <c r="AEP137" s="3"/>
      <c r="AEQ137" s="3"/>
      <c r="AER137" s="3"/>
      <c r="AES137" s="3"/>
      <c r="AET137" s="3"/>
      <c r="AEU137" s="3"/>
      <c r="AEV137" s="3"/>
      <c r="AEW137" s="3"/>
      <c r="AEX137" s="3"/>
      <c r="AEY137" s="3"/>
      <c r="AEZ137" s="3"/>
      <c r="AFA137" s="3"/>
      <c r="AFB137" s="3"/>
      <c r="AFC137" s="3"/>
      <c r="AFD137" s="3"/>
      <c r="AFE137" s="3"/>
      <c r="AFF137" s="3"/>
      <c r="AFG137" s="3"/>
      <c r="AFH137" s="3"/>
      <c r="AFI137" s="3"/>
      <c r="AFJ137" s="3"/>
      <c r="AFK137" s="3"/>
      <c r="AFL137" s="3"/>
      <c r="AFM137" s="3"/>
      <c r="AFN137" s="3"/>
      <c r="AFO137" s="3"/>
      <c r="AFP137" s="3"/>
      <c r="AFQ137" s="3"/>
      <c r="AFR137" s="3"/>
      <c r="AFS137" s="3"/>
      <c r="AFT137" s="3"/>
      <c r="AFU137" s="3"/>
      <c r="AFV137" s="3"/>
      <c r="AFW137" s="3"/>
      <c r="AFX137" s="3"/>
      <c r="AFY137" s="3"/>
      <c r="AFZ137" s="3"/>
      <c r="AGA137" s="3"/>
      <c r="AGB137" s="3"/>
      <c r="AGC137" s="3"/>
      <c r="AGD137" s="3"/>
      <c r="AGE137" s="3"/>
      <c r="AGF137" s="3"/>
      <c r="AGG137" s="3"/>
      <c r="AGH137" s="3"/>
      <c r="AGI137" s="3"/>
      <c r="AGJ137" s="3"/>
      <c r="AGK137" s="3"/>
      <c r="AGL137" s="3"/>
      <c r="AGM137" s="3"/>
      <c r="AGN137" s="3"/>
      <c r="AGO137" s="3"/>
      <c r="AGP137" s="3"/>
      <c r="AGQ137" s="3"/>
      <c r="AGR137" s="3"/>
      <c r="AGS137" s="3"/>
      <c r="AGT137" s="3"/>
      <c r="AGU137" s="3"/>
      <c r="AGV137" s="3"/>
      <c r="AGW137" s="3"/>
      <c r="AGX137" s="3"/>
      <c r="AGY137" s="3"/>
      <c r="AGZ137" s="3"/>
      <c r="AHA137" s="3"/>
      <c r="AHB137" s="3"/>
      <c r="AHC137" s="3"/>
      <c r="AHD137" s="3"/>
      <c r="AHE137" s="3"/>
      <c r="AHF137" s="3"/>
      <c r="AHG137" s="3"/>
      <c r="AHH137" s="3"/>
      <c r="AHI137" s="3"/>
      <c r="AHJ137" s="3"/>
      <c r="AHK137" s="3"/>
      <c r="AHL137" s="3"/>
      <c r="AHM137" s="3"/>
      <c r="AHN137" s="3"/>
      <c r="AHO137" s="3"/>
      <c r="AHP137" s="3"/>
      <c r="AHQ137" s="3"/>
      <c r="AHR137" s="3"/>
      <c r="AHS137" s="3"/>
      <c r="AHT137" s="3"/>
      <c r="AHU137" s="3"/>
      <c r="AHV137" s="3"/>
      <c r="AHW137" s="3"/>
      <c r="AHX137" s="3"/>
      <c r="AHY137" s="3"/>
      <c r="AHZ137" s="3"/>
      <c r="AIA137" s="3"/>
      <c r="AIB137" s="3"/>
      <c r="AIC137" s="3"/>
      <c r="AID137" s="3"/>
      <c r="AIE137" s="3"/>
      <c r="AIF137" s="3"/>
      <c r="AIG137" s="3"/>
      <c r="AIH137" s="3"/>
      <c r="AII137" s="3"/>
      <c r="AIJ137" s="3"/>
      <c r="AIK137" s="3"/>
      <c r="AIL137" s="3"/>
      <c r="AIM137" s="3"/>
      <c r="AIN137" s="3"/>
      <c r="AIO137" s="3"/>
      <c r="AIP137" s="3"/>
      <c r="AIQ137" s="3"/>
      <c r="AIR137" s="3"/>
      <c r="AIS137" s="3"/>
      <c r="AIT137" s="3"/>
      <c r="AIU137" s="3"/>
      <c r="AIV137" s="3"/>
      <c r="AIW137" s="3"/>
      <c r="AIX137" s="3"/>
      <c r="AIY137" s="3"/>
      <c r="AIZ137" s="3"/>
      <c r="AJA137" s="3"/>
      <c r="AJB137" s="3"/>
      <c r="AJC137" s="3"/>
      <c r="AJD137" s="3"/>
      <c r="AJE137" s="3"/>
      <c r="AJF137" s="3"/>
      <c r="AJG137" s="3"/>
      <c r="AJH137" s="3"/>
      <c r="AJI137" s="3"/>
      <c r="AJJ137" s="3"/>
      <c r="AJK137" s="3"/>
      <c r="AJL137" s="3"/>
      <c r="AJM137" s="3"/>
      <c r="AJN137" s="3"/>
      <c r="AJO137" s="3"/>
      <c r="AJP137" s="3"/>
      <c r="AJQ137" s="3"/>
      <c r="AJR137" s="3"/>
      <c r="AJS137" s="3"/>
      <c r="AJT137" s="3"/>
      <c r="AJU137" s="3"/>
      <c r="AJV137" s="3"/>
      <c r="AJW137" s="3"/>
      <c r="AJX137" s="3"/>
      <c r="AJY137" s="3"/>
      <c r="AJZ137" s="3"/>
      <c r="AKA137" s="3"/>
      <c r="AKB137" s="3"/>
      <c r="AKC137" s="3"/>
      <c r="AKD137" s="3"/>
      <c r="AKE137" s="3"/>
      <c r="AKF137" s="3"/>
      <c r="AKG137" s="3"/>
      <c r="AKH137" s="3"/>
      <c r="AKI137" s="3"/>
      <c r="AKJ137" s="3"/>
      <c r="AKK137" s="3"/>
      <c r="AKL137" s="3"/>
      <c r="AKM137" s="3"/>
      <c r="AKN137" s="3"/>
      <c r="AKO137" s="3"/>
      <c r="AKP137" s="3"/>
      <c r="AKQ137" s="3"/>
      <c r="AKR137" s="3"/>
      <c r="AKS137" s="3"/>
      <c r="AKT137" s="3"/>
      <c r="AKU137" s="3"/>
      <c r="AKV137" s="3"/>
      <c r="AKW137" s="3"/>
      <c r="AKX137" s="3"/>
      <c r="AKY137" s="3"/>
      <c r="AKZ137" s="3"/>
      <c r="ALA137" s="3"/>
    </row>
    <row r="138" spans="1:989" s="35" customFormat="1" ht="48" customHeight="1" x14ac:dyDescent="0.2">
      <c r="A138" s="62" t="s">
        <v>191</v>
      </c>
      <c r="B138" s="51">
        <v>-8218.7000000000007</v>
      </c>
      <c r="C138" s="51">
        <v>-8218.7000000000007</v>
      </c>
      <c r="D138" s="51">
        <v>-8218.7000000000007</v>
      </c>
      <c r="E138" s="51">
        <f t="shared" si="37"/>
        <v>100</v>
      </c>
      <c r="F138" s="51">
        <f t="shared" si="38"/>
        <v>100</v>
      </c>
      <c r="G138" s="51">
        <v>0</v>
      </c>
      <c r="H138" s="51">
        <f t="shared" si="40"/>
        <v>8218.7000000000007</v>
      </c>
      <c r="I138" s="51">
        <f t="shared" si="41"/>
        <v>-100</v>
      </c>
      <c r="J138" s="51">
        <f t="shared" si="42"/>
        <v>8218.7000000000007</v>
      </c>
      <c r="K138" s="51">
        <f t="shared" si="43"/>
        <v>-100</v>
      </c>
      <c r="L138" s="51">
        <f t="shared" si="44"/>
        <v>8218.7000000000007</v>
      </c>
      <c r="M138" s="51">
        <f t="shared" si="45"/>
        <v>-100</v>
      </c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3"/>
      <c r="GV138" s="3"/>
      <c r="GW138" s="3"/>
      <c r="GX138" s="3"/>
      <c r="GY138" s="3"/>
      <c r="GZ138" s="3"/>
      <c r="HA138" s="3"/>
      <c r="HB138" s="3"/>
      <c r="HC138" s="3"/>
      <c r="HD138" s="3"/>
      <c r="HE138" s="3"/>
      <c r="HF138" s="3"/>
      <c r="HG138" s="3"/>
      <c r="HH138" s="3"/>
      <c r="HI138" s="3"/>
      <c r="HJ138" s="3"/>
      <c r="HK138" s="3"/>
      <c r="HL138" s="3"/>
      <c r="HM138" s="3"/>
      <c r="HN138" s="3"/>
      <c r="HO138" s="3"/>
      <c r="HP138" s="3"/>
      <c r="HQ138" s="3"/>
      <c r="HR138" s="3"/>
      <c r="HS138" s="3"/>
      <c r="HT138" s="3"/>
      <c r="HU138" s="3"/>
      <c r="HV138" s="3"/>
      <c r="HW138" s="3"/>
      <c r="HX138" s="3"/>
      <c r="HY138" s="3"/>
      <c r="HZ138" s="3"/>
      <c r="IA138" s="3"/>
      <c r="IB138" s="3"/>
      <c r="IC138" s="3"/>
      <c r="ID138" s="3"/>
      <c r="IE138" s="3"/>
      <c r="IF138" s="3"/>
      <c r="IG138" s="3"/>
      <c r="IH138" s="3"/>
      <c r="II138" s="3"/>
      <c r="IJ138" s="3"/>
      <c r="IK138" s="3"/>
      <c r="IL138" s="3"/>
      <c r="IM138" s="3"/>
      <c r="IN138" s="3"/>
      <c r="IO138" s="3"/>
      <c r="IP138" s="3"/>
      <c r="IQ138" s="3"/>
      <c r="IR138" s="3"/>
      <c r="IS138" s="3"/>
      <c r="IT138" s="3"/>
      <c r="IU138" s="3"/>
      <c r="IV138" s="3"/>
      <c r="IW138" s="3"/>
      <c r="IX138" s="3"/>
      <c r="IY138" s="3"/>
      <c r="IZ138" s="3"/>
      <c r="JA138" s="3"/>
      <c r="JB138" s="3"/>
      <c r="JC138" s="3"/>
      <c r="JD138" s="3"/>
      <c r="JE138" s="3"/>
      <c r="JF138" s="3"/>
      <c r="JG138" s="3"/>
      <c r="JH138" s="3"/>
      <c r="JI138" s="3"/>
      <c r="JJ138" s="3"/>
      <c r="JK138" s="3"/>
      <c r="JL138" s="3"/>
      <c r="JM138" s="3"/>
      <c r="JN138" s="3"/>
      <c r="JO138" s="3"/>
      <c r="JP138" s="3"/>
      <c r="JQ138" s="3"/>
      <c r="JR138" s="3"/>
      <c r="JS138" s="3"/>
      <c r="JT138" s="3"/>
      <c r="JU138" s="3"/>
      <c r="JV138" s="3"/>
      <c r="JW138" s="3"/>
      <c r="JX138" s="3"/>
      <c r="JY138" s="3"/>
      <c r="JZ138" s="3"/>
      <c r="KA138" s="3"/>
      <c r="KB138" s="3"/>
      <c r="KC138" s="3"/>
      <c r="KD138" s="3"/>
      <c r="KE138" s="3"/>
      <c r="KF138" s="3"/>
      <c r="KG138" s="3"/>
      <c r="KH138" s="3"/>
      <c r="KI138" s="3"/>
      <c r="KJ138" s="3"/>
      <c r="KK138" s="3"/>
      <c r="KL138" s="3"/>
      <c r="KM138" s="3"/>
      <c r="KN138" s="3"/>
      <c r="KO138" s="3"/>
      <c r="KP138" s="3"/>
      <c r="KQ138" s="3"/>
      <c r="KR138" s="3"/>
      <c r="KS138" s="3"/>
      <c r="KT138" s="3"/>
      <c r="KU138" s="3"/>
      <c r="KV138" s="3"/>
      <c r="KW138" s="3"/>
      <c r="KX138" s="3"/>
      <c r="KY138" s="3"/>
      <c r="KZ138" s="3"/>
      <c r="LA138" s="3"/>
      <c r="LB138" s="3"/>
      <c r="LC138" s="3"/>
      <c r="LD138" s="3"/>
      <c r="LE138" s="3"/>
      <c r="LF138" s="3"/>
      <c r="LG138" s="3"/>
      <c r="LH138" s="3"/>
      <c r="LI138" s="3"/>
      <c r="LJ138" s="3"/>
      <c r="LK138" s="3"/>
      <c r="LL138" s="3"/>
      <c r="LM138" s="3"/>
      <c r="LN138" s="3"/>
      <c r="LO138" s="3"/>
      <c r="LP138" s="3"/>
      <c r="LQ138" s="3"/>
      <c r="LR138" s="3"/>
      <c r="LS138" s="3"/>
      <c r="LT138" s="3"/>
      <c r="LU138" s="3"/>
      <c r="LV138" s="3"/>
      <c r="LW138" s="3"/>
      <c r="LX138" s="3"/>
      <c r="LY138" s="3"/>
      <c r="LZ138" s="3"/>
      <c r="MA138" s="3"/>
      <c r="MB138" s="3"/>
      <c r="MC138" s="3"/>
      <c r="MD138" s="3"/>
      <c r="ME138" s="3"/>
      <c r="MF138" s="3"/>
      <c r="MG138" s="3"/>
      <c r="MH138" s="3"/>
      <c r="MI138" s="3"/>
      <c r="MJ138" s="3"/>
      <c r="MK138" s="3"/>
      <c r="ML138" s="3"/>
      <c r="MM138" s="3"/>
      <c r="MN138" s="3"/>
      <c r="MO138" s="3"/>
      <c r="MP138" s="3"/>
      <c r="MQ138" s="3"/>
      <c r="MR138" s="3"/>
      <c r="MS138" s="3"/>
      <c r="MT138" s="3"/>
      <c r="MU138" s="3"/>
      <c r="MV138" s="3"/>
      <c r="MW138" s="3"/>
      <c r="MX138" s="3"/>
      <c r="MY138" s="3"/>
      <c r="MZ138" s="3"/>
      <c r="NA138" s="3"/>
      <c r="NB138" s="3"/>
      <c r="NC138" s="3"/>
      <c r="ND138" s="3"/>
      <c r="NE138" s="3"/>
      <c r="NF138" s="3"/>
      <c r="NG138" s="3"/>
      <c r="NH138" s="3"/>
      <c r="NI138" s="3"/>
      <c r="NJ138" s="3"/>
      <c r="NK138" s="3"/>
      <c r="NL138" s="3"/>
      <c r="NM138" s="3"/>
      <c r="NN138" s="3"/>
      <c r="NO138" s="3"/>
      <c r="NP138" s="3"/>
      <c r="NQ138" s="3"/>
      <c r="NR138" s="3"/>
      <c r="NS138" s="3"/>
      <c r="NT138" s="3"/>
      <c r="NU138" s="3"/>
      <c r="NV138" s="3"/>
      <c r="NW138" s="3"/>
      <c r="NX138" s="3"/>
      <c r="NY138" s="3"/>
      <c r="NZ138" s="3"/>
      <c r="OA138" s="3"/>
      <c r="OB138" s="3"/>
      <c r="OC138" s="3"/>
      <c r="OD138" s="3"/>
      <c r="OE138" s="3"/>
      <c r="OF138" s="3"/>
      <c r="OG138" s="3"/>
      <c r="OH138" s="3"/>
      <c r="OI138" s="3"/>
      <c r="OJ138" s="3"/>
      <c r="OK138" s="3"/>
      <c r="OL138" s="3"/>
      <c r="OM138" s="3"/>
      <c r="ON138" s="3"/>
      <c r="OO138" s="3"/>
      <c r="OP138" s="3"/>
      <c r="OQ138" s="3"/>
      <c r="OR138" s="3"/>
      <c r="OS138" s="3"/>
      <c r="OT138" s="3"/>
      <c r="OU138" s="3"/>
      <c r="OV138" s="3"/>
      <c r="OW138" s="3"/>
      <c r="OX138" s="3"/>
      <c r="OY138" s="3"/>
      <c r="OZ138" s="3"/>
      <c r="PA138" s="3"/>
      <c r="PB138" s="3"/>
      <c r="PC138" s="3"/>
      <c r="PD138" s="3"/>
      <c r="PE138" s="3"/>
      <c r="PF138" s="3"/>
      <c r="PG138" s="3"/>
      <c r="PH138" s="3"/>
      <c r="PI138" s="3"/>
      <c r="PJ138" s="3"/>
      <c r="PK138" s="3"/>
      <c r="PL138" s="3"/>
      <c r="PM138" s="3"/>
      <c r="PN138" s="3"/>
      <c r="PO138" s="3"/>
      <c r="PP138" s="3"/>
      <c r="PQ138" s="3"/>
      <c r="PR138" s="3"/>
      <c r="PS138" s="3"/>
      <c r="PT138" s="3"/>
      <c r="PU138" s="3"/>
      <c r="PV138" s="3"/>
      <c r="PW138" s="3"/>
      <c r="PX138" s="3"/>
      <c r="PY138" s="3"/>
      <c r="PZ138" s="3"/>
      <c r="QA138" s="3"/>
      <c r="QB138" s="3"/>
      <c r="QC138" s="3"/>
      <c r="QD138" s="3"/>
      <c r="QE138" s="3"/>
      <c r="QF138" s="3"/>
      <c r="QG138" s="3"/>
      <c r="QH138" s="3"/>
      <c r="QI138" s="3"/>
      <c r="QJ138" s="3"/>
      <c r="QK138" s="3"/>
      <c r="QL138" s="3"/>
      <c r="QM138" s="3"/>
      <c r="QN138" s="3"/>
      <c r="QO138" s="3"/>
      <c r="QP138" s="3"/>
      <c r="QQ138" s="3"/>
      <c r="QR138" s="3"/>
      <c r="QS138" s="3"/>
      <c r="QT138" s="3"/>
      <c r="QU138" s="3"/>
      <c r="QV138" s="3"/>
      <c r="QW138" s="3"/>
      <c r="QX138" s="3"/>
      <c r="QY138" s="3"/>
      <c r="QZ138" s="3"/>
      <c r="RA138" s="3"/>
      <c r="RB138" s="3"/>
      <c r="RC138" s="3"/>
      <c r="RD138" s="3"/>
      <c r="RE138" s="3"/>
      <c r="RF138" s="3"/>
      <c r="RG138" s="3"/>
      <c r="RH138" s="3"/>
      <c r="RI138" s="3"/>
      <c r="RJ138" s="3"/>
      <c r="RK138" s="3"/>
      <c r="RL138" s="3"/>
      <c r="RM138" s="3"/>
      <c r="RN138" s="3"/>
      <c r="RO138" s="3"/>
      <c r="RP138" s="3"/>
      <c r="RQ138" s="3"/>
      <c r="RR138" s="3"/>
      <c r="RS138" s="3"/>
      <c r="RT138" s="3"/>
      <c r="RU138" s="3"/>
      <c r="RV138" s="3"/>
      <c r="RW138" s="3"/>
      <c r="RX138" s="3"/>
      <c r="RY138" s="3"/>
      <c r="RZ138" s="3"/>
      <c r="SA138" s="3"/>
      <c r="SB138" s="3"/>
      <c r="SC138" s="3"/>
      <c r="SD138" s="3"/>
      <c r="SE138" s="3"/>
      <c r="SF138" s="3"/>
      <c r="SG138" s="3"/>
      <c r="SH138" s="3"/>
      <c r="SI138" s="3"/>
      <c r="SJ138" s="3"/>
      <c r="SK138" s="3"/>
      <c r="SL138" s="3"/>
      <c r="SM138" s="3"/>
      <c r="SN138" s="3"/>
      <c r="SO138" s="3"/>
      <c r="SP138" s="3"/>
      <c r="SQ138" s="3"/>
      <c r="SR138" s="3"/>
      <c r="SS138" s="3"/>
      <c r="ST138" s="3"/>
      <c r="SU138" s="3"/>
      <c r="SV138" s="3"/>
      <c r="SW138" s="3"/>
      <c r="SX138" s="3"/>
      <c r="SY138" s="3"/>
      <c r="SZ138" s="3"/>
      <c r="TA138" s="3"/>
      <c r="TB138" s="3"/>
      <c r="TC138" s="3"/>
      <c r="TD138" s="3"/>
      <c r="TE138" s="3"/>
      <c r="TF138" s="3"/>
      <c r="TG138" s="3"/>
      <c r="TH138" s="3"/>
      <c r="TI138" s="3"/>
      <c r="TJ138" s="3"/>
      <c r="TK138" s="3"/>
      <c r="TL138" s="3"/>
      <c r="TM138" s="3"/>
      <c r="TN138" s="3"/>
      <c r="TO138" s="3"/>
      <c r="TP138" s="3"/>
      <c r="TQ138" s="3"/>
      <c r="TR138" s="3"/>
      <c r="TS138" s="3"/>
      <c r="TT138" s="3"/>
      <c r="TU138" s="3"/>
      <c r="TV138" s="3"/>
      <c r="TW138" s="3"/>
      <c r="TX138" s="3"/>
      <c r="TY138" s="3"/>
      <c r="TZ138" s="3"/>
      <c r="UA138" s="3"/>
      <c r="UB138" s="3"/>
      <c r="UC138" s="3"/>
      <c r="UD138" s="3"/>
      <c r="UE138" s="3"/>
      <c r="UF138" s="3"/>
      <c r="UG138" s="3"/>
      <c r="UH138" s="3"/>
      <c r="UI138" s="3"/>
      <c r="UJ138" s="3"/>
      <c r="UK138" s="3"/>
      <c r="UL138" s="3"/>
      <c r="UM138" s="3"/>
      <c r="UN138" s="3"/>
      <c r="UO138" s="3"/>
      <c r="UP138" s="3"/>
      <c r="UQ138" s="3"/>
      <c r="UR138" s="3"/>
      <c r="US138" s="3"/>
      <c r="UT138" s="3"/>
      <c r="UU138" s="3"/>
      <c r="UV138" s="3"/>
      <c r="UW138" s="3"/>
      <c r="UX138" s="3"/>
      <c r="UY138" s="3"/>
      <c r="UZ138" s="3"/>
      <c r="VA138" s="3"/>
      <c r="VB138" s="3"/>
      <c r="VC138" s="3"/>
      <c r="VD138" s="3"/>
      <c r="VE138" s="3"/>
      <c r="VF138" s="3"/>
      <c r="VG138" s="3"/>
      <c r="VH138" s="3"/>
      <c r="VI138" s="3"/>
      <c r="VJ138" s="3"/>
      <c r="VK138" s="3"/>
      <c r="VL138" s="3"/>
      <c r="VM138" s="3"/>
      <c r="VN138" s="3"/>
      <c r="VO138" s="3"/>
      <c r="VP138" s="3"/>
      <c r="VQ138" s="3"/>
      <c r="VR138" s="3"/>
      <c r="VS138" s="3"/>
      <c r="VT138" s="3"/>
      <c r="VU138" s="3"/>
      <c r="VV138" s="3"/>
      <c r="VW138" s="3"/>
      <c r="VX138" s="3"/>
      <c r="VY138" s="3"/>
      <c r="VZ138" s="3"/>
      <c r="WA138" s="3"/>
      <c r="WB138" s="3"/>
      <c r="WC138" s="3"/>
      <c r="WD138" s="3"/>
      <c r="WE138" s="3"/>
      <c r="WF138" s="3"/>
      <c r="WG138" s="3"/>
      <c r="WH138" s="3"/>
      <c r="WI138" s="3"/>
      <c r="WJ138" s="3"/>
      <c r="WK138" s="3"/>
      <c r="WL138" s="3"/>
      <c r="WM138" s="3"/>
      <c r="WN138" s="3"/>
      <c r="WO138" s="3"/>
      <c r="WP138" s="3"/>
      <c r="WQ138" s="3"/>
      <c r="WR138" s="3"/>
      <c r="WS138" s="3"/>
      <c r="WT138" s="3"/>
      <c r="WU138" s="3"/>
      <c r="WV138" s="3"/>
      <c r="WW138" s="3"/>
      <c r="WX138" s="3"/>
      <c r="WY138" s="3"/>
      <c r="WZ138" s="3"/>
      <c r="XA138" s="3"/>
      <c r="XB138" s="3"/>
      <c r="XC138" s="3"/>
      <c r="XD138" s="3"/>
      <c r="XE138" s="3"/>
      <c r="XF138" s="3"/>
      <c r="XG138" s="3"/>
      <c r="XH138" s="3"/>
      <c r="XI138" s="3"/>
      <c r="XJ138" s="3"/>
      <c r="XK138" s="3"/>
      <c r="XL138" s="3"/>
      <c r="XM138" s="3"/>
      <c r="XN138" s="3"/>
      <c r="XO138" s="3"/>
      <c r="XP138" s="3"/>
      <c r="XQ138" s="3"/>
      <c r="XR138" s="3"/>
      <c r="XS138" s="3"/>
      <c r="XT138" s="3"/>
      <c r="XU138" s="3"/>
      <c r="XV138" s="3"/>
      <c r="XW138" s="3"/>
      <c r="XX138" s="3"/>
      <c r="XY138" s="3"/>
      <c r="XZ138" s="3"/>
      <c r="YA138" s="3"/>
      <c r="YB138" s="3"/>
      <c r="YC138" s="3"/>
      <c r="YD138" s="3"/>
      <c r="YE138" s="3"/>
      <c r="YF138" s="3"/>
      <c r="YG138" s="3"/>
      <c r="YH138" s="3"/>
      <c r="YI138" s="3"/>
      <c r="YJ138" s="3"/>
      <c r="YK138" s="3"/>
      <c r="YL138" s="3"/>
      <c r="YM138" s="3"/>
      <c r="YN138" s="3"/>
      <c r="YO138" s="3"/>
      <c r="YP138" s="3"/>
      <c r="YQ138" s="3"/>
      <c r="YR138" s="3"/>
      <c r="YS138" s="3"/>
      <c r="YT138" s="3"/>
      <c r="YU138" s="3"/>
      <c r="YV138" s="3"/>
      <c r="YW138" s="3"/>
      <c r="YX138" s="3"/>
      <c r="YY138" s="3"/>
      <c r="YZ138" s="3"/>
      <c r="ZA138" s="3"/>
      <c r="ZB138" s="3"/>
      <c r="ZC138" s="3"/>
      <c r="ZD138" s="3"/>
      <c r="ZE138" s="3"/>
      <c r="ZF138" s="3"/>
      <c r="ZG138" s="3"/>
      <c r="ZH138" s="3"/>
      <c r="ZI138" s="3"/>
      <c r="ZJ138" s="3"/>
      <c r="ZK138" s="3"/>
      <c r="ZL138" s="3"/>
      <c r="ZM138" s="3"/>
      <c r="ZN138" s="3"/>
      <c r="ZO138" s="3"/>
      <c r="ZP138" s="3"/>
      <c r="ZQ138" s="3"/>
      <c r="ZR138" s="3"/>
      <c r="ZS138" s="3"/>
      <c r="ZT138" s="3"/>
      <c r="ZU138" s="3"/>
      <c r="ZV138" s="3"/>
      <c r="ZW138" s="3"/>
      <c r="ZX138" s="3"/>
      <c r="ZY138" s="3"/>
      <c r="ZZ138" s="3"/>
      <c r="AAA138" s="3"/>
      <c r="AAB138" s="3"/>
      <c r="AAC138" s="3"/>
      <c r="AAD138" s="3"/>
      <c r="AAE138" s="3"/>
      <c r="AAF138" s="3"/>
      <c r="AAG138" s="3"/>
      <c r="AAH138" s="3"/>
      <c r="AAI138" s="3"/>
      <c r="AAJ138" s="3"/>
      <c r="AAK138" s="3"/>
      <c r="AAL138" s="3"/>
      <c r="AAM138" s="3"/>
      <c r="AAN138" s="3"/>
      <c r="AAO138" s="3"/>
      <c r="AAP138" s="3"/>
      <c r="AAQ138" s="3"/>
      <c r="AAR138" s="3"/>
      <c r="AAS138" s="3"/>
      <c r="AAT138" s="3"/>
      <c r="AAU138" s="3"/>
      <c r="AAV138" s="3"/>
      <c r="AAW138" s="3"/>
      <c r="AAX138" s="3"/>
      <c r="AAY138" s="3"/>
      <c r="AAZ138" s="3"/>
      <c r="ABA138" s="3"/>
      <c r="ABB138" s="3"/>
      <c r="ABC138" s="3"/>
      <c r="ABD138" s="3"/>
      <c r="ABE138" s="3"/>
      <c r="ABF138" s="3"/>
      <c r="ABG138" s="3"/>
      <c r="ABH138" s="3"/>
      <c r="ABI138" s="3"/>
      <c r="ABJ138" s="3"/>
      <c r="ABK138" s="3"/>
      <c r="ABL138" s="3"/>
      <c r="ABM138" s="3"/>
      <c r="ABN138" s="3"/>
      <c r="ABO138" s="3"/>
      <c r="ABP138" s="3"/>
      <c r="ABQ138" s="3"/>
      <c r="ABR138" s="3"/>
      <c r="ABS138" s="3"/>
      <c r="ABT138" s="3"/>
      <c r="ABU138" s="3"/>
      <c r="ABV138" s="3"/>
      <c r="ABW138" s="3"/>
      <c r="ABX138" s="3"/>
      <c r="ABY138" s="3"/>
      <c r="ABZ138" s="3"/>
      <c r="ACA138" s="3"/>
      <c r="ACB138" s="3"/>
      <c r="ACC138" s="3"/>
      <c r="ACD138" s="3"/>
      <c r="ACE138" s="3"/>
      <c r="ACF138" s="3"/>
      <c r="ACG138" s="3"/>
      <c r="ACH138" s="3"/>
      <c r="ACI138" s="3"/>
      <c r="ACJ138" s="3"/>
      <c r="ACK138" s="3"/>
      <c r="ACL138" s="3"/>
      <c r="ACM138" s="3"/>
      <c r="ACN138" s="3"/>
      <c r="ACO138" s="3"/>
      <c r="ACP138" s="3"/>
      <c r="ACQ138" s="3"/>
      <c r="ACR138" s="3"/>
      <c r="ACS138" s="3"/>
      <c r="ACT138" s="3"/>
      <c r="ACU138" s="3"/>
      <c r="ACV138" s="3"/>
      <c r="ACW138" s="3"/>
      <c r="ACX138" s="3"/>
      <c r="ACY138" s="3"/>
      <c r="ACZ138" s="3"/>
      <c r="ADA138" s="3"/>
      <c r="ADB138" s="3"/>
      <c r="ADC138" s="3"/>
      <c r="ADD138" s="3"/>
      <c r="ADE138" s="3"/>
      <c r="ADF138" s="3"/>
      <c r="ADG138" s="3"/>
      <c r="ADH138" s="3"/>
      <c r="ADI138" s="3"/>
      <c r="ADJ138" s="3"/>
      <c r="ADK138" s="3"/>
      <c r="ADL138" s="3"/>
      <c r="ADM138" s="3"/>
      <c r="ADN138" s="3"/>
      <c r="ADO138" s="3"/>
      <c r="ADP138" s="3"/>
      <c r="ADQ138" s="3"/>
      <c r="ADR138" s="3"/>
      <c r="ADS138" s="3"/>
      <c r="ADT138" s="3"/>
      <c r="ADU138" s="3"/>
      <c r="ADV138" s="3"/>
      <c r="ADW138" s="3"/>
      <c r="ADX138" s="3"/>
      <c r="ADY138" s="3"/>
      <c r="ADZ138" s="3"/>
      <c r="AEA138" s="3"/>
      <c r="AEB138" s="3"/>
      <c r="AEC138" s="3"/>
      <c r="AED138" s="3"/>
      <c r="AEE138" s="3"/>
      <c r="AEF138" s="3"/>
      <c r="AEG138" s="3"/>
      <c r="AEH138" s="3"/>
      <c r="AEI138" s="3"/>
      <c r="AEJ138" s="3"/>
      <c r="AEK138" s="3"/>
      <c r="AEL138" s="3"/>
      <c r="AEM138" s="3"/>
      <c r="AEN138" s="3"/>
      <c r="AEO138" s="3"/>
      <c r="AEP138" s="3"/>
      <c r="AEQ138" s="3"/>
      <c r="AER138" s="3"/>
      <c r="AES138" s="3"/>
      <c r="AET138" s="3"/>
      <c r="AEU138" s="3"/>
      <c r="AEV138" s="3"/>
      <c r="AEW138" s="3"/>
      <c r="AEX138" s="3"/>
      <c r="AEY138" s="3"/>
      <c r="AEZ138" s="3"/>
      <c r="AFA138" s="3"/>
      <c r="AFB138" s="3"/>
      <c r="AFC138" s="3"/>
      <c r="AFD138" s="3"/>
      <c r="AFE138" s="3"/>
      <c r="AFF138" s="3"/>
      <c r="AFG138" s="3"/>
      <c r="AFH138" s="3"/>
      <c r="AFI138" s="3"/>
      <c r="AFJ138" s="3"/>
      <c r="AFK138" s="3"/>
      <c r="AFL138" s="3"/>
      <c r="AFM138" s="3"/>
      <c r="AFN138" s="3"/>
      <c r="AFO138" s="3"/>
      <c r="AFP138" s="3"/>
      <c r="AFQ138" s="3"/>
      <c r="AFR138" s="3"/>
      <c r="AFS138" s="3"/>
      <c r="AFT138" s="3"/>
      <c r="AFU138" s="3"/>
      <c r="AFV138" s="3"/>
      <c r="AFW138" s="3"/>
      <c r="AFX138" s="3"/>
      <c r="AFY138" s="3"/>
      <c r="AFZ138" s="3"/>
      <c r="AGA138" s="3"/>
      <c r="AGB138" s="3"/>
      <c r="AGC138" s="3"/>
      <c r="AGD138" s="3"/>
      <c r="AGE138" s="3"/>
      <c r="AGF138" s="3"/>
      <c r="AGG138" s="3"/>
      <c r="AGH138" s="3"/>
      <c r="AGI138" s="3"/>
      <c r="AGJ138" s="3"/>
      <c r="AGK138" s="3"/>
      <c r="AGL138" s="3"/>
      <c r="AGM138" s="3"/>
      <c r="AGN138" s="3"/>
      <c r="AGO138" s="3"/>
      <c r="AGP138" s="3"/>
      <c r="AGQ138" s="3"/>
      <c r="AGR138" s="3"/>
      <c r="AGS138" s="3"/>
      <c r="AGT138" s="3"/>
      <c r="AGU138" s="3"/>
      <c r="AGV138" s="3"/>
      <c r="AGW138" s="3"/>
      <c r="AGX138" s="3"/>
      <c r="AGY138" s="3"/>
      <c r="AGZ138" s="3"/>
      <c r="AHA138" s="3"/>
      <c r="AHB138" s="3"/>
      <c r="AHC138" s="3"/>
      <c r="AHD138" s="3"/>
      <c r="AHE138" s="3"/>
      <c r="AHF138" s="3"/>
      <c r="AHG138" s="3"/>
      <c r="AHH138" s="3"/>
      <c r="AHI138" s="3"/>
      <c r="AHJ138" s="3"/>
      <c r="AHK138" s="3"/>
      <c r="AHL138" s="3"/>
      <c r="AHM138" s="3"/>
      <c r="AHN138" s="3"/>
      <c r="AHO138" s="3"/>
      <c r="AHP138" s="3"/>
      <c r="AHQ138" s="3"/>
      <c r="AHR138" s="3"/>
      <c r="AHS138" s="3"/>
      <c r="AHT138" s="3"/>
      <c r="AHU138" s="3"/>
      <c r="AHV138" s="3"/>
      <c r="AHW138" s="3"/>
      <c r="AHX138" s="3"/>
      <c r="AHY138" s="3"/>
      <c r="AHZ138" s="3"/>
      <c r="AIA138" s="3"/>
      <c r="AIB138" s="3"/>
      <c r="AIC138" s="3"/>
      <c r="AID138" s="3"/>
      <c r="AIE138" s="3"/>
      <c r="AIF138" s="3"/>
      <c r="AIG138" s="3"/>
      <c r="AIH138" s="3"/>
      <c r="AII138" s="3"/>
      <c r="AIJ138" s="3"/>
      <c r="AIK138" s="3"/>
      <c r="AIL138" s="3"/>
      <c r="AIM138" s="3"/>
      <c r="AIN138" s="3"/>
      <c r="AIO138" s="3"/>
      <c r="AIP138" s="3"/>
      <c r="AIQ138" s="3"/>
      <c r="AIR138" s="3"/>
      <c r="AIS138" s="3"/>
      <c r="AIT138" s="3"/>
      <c r="AIU138" s="3"/>
      <c r="AIV138" s="3"/>
      <c r="AIW138" s="3"/>
      <c r="AIX138" s="3"/>
      <c r="AIY138" s="3"/>
      <c r="AIZ138" s="3"/>
      <c r="AJA138" s="3"/>
      <c r="AJB138" s="3"/>
      <c r="AJC138" s="3"/>
      <c r="AJD138" s="3"/>
      <c r="AJE138" s="3"/>
      <c r="AJF138" s="3"/>
      <c r="AJG138" s="3"/>
      <c r="AJH138" s="3"/>
      <c r="AJI138" s="3"/>
      <c r="AJJ138" s="3"/>
      <c r="AJK138" s="3"/>
      <c r="AJL138" s="3"/>
      <c r="AJM138" s="3"/>
      <c r="AJN138" s="3"/>
      <c r="AJO138" s="3"/>
      <c r="AJP138" s="3"/>
      <c r="AJQ138" s="3"/>
      <c r="AJR138" s="3"/>
      <c r="AJS138" s="3"/>
      <c r="AJT138" s="3"/>
      <c r="AJU138" s="3"/>
      <c r="AJV138" s="3"/>
      <c r="AJW138" s="3"/>
      <c r="AJX138" s="3"/>
      <c r="AJY138" s="3"/>
      <c r="AJZ138" s="3"/>
      <c r="AKA138" s="3"/>
      <c r="AKB138" s="3"/>
      <c r="AKC138" s="3"/>
      <c r="AKD138" s="3"/>
      <c r="AKE138" s="3"/>
      <c r="AKF138" s="3"/>
      <c r="AKG138" s="3"/>
      <c r="AKH138" s="3"/>
      <c r="AKI138" s="3"/>
      <c r="AKJ138" s="3"/>
      <c r="AKK138" s="3"/>
      <c r="AKL138" s="3"/>
      <c r="AKM138" s="3"/>
      <c r="AKN138" s="3"/>
      <c r="AKO138" s="3"/>
      <c r="AKP138" s="3"/>
      <c r="AKQ138" s="3"/>
      <c r="AKR138" s="3"/>
      <c r="AKS138" s="3"/>
      <c r="AKT138" s="3"/>
      <c r="AKU138" s="3"/>
      <c r="AKV138" s="3"/>
      <c r="AKW138" s="3"/>
      <c r="AKX138" s="3"/>
      <c r="AKY138" s="3"/>
      <c r="AKZ138" s="3"/>
      <c r="ALA138" s="3"/>
    </row>
    <row r="139" spans="1:989" s="35" customFormat="1" ht="30" customHeight="1" x14ac:dyDescent="0.2">
      <c r="A139" s="53" t="s">
        <v>209</v>
      </c>
      <c r="B139" s="52">
        <f>B7+B78</f>
        <v>5221425</v>
      </c>
      <c r="C139" s="52">
        <f>C7+C78</f>
        <v>5221425</v>
      </c>
      <c r="D139" s="52">
        <f>D7+D78</f>
        <v>5236287.6999999993</v>
      </c>
      <c r="E139" s="54">
        <f t="shared" si="37"/>
        <v>100.28464834791266</v>
      </c>
      <c r="F139" s="54">
        <f t="shared" si="38"/>
        <v>100.28464834791266</v>
      </c>
      <c r="G139" s="52">
        <f>G7+G78</f>
        <v>4872295.8000000007</v>
      </c>
      <c r="H139" s="54">
        <f t="shared" si="40"/>
        <v>-349129.19999999925</v>
      </c>
      <c r="I139" s="54">
        <f t="shared" si="41"/>
        <v>-6.6864735201597121</v>
      </c>
      <c r="J139" s="54">
        <f t="shared" si="42"/>
        <v>-349129.19999999925</v>
      </c>
      <c r="K139" s="54">
        <f t="shared" si="43"/>
        <v>-6.6864735201597121</v>
      </c>
      <c r="L139" s="55">
        <f t="shared" si="44"/>
        <v>-363991.89999999851</v>
      </c>
      <c r="M139" s="55">
        <f t="shared" si="45"/>
        <v>-6.9513350078147642</v>
      </c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3"/>
      <c r="GV139" s="3"/>
      <c r="GW139" s="3"/>
      <c r="GX139" s="3"/>
      <c r="GY139" s="3"/>
      <c r="GZ139" s="3"/>
      <c r="HA139" s="3"/>
      <c r="HB139" s="3"/>
      <c r="HC139" s="3"/>
      <c r="HD139" s="3"/>
      <c r="HE139" s="3"/>
      <c r="HF139" s="3"/>
      <c r="HG139" s="3"/>
      <c r="HH139" s="3"/>
      <c r="HI139" s="3"/>
      <c r="HJ139" s="3"/>
      <c r="HK139" s="3"/>
      <c r="HL139" s="3"/>
      <c r="HM139" s="3"/>
      <c r="HN139" s="3"/>
      <c r="HO139" s="3"/>
      <c r="HP139" s="3"/>
      <c r="HQ139" s="3"/>
      <c r="HR139" s="3"/>
      <c r="HS139" s="3"/>
      <c r="HT139" s="3"/>
      <c r="HU139" s="3"/>
      <c r="HV139" s="3"/>
      <c r="HW139" s="3"/>
      <c r="HX139" s="3"/>
      <c r="HY139" s="3"/>
      <c r="HZ139" s="3"/>
      <c r="IA139" s="3"/>
      <c r="IB139" s="3"/>
      <c r="IC139" s="3"/>
      <c r="ID139" s="3"/>
      <c r="IE139" s="3"/>
      <c r="IF139" s="3"/>
      <c r="IG139" s="3"/>
      <c r="IH139" s="3"/>
      <c r="II139" s="3"/>
      <c r="IJ139" s="3"/>
      <c r="IK139" s="3"/>
      <c r="IL139" s="3"/>
      <c r="IM139" s="3"/>
      <c r="IN139" s="3"/>
      <c r="IO139" s="3"/>
      <c r="IP139" s="3"/>
      <c r="IQ139" s="3"/>
      <c r="IR139" s="3"/>
      <c r="IS139" s="3"/>
      <c r="IT139" s="3"/>
      <c r="IU139" s="3"/>
      <c r="IV139" s="3"/>
      <c r="IW139" s="3"/>
      <c r="IX139" s="3"/>
      <c r="IY139" s="3"/>
      <c r="IZ139" s="3"/>
      <c r="JA139" s="3"/>
      <c r="JB139" s="3"/>
      <c r="JC139" s="3"/>
      <c r="JD139" s="3"/>
      <c r="JE139" s="3"/>
      <c r="JF139" s="3"/>
      <c r="JG139" s="3"/>
      <c r="JH139" s="3"/>
      <c r="JI139" s="3"/>
      <c r="JJ139" s="3"/>
      <c r="JK139" s="3"/>
      <c r="JL139" s="3"/>
      <c r="JM139" s="3"/>
      <c r="JN139" s="3"/>
      <c r="JO139" s="3"/>
      <c r="JP139" s="3"/>
      <c r="JQ139" s="3"/>
      <c r="JR139" s="3"/>
      <c r="JS139" s="3"/>
      <c r="JT139" s="3"/>
      <c r="JU139" s="3"/>
      <c r="JV139" s="3"/>
      <c r="JW139" s="3"/>
      <c r="JX139" s="3"/>
      <c r="JY139" s="3"/>
      <c r="JZ139" s="3"/>
      <c r="KA139" s="3"/>
      <c r="KB139" s="3"/>
      <c r="KC139" s="3"/>
      <c r="KD139" s="3"/>
      <c r="KE139" s="3"/>
      <c r="KF139" s="3"/>
      <c r="KG139" s="3"/>
      <c r="KH139" s="3"/>
      <c r="KI139" s="3"/>
      <c r="KJ139" s="3"/>
      <c r="KK139" s="3"/>
      <c r="KL139" s="3"/>
      <c r="KM139" s="3"/>
      <c r="KN139" s="3"/>
      <c r="KO139" s="3"/>
      <c r="KP139" s="3"/>
      <c r="KQ139" s="3"/>
      <c r="KR139" s="3"/>
      <c r="KS139" s="3"/>
      <c r="KT139" s="3"/>
      <c r="KU139" s="3"/>
      <c r="KV139" s="3"/>
      <c r="KW139" s="3"/>
      <c r="KX139" s="3"/>
      <c r="KY139" s="3"/>
      <c r="KZ139" s="3"/>
      <c r="LA139" s="3"/>
      <c r="LB139" s="3"/>
      <c r="LC139" s="3"/>
      <c r="LD139" s="3"/>
      <c r="LE139" s="3"/>
      <c r="LF139" s="3"/>
      <c r="LG139" s="3"/>
      <c r="LH139" s="3"/>
      <c r="LI139" s="3"/>
      <c r="LJ139" s="3"/>
      <c r="LK139" s="3"/>
      <c r="LL139" s="3"/>
      <c r="LM139" s="3"/>
      <c r="LN139" s="3"/>
      <c r="LO139" s="3"/>
      <c r="LP139" s="3"/>
      <c r="LQ139" s="3"/>
      <c r="LR139" s="3"/>
      <c r="LS139" s="3"/>
      <c r="LT139" s="3"/>
      <c r="LU139" s="3"/>
      <c r="LV139" s="3"/>
      <c r="LW139" s="3"/>
      <c r="LX139" s="3"/>
      <c r="LY139" s="3"/>
      <c r="LZ139" s="3"/>
      <c r="MA139" s="3"/>
      <c r="MB139" s="3"/>
      <c r="MC139" s="3"/>
      <c r="MD139" s="3"/>
      <c r="ME139" s="3"/>
      <c r="MF139" s="3"/>
      <c r="MG139" s="3"/>
      <c r="MH139" s="3"/>
      <c r="MI139" s="3"/>
      <c r="MJ139" s="3"/>
      <c r="MK139" s="3"/>
      <c r="ML139" s="3"/>
      <c r="MM139" s="3"/>
      <c r="MN139" s="3"/>
      <c r="MO139" s="3"/>
      <c r="MP139" s="3"/>
      <c r="MQ139" s="3"/>
      <c r="MR139" s="3"/>
      <c r="MS139" s="3"/>
      <c r="MT139" s="3"/>
      <c r="MU139" s="3"/>
      <c r="MV139" s="3"/>
      <c r="MW139" s="3"/>
      <c r="MX139" s="3"/>
      <c r="MY139" s="3"/>
      <c r="MZ139" s="3"/>
      <c r="NA139" s="3"/>
      <c r="NB139" s="3"/>
      <c r="NC139" s="3"/>
      <c r="ND139" s="3"/>
      <c r="NE139" s="3"/>
      <c r="NF139" s="3"/>
      <c r="NG139" s="3"/>
      <c r="NH139" s="3"/>
      <c r="NI139" s="3"/>
      <c r="NJ139" s="3"/>
      <c r="NK139" s="3"/>
      <c r="NL139" s="3"/>
      <c r="NM139" s="3"/>
      <c r="NN139" s="3"/>
      <c r="NO139" s="3"/>
      <c r="NP139" s="3"/>
      <c r="NQ139" s="3"/>
      <c r="NR139" s="3"/>
      <c r="NS139" s="3"/>
      <c r="NT139" s="3"/>
      <c r="NU139" s="3"/>
      <c r="NV139" s="3"/>
      <c r="NW139" s="3"/>
      <c r="NX139" s="3"/>
      <c r="NY139" s="3"/>
      <c r="NZ139" s="3"/>
      <c r="OA139" s="3"/>
      <c r="OB139" s="3"/>
      <c r="OC139" s="3"/>
      <c r="OD139" s="3"/>
      <c r="OE139" s="3"/>
      <c r="OF139" s="3"/>
      <c r="OG139" s="3"/>
      <c r="OH139" s="3"/>
      <c r="OI139" s="3"/>
      <c r="OJ139" s="3"/>
      <c r="OK139" s="3"/>
      <c r="OL139" s="3"/>
      <c r="OM139" s="3"/>
      <c r="ON139" s="3"/>
      <c r="OO139" s="3"/>
      <c r="OP139" s="3"/>
      <c r="OQ139" s="3"/>
      <c r="OR139" s="3"/>
      <c r="OS139" s="3"/>
      <c r="OT139" s="3"/>
      <c r="OU139" s="3"/>
      <c r="OV139" s="3"/>
      <c r="OW139" s="3"/>
      <c r="OX139" s="3"/>
      <c r="OY139" s="3"/>
      <c r="OZ139" s="3"/>
      <c r="PA139" s="3"/>
      <c r="PB139" s="3"/>
      <c r="PC139" s="3"/>
      <c r="PD139" s="3"/>
      <c r="PE139" s="3"/>
      <c r="PF139" s="3"/>
      <c r="PG139" s="3"/>
      <c r="PH139" s="3"/>
      <c r="PI139" s="3"/>
      <c r="PJ139" s="3"/>
      <c r="PK139" s="3"/>
      <c r="PL139" s="3"/>
      <c r="PM139" s="3"/>
      <c r="PN139" s="3"/>
      <c r="PO139" s="3"/>
      <c r="PP139" s="3"/>
      <c r="PQ139" s="3"/>
      <c r="PR139" s="3"/>
      <c r="PS139" s="3"/>
      <c r="PT139" s="3"/>
      <c r="PU139" s="3"/>
      <c r="PV139" s="3"/>
      <c r="PW139" s="3"/>
      <c r="PX139" s="3"/>
      <c r="PY139" s="3"/>
      <c r="PZ139" s="3"/>
      <c r="QA139" s="3"/>
      <c r="QB139" s="3"/>
      <c r="QC139" s="3"/>
      <c r="QD139" s="3"/>
      <c r="QE139" s="3"/>
      <c r="QF139" s="3"/>
      <c r="QG139" s="3"/>
      <c r="QH139" s="3"/>
      <c r="QI139" s="3"/>
      <c r="QJ139" s="3"/>
      <c r="QK139" s="3"/>
      <c r="QL139" s="3"/>
      <c r="QM139" s="3"/>
      <c r="QN139" s="3"/>
      <c r="QO139" s="3"/>
      <c r="QP139" s="3"/>
      <c r="QQ139" s="3"/>
      <c r="QR139" s="3"/>
      <c r="QS139" s="3"/>
      <c r="QT139" s="3"/>
      <c r="QU139" s="3"/>
      <c r="QV139" s="3"/>
      <c r="QW139" s="3"/>
      <c r="QX139" s="3"/>
      <c r="QY139" s="3"/>
      <c r="QZ139" s="3"/>
      <c r="RA139" s="3"/>
      <c r="RB139" s="3"/>
      <c r="RC139" s="3"/>
      <c r="RD139" s="3"/>
      <c r="RE139" s="3"/>
      <c r="RF139" s="3"/>
      <c r="RG139" s="3"/>
      <c r="RH139" s="3"/>
      <c r="RI139" s="3"/>
      <c r="RJ139" s="3"/>
      <c r="RK139" s="3"/>
      <c r="RL139" s="3"/>
      <c r="RM139" s="3"/>
      <c r="RN139" s="3"/>
      <c r="RO139" s="3"/>
      <c r="RP139" s="3"/>
      <c r="RQ139" s="3"/>
      <c r="RR139" s="3"/>
      <c r="RS139" s="3"/>
      <c r="RT139" s="3"/>
      <c r="RU139" s="3"/>
      <c r="RV139" s="3"/>
      <c r="RW139" s="3"/>
      <c r="RX139" s="3"/>
      <c r="RY139" s="3"/>
      <c r="RZ139" s="3"/>
      <c r="SA139" s="3"/>
      <c r="SB139" s="3"/>
      <c r="SC139" s="3"/>
      <c r="SD139" s="3"/>
      <c r="SE139" s="3"/>
      <c r="SF139" s="3"/>
      <c r="SG139" s="3"/>
      <c r="SH139" s="3"/>
      <c r="SI139" s="3"/>
      <c r="SJ139" s="3"/>
      <c r="SK139" s="3"/>
      <c r="SL139" s="3"/>
      <c r="SM139" s="3"/>
      <c r="SN139" s="3"/>
      <c r="SO139" s="3"/>
      <c r="SP139" s="3"/>
      <c r="SQ139" s="3"/>
      <c r="SR139" s="3"/>
      <c r="SS139" s="3"/>
      <c r="ST139" s="3"/>
      <c r="SU139" s="3"/>
      <c r="SV139" s="3"/>
      <c r="SW139" s="3"/>
      <c r="SX139" s="3"/>
      <c r="SY139" s="3"/>
      <c r="SZ139" s="3"/>
      <c r="TA139" s="3"/>
      <c r="TB139" s="3"/>
      <c r="TC139" s="3"/>
      <c r="TD139" s="3"/>
      <c r="TE139" s="3"/>
      <c r="TF139" s="3"/>
      <c r="TG139" s="3"/>
      <c r="TH139" s="3"/>
      <c r="TI139" s="3"/>
      <c r="TJ139" s="3"/>
      <c r="TK139" s="3"/>
      <c r="TL139" s="3"/>
      <c r="TM139" s="3"/>
      <c r="TN139" s="3"/>
      <c r="TO139" s="3"/>
      <c r="TP139" s="3"/>
      <c r="TQ139" s="3"/>
      <c r="TR139" s="3"/>
      <c r="TS139" s="3"/>
      <c r="TT139" s="3"/>
      <c r="TU139" s="3"/>
      <c r="TV139" s="3"/>
      <c r="TW139" s="3"/>
      <c r="TX139" s="3"/>
      <c r="TY139" s="3"/>
      <c r="TZ139" s="3"/>
      <c r="UA139" s="3"/>
      <c r="UB139" s="3"/>
      <c r="UC139" s="3"/>
      <c r="UD139" s="3"/>
      <c r="UE139" s="3"/>
      <c r="UF139" s="3"/>
      <c r="UG139" s="3"/>
      <c r="UH139" s="3"/>
      <c r="UI139" s="3"/>
      <c r="UJ139" s="3"/>
      <c r="UK139" s="3"/>
      <c r="UL139" s="3"/>
      <c r="UM139" s="3"/>
      <c r="UN139" s="3"/>
      <c r="UO139" s="3"/>
      <c r="UP139" s="3"/>
      <c r="UQ139" s="3"/>
      <c r="UR139" s="3"/>
      <c r="US139" s="3"/>
      <c r="UT139" s="3"/>
      <c r="UU139" s="3"/>
      <c r="UV139" s="3"/>
      <c r="UW139" s="3"/>
      <c r="UX139" s="3"/>
      <c r="UY139" s="3"/>
      <c r="UZ139" s="3"/>
      <c r="VA139" s="3"/>
      <c r="VB139" s="3"/>
      <c r="VC139" s="3"/>
      <c r="VD139" s="3"/>
      <c r="VE139" s="3"/>
      <c r="VF139" s="3"/>
      <c r="VG139" s="3"/>
      <c r="VH139" s="3"/>
      <c r="VI139" s="3"/>
      <c r="VJ139" s="3"/>
      <c r="VK139" s="3"/>
      <c r="VL139" s="3"/>
      <c r="VM139" s="3"/>
      <c r="VN139" s="3"/>
      <c r="VO139" s="3"/>
      <c r="VP139" s="3"/>
      <c r="VQ139" s="3"/>
      <c r="VR139" s="3"/>
      <c r="VS139" s="3"/>
      <c r="VT139" s="3"/>
      <c r="VU139" s="3"/>
      <c r="VV139" s="3"/>
      <c r="VW139" s="3"/>
      <c r="VX139" s="3"/>
      <c r="VY139" s="3"/>
      <c r="VZ139" s="3"/>
      <c r="WA139" s="3"/>
      <c r="WB139" s="3"/>
      <c r="WC139" s="3"/>
      <c r="WD139" s="3"/>
      <c r="WE139" s="3"/>
      <c r="WF139" s="3"/>
      <c r="WG139" s="3"/>
      <c r="WH139" s="3"/>
      <c r="WI139" s="3"/>
      <c r="WJ139" s="3"/>
      <c r="WK139" s="3"/>
      <c r="WL139" s="3"/>
      <c r="WM139" s="3"/>
      <c r="WN139" s="3"/>
      <c r="WO139" s="3"/>
      <c r="WP139" s="3"/>
      <c r="WQ139" s="3"/>
      <c r="WR139" s="3"/>
      <c r="WS139" s="3"/>
      <c r="WT139" s="3"/>
      <c r="WU139" s="3"/>
      <c r="WV139" s="3"/>
      <c r="WW139" s="3"/>
      <c r="WX139" s="3"/>
      <c r="WY139" s="3"/>
      <c r="WZ139" s="3"/>
      <c r="XA139" s="3"/>
      <c r="XB139" s="3"/>
      <c r="XC139" s="3"/>
      <c r="XD139" s="3"/>
      <c r="XE139" s="3"/>
      <c r="XF139" s="3"/>
      <c r="XG139" s="3"/>
      <c r="XH139" s="3"/>
      <c r="XI139" s="3"/>
      <c r="XJ139" s="3"/>
      <c r="XK139" s="3"/>
      <c r="XL139" s="3"/>
      <c r="XM139" s="3"/>
      <c r="XN139" s="3"/>
      <c r="XO139" s="3"/>
      <c r="XP139" s="3"/>
      <c r="XQ139" s="3"/>
      <c r="XR139" s="3"/>
      <c r="XS139" s="3"/>
      <c r="XT139" s="3"/>
      <c r="XU139" s="3"/>
      <c r="XV139" s="3"/>
      <c r="XW139" s="3"/>
      <c r="XX139" s="3"/>
      <c r="XY139" s="3"/>
      <c r="XZ139" s="3"/>
      <c r="YA139" s="3"/>
      <c r="YB139" s="3"/>
      <c r="YC139" s="3"/>
      <c r="YD139" s="3"/>
      <c r="YE139" s="3"/>
      <c r="YF139" s="3"/>
      <c r="YG139" s="3"/>
      <c r="YH139" s="3"/>
      <c r="YI139" s="3"/>
      <c r="YJ139" s="3"/>
      <c r="YK139" s="3"/>
      <c r="YL139" s="3"/>
      <c r="YM139" s="3"/>
      <c r="YN139" s="3"/>
      <c r="YO139" s="3"/>
      <c r="YP139" s="3"/>
      <c r="YQ139" s="3"/>
      <c r="YR139" s="3"/>
      <c r="YS139" s="3"/>
      <c r="YT139" s="3"/>
      <c r="YU139" s="3"/>
      <c r="YV139" s="3"/>
      <c r="YW139" s="3"/>
      <c r="YX139" s="3"/>
      <c r="YY139" s="3"/>
      <c r="YZ139" s="3"/>
      <c r="ZA139" s="3"/>
      <c r="ZB139" s="3"/>
      <c r="ZC139" s="3"/>
      <c r="ZD139" s="3"/>
      <c r="ZE139" s="3"/>
      <c r="ZF139" s="3"/>
      <c r="ZG139" s="3"/>
      <c r="ZH139" s="3"/>
      <c r="ZI139" s="3"/>
      <c r="ZJ139" s="3"/>
      <c r="ZK139" s="3"/>
      <c r="ZL139" s="3"/>
      <c r="ZM139" s="3"/>
      <c r="ZN139" s="3"/>
      <c r="ZO139" s="3"/>
      <c r="ZP139" s="3"/>
      <c r="ZQ139" s="3"/>
      <c r="ZR139" s="3"/>
      <c r="ZS139" s="3"/>
      <c r="ZT139" s="3"/>
      <c r="ZU139" s="3"/>
      <c r="ZV139" s="3"/>
      <c r="ZW139" s="3"/>
      <c r="ZX139" s="3"/>
      <c r="ZY139" s="3"/>
      <c r="ZZ139" s="3"/>
      <c r="AAA139" s="3"/>
      <c r="AAB139" s="3"/>
      <c r="AAC139" s="3"/>
      <c r="AAD139" s="3"/>
      <c r="AAE139" s="3"/>
      <c r="AAF139" s="3"/>
      <c r="AAG139" s="3"/>
      <c r="AAH139" s="3"/>
      <c r="AAI139" s="3"/>
      <c r="AAJ139" s="3"/>
      <c r="AAK139" s="3"/>
      <c r="AAL139" s="3"/>
      <c r="AAM139" s="3"/>
      <c r="AAN139" s="3"/>
      <c r="AAO139" s="3"/>
      <c r="AAP139" s="3"/>
      <c r="AAQ139" s="3"/>
      <c r="AAR139" s="3"/>
      <c r="AAS139" s="3"/>
      <c r="AAT139" s="3"/>
      <c r="AAU139" s="3"/>
      <c r="AAV139" s="3"/>
      <c r="AAW139" s="3"/>
      <c r="AAX139" s="3"/>
      <c r="AAY139" s="3"/>
      <c r="AAZ139" s="3"/>
      <c r="ABA139" s="3"/>
      <c r="ABB139" s="3"/>
      <c r="ABC139" s="3"/>
      <c r="ABD139" s="3"/>
      <c r="ABE139" s="3"/>
      <c r="ABF139" s="3"/>
      <c r="ABG139" s="3"/>
      <c r="ABH139" s="3"/>
      <c r="ABI139" s="3"/>
      <c r="ABJ139" s="3"/>
      <c r="ABK139" s="3"/>
      <c r="ABL139" s="3"/>
      <c r="ABM139" s="3"/>
      <c r="ABN139" s="3"/>
      <c r="ABO139" s="3"/>
      <c r="ABP139" s="3"/>
      <c r="ABQ139" s="3"/>
      <c r="ABR139" s="3"/>
      <c r="ABS139" s="3"/>
      <c r="ABT139" s="3"/>
      <c r="ABU139" s="3"/>
      <c r="ABV139" s="3"/>
      <c r="ABW139" s="3"/>
      <c r="ABX139" s="3"/>
      <c r="ABY139" s="3"/>
      <c r="ABZ139" s="3"/>
      <c r="ACA139" s="3"/>
      <c r="ACB139" s="3"/>
      <c r="ACC139" s="3"/>
      <c r="ACD139" s="3"/>
      <c r="ACE139" s="3"/>
      <c r="ACF139" s="3"/>
      <c r="ACG139" s="3"/>
      <c r="ACH139" s="3"/>
      <c r="ACI139" s="3"/>
      <c r="ACJ139" s="3"/>
      <c r="ACK139" s="3"/>
      <c r="ACL139" s="3"/>
      <c r="ACM139" s="3"/>
      <c r="ACN139" s="3"/>
      <c r="ACO139" s="3"/>
      <c r="ACP139" s="3"/>
      <c r="ACQ139" s="3"/>
      <c r="ACR139" s="3"/>
      <c r="ACS139" s="3"/>
      <c r="ACT139" s="3"/>
      <c r="ACU139" s="3"/>
      <c r="ACV139" s="3"/>
      <c r="ACW139" s="3"/>
      <c r="ACX139" s="3"/>
      <c r="ACY139" s="3"/>
      <c r="ACZ139" s="3"/>
      <c r="ADA139" s="3"/>
      <c r="ADB139" s="3"/>
      <c r="ADC139" s="3"/>
      <c r="ADD139" s="3"/>
      <c r="ADE139" s="3"/>
      <c r="ADF139" s="3"/>
      <c r="ADG139" s="3"/>
      <c r="ADH139" s="3"/>
      <c r="ADI139" s="3"/>
      <c r="ADJ139" s="3"/>
      <c r="ADK139" s="3"/>
      <c r="ADL139" s="3"/>
      <c r="ADM139" s="3"/>
      <c r="ADN139" s="3"/>
      <c r="ADO139" s="3"/>
      <c r="ADP139" s="3"/>
      <c r="ADQ139" s="3"/>
      <c r="ADR139" s="3"/>
      <c r="ADS139" s="3"/>
      <c r="ADT139" s="3"/>
      <c r="ADU139" s="3"/>
      <c r="ADV139" s="3"/>
      <c r="ADW139" s="3"/>
      <c r="ADX139" s="3"/>
      <c r="ADY139" s="3"/>
      <c r="ADZ139" s="3"/>
      <c r="AEA139" s="3"/>
      <c r="AEB139" s="3"/>
      <c r="AEC139" s="3"/>
      <c r="AED139" s="3"/>
      <c r="AEE139" s="3"/>
      <c r="AEF139" s="3"/>
      <c r="AEG139" s="3"/>
      <c r="AEH139" s="3"/>
      <c r="AEI139" s="3"/>
      <c r="AEJ139" s="3"/>
      <c r="AEK139" s="3"/>
      <c r="AEL139" s="3"/>
      <c r="AEM139" s="3"/>
      <c r="AEN139" s="3"/>
      <c r="AEO139" s="3"/>
      <c r="AEP139" s="3"/>
      <c r="AEQ139" s="3"/>
      <c r="AER139" s="3"/>
      <c r="AES139" s="3"/>
      <c r="AET139" s="3"/>
      <c r="AEU139" s="3"/>
      <c r="AEV139" s="3"/>
      <c r="AEW139" s="3"/>
      <c r="AEX139" s="3"/>
      <c r="AEY139" s="3"/>
      <c r="AEZ139" s="3"/>
      <c r="AFA139" s="3"/>
      <c r="AFB139" s="3"/>
      <c r="AFC139" s="3"/>
      <c r="AFD139" s="3"/>
      <c r="AFE139" s="3"/>
      <c r="AFF139" s="3"/>
      <c r="AFG139" s="3"/>
      <c r="AFH139" s="3"/>
      <c r="AFI139" s="3"/>
      <c r="AFJ139" s="3"/>
      <c r="AFK139" s="3"/>
      <c r="AFL139" s="3"/>
      <c r="AFM139" s="3"/>
      <c r="AFN139" s="3"/>
      <c r="AFO139" s="3"/>
      <c r="AFP139" s="3"/>
      <c r="AFQ139" s="3"/>
      <c r="AFR139" s="3"/>
      <c r="AFS139" s="3"/>
      <c r="AFT139" s="3"/>
      <c r="AFU139" s="3"/>
      <c r="AFV139" s="3"/>
      <c r="AFW139" s="3"/>
      <c r="AFX139" s="3"/>
      <c r="AFY139" s="3"/>
      <c r="AFZ139" s="3"/>
      <c r="AGA139" s="3"/>
      <c r="AGB139" s="3"/>
      <c r="AGC139" s="3"/>
      <c r="AGD139" s="3"/>
      <c r="AGE139" s="3"/>
      <c r="AGF139" s="3"/>
      <c r="AGG139" s="3"/>
      <c r="AGH139" s="3"/>
      <c r="AGI139" s="3"/>
      <c r="AGJ139" s="3"/>
      <c r="AGK139" s="3"/>
      <c r="AGL139" s="3"/>
      <c r="AGM139" s="3"/>
      <c r="AGN139" s="3"/>
      <c r="AGO139" s="3"/>
      <c r="AGP139" s="3"/>
      <c r="AGQ139" s="3"/>
      <c r="AGR139" s="3"/>
      <c r="AGS139" s="3"/>
      <c r="AGT139" s="3"/>
      <c r="AGU139" s="3"/>
      <c r="AGV139" s="3"/>
      <c r="AGW139" s="3"/>
      <c r="AGX139" s="3"/>
      <c r="AGY139" s="3"/>
      <c r="AGZ139" s="3"/>
      <c r="AHA139" s="3"/>
      <c r="AHB139" s="3"/>
      <c r="AHC139" s="3"/>
      <c r="AHD139" s="3"/>
      <c r="AHE139" s="3"/>
      <c r="AHF139" s="3"/>
      <c r="AHG139" s="3"/>
      <c r="AHH139" s="3"/>
      <c r="AHI139" s="3"/>
      <c r="AHJ139" s="3"/>
      <c r="AHK139" s="3"/>
      <c r="AHL139" s="3"/>
      <c r="AHM139" s="3"/>
      <c r="AHN139" s="3"/>
      <c r="AHO139" s="3"/>
      <c r="AHP139" s="3"/>
      <c r="AHQ139" s="3"/>
      <c r="AHR139" s="3"/>
      <c r="AHS139" s="3"/>
      <c r="AHT139" s="3"/>
      <c r="AHU139" s="3"/>
      <c r="AHV139" s="3"/>
      <c r="AHW139" s="3"/>
      <c r="AHX139" s="3"/>
      <c r="AHY139" s="3"/>
      <c r="AHZ139" s="3"/>
      <c r="AIA139" s="3"/>
      <c r="AIB139" s="3"/>
      <c r="AIC139" s="3"/>
      <c r="AID139" s="3"/>
      <c r="AIE139" s="3"/>
      <c r="AIF139" s="3"/>
      <c r="AIG139" s="3"/>
      <c r="AIH139" s="3"/>
      <c r="AII139" s="3"/>
      <c r="AIJ139" s="3"/>
      <c r="AIK139" s="3"/>
      <c r="AIL139" s="3"/>
      <c r="AIM139" s="3"/>
      <c r="AIN139" s="3"/>
      <c r="AIO139" s="3"/>
      <c r="AIP139" s="3"/>
      <c r="AIQ139" s="3"/>
      <c r="AIR139" s="3"/>
      <c r="AIS139" s="3"/>
      <c r="AIT139" s="3"/>
      <c r="AIU139" s="3"/>
      <c r="AIV139" s="3"/>
      <c r="AIW139" s="3"/>
      <c r="AIX139" s="3"/>
      <c r="AIY139" s="3"/>
      <c r="AIZ139" s="3"/>
      <c r="AJA139" s="3"/>
      <c r="AJB139" s="3"/>
      <c r="AJC139" s="3"/>
      <c r="AJD139" s="3"/>
      <c r="AJE139" s="3"/>
      <c r="AJF139" s="3"/>
      <c r="AJG139" s="3"/>
      <c r="AJH139" s="3"/>
      <c r="AJI139" s="3"/>
      <c r="AJJ139" s="3"/>
      <c r="AJK139" s="3"/>
      <c r="AJL139" s="3"/>
      <c r="AJM139" s="3"/>
      <c r="AJN139" s="3"/>
      <c r="AJO139" s="3"/>
      <c r="AJP139" s="3"/>
      <c r="AJQ139" s="3"/>
      <c r="AJR139" s="3"/>
      <c r="AJS139" s="3"/>
      <c r="AJT139" s="3"/>
      <c r="AJU139" s="3"/>
      <c r="AJV139" s="3"/>
      <c r="AJW139" s="3"/>
      <c r="AJX139" s="3"/>
      <c r="AJY139" s="3"/>
      <c r="AJZ139" s="3"/>
      <c r="AKA139" s="3"/>
      <c r="AKB139" s="3"/>
      <c r="AKC139" s="3"/>
      <c r="AKD139" s="3"/>
      <c r="AKE139" s="3"/>
      <c r="AKF139" s="3"/>
      <c r="AKG139" s="3"/>
      <c r="AKH139" s="3"/>
      <c r="AKI139" s="3"/>
      <c r="AKJ139" s="3"/>
      <c r="AKK139" s="3"/>
      <c r="AKL139" s="3"/>
      <c r="AKM139" s="3"/>
      <c r="AKN139" s="3"/>
      <c r="AKO139" s="3"/>
      <c r="AKP139" s="3"/>
      <c r="AKQ139" s="3"/>
      <c r="AKR139" s="3"/>
      <c r="AKS139" s="3"/>
      <c r="AKT139" s="3"/>
      <c r="AKU139" s="3"/>
      <c r="AKV139" s="3"/>
      <c r="AKW139" s="3"/>
      <c r="AKX139" s="3"/>
      <c r="AKY139" s="3"/>
      <c r="AKZ139" s="3"/>
      <c r="ALA139" s="3"/>
    </row>
    <row r="140" spans="1:989" s="4" customFormat="1" x14ac:dyDescent="0.2">
      <c r="A140" s="13"/>
      <c r="B140" s="14"/>
      <c r="C140" s="14"/>
      <c r="D140" s="14"/>
      <c r="E140" s="15"/>
      <c r="F140" s="15"/>
      <c r="G140" s="87"/>
      <c r="H140" s="16"/>
      <c r="I140" s="15"/>
      <c r="J140" s="17"/>
      <c r="K140" s="18"/>
      <c r="L140" s="19"/>
      <c r="M140" s="7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3"/>
      <c r="GV140" s="3"/>
      <c r="GW140" s="3"/>
      <c r="GX140" s="3"/>
      <c r="GY140" s="3"/>
      <c r="GZ140" s="3"/>
      <c r="HA140" s="3"/>
      <c r="HB140" s="3"/>
      <c r="HC140" s="3"/>
      <c r="HD140" s="3"/>
      <c r="HE140" s="3"/>
      <c r="HF140" s="3"/>
      <c r="HG140" s="3"/>
      <c r="HH140" s="3"/>
      <c r="HI140" s="3"/>
      <c r="HJ140" s="3"/>
      <c r="HK140" s="3"/>
      <c r="HL140" s="3"/>
      <c r="HM140" s="3"/>
      <c r="HN140" s="3"/>
      <c r="HO140" s="3"/>
      <c r="HP140" s="3"/>
      <c r="HQ140" s="3"/>
      <c r="HR140" s="3"/>
      <c r="HS140" s="3"/>
      <c r="HT140" s="3"/>
      <c r="HU140" s="3"/>
      <c r="HV140" s="3"/>
      <c r="HW140" s="3"/>
      <c r="HX140" s="3"/>
      <c r="HY140" s="3"/>
      <c r="HZ140" s="3"/>
      <c r="IA140" s="3"/>
      <c r="IB140" s="3"/>
      <c r="IC140" s="3"/>
      <c r="ID140" s="3"/>
      <c r="IE140" s="3"/>
      <c r="IF140" s="3"/>
      <c r="IG140" s="3"/>
      <c r="IH140" s="3"/>
      <c r="II140" s="3"/>
      <c r="IJ140" s="3"/>
      <c r="IK140" s="3"/>
      <c r="IL140" s="3"/>
      <c r="IM140" s="3"/>
      <c r="IN140" s="3"/>
      <c r="IO140" s="3"/>
      <c r="IP140" s="3"/>
      <c r="IQ140" s="3"/>
      <c r="IR140" s="3"/>
      <c r="IS140" s="3"/>
      <c r="IT140" s="3"/>
      <c r="IU140" s="3"/>
      <c r="IV140" s="3"/>
      <c r="IW140" s="3"/>
      <c r="IX140" s="3"/>
      <c r="IY140" s="3"/>
      <c r="IZ140" s="3"/>
      <c r="JA140" s="3"/>
      <c r="JB140" s="3"/>
      <c r="JC140" s="3"/>
      <c r="JD140" s="3"/>
      <c r="JE140" s="3"/>
      <c r="JF140" s="3"/>
      <c r="JG140" s="3"/>
      <c r="JH140" s="3"/>
      <c r="JI140" s="3"/>
      <c r="JJ140" s="3"/>
      <c r="JK140" s="3"/>
      <c r="JL140" s="3"/>
      <c r="JM140" s="3"/>
      <c r="JN140" s="3"/>
      <c r="JO140" s="3"/>
      <c r="JP140" s="3"/>
      <c r="JQ140" s="3"/>
      <c r="JR140" s="3"/>
      <c r="JS140" s="3"/>
      <c r="JT140" s="3"/>
      <c r="JU140" s="3"/>
      <c r="JV140" s="3"/>
      <c r="JW140" s="3"/>
      <c r="JX140" s="3"/>
      <c r="JY140" s="3"/>
      <c r="JZ140" s="3"/>
      <c r="KA140" s="3"/>
      <c r="KB140" s="3"/>
      <c r="KC140" s="3"/>
      <c r="KD140" s="3"/>
      <c r="KE140" s="3"/>
      <c r="KF140" s="3"/>
      <c r="KG140" s="3"/>
      <c r="KH140" s="3"/>
      <c r="KI140" s="3"/>
      <c r="KJ140" s="3"/>
      <c r="KK140" s="3"/>
      <c r="KL140" s="3"/>
      <c r="KM140" s="3"/>
      <c r="KN140" s="3"/>
      <c r="KO140" s="3"/>
      <c r="KP140" s="3"/>
      <c r="KQ140" s="3"/>
      <c r="KR140" s="3"/>
      <c r="KS140" s="3"/>
      <c r="KT140" s="3"/>
      <c r="KU140" s="3"/>
      <c r="KV140" s="3"/>
      <c r="KW140" s="3"/>
      <c r="KX140" s="3"/>
      <c r="KY140" s="3"/>
      <c r="KZ140" s="3"/>
      <c r="LA140" s="3"/>
      <c r="LB140" s="3"/>
      <c r="LC140" s="3"/>
      <c r="LD140" s="3"/>
      <c r="LE140" s="3"/>
      <c r="LF140" s="3"/>
      <c r="LG140" s="3"/>
      <c r="LH140" s="3"/>
      <c r="LI140" s="3"/>
      <c r="LJ140" s="3"/>
      <c r="LK140" s="3"/>
      <c r="LL140" s="3"/>
      <c r="LM140" s="3"/>
      <c r="LN140" s="3"/>
      <c r="LO140" s="3"/>
      <c r="LP140" s="3"/>
      <c r="LQ140" s="3"/>
      <c r="LR140" s="3"/>
      <c r="LS140" s="3"/>
      <c r="LT140" s="3"/>
      <c r="LU140" s="3"/>
      <c r="LV140" s="3"/>
      <c r="LW140" s="3"/>
      <c r="LX140" s="3"/>
      <c r="LY140" s="3"/>
      <c r="LZ140" s="3"/>
      <c r="MA140" s="3"/>
      <c r="MB140" s="3"/>
      <c r="MC140" s="3"/>
      <c r="MD140" s="3"/>
      <c r="ME140" s="3"/>
      <c r="MF140" s="3"/>
      <c r="MG140" s="3"/>
      <c r="MH140" s="3"/>
      <c r="MI140" s="3"/>
      <c r="MJ140" s="3"/>
      <c r="MK140" s="3"/>
      <c r="ML140" s="3"/>
      <c r="MM140" s="3"/>
      <c r="MN140" s="3"/>
      <c r="MO140" s="3"/>
      <c r="MP140" s="3"/>
      <c r="MQ140" s="3"/>
      <c r="MR140" s="3"/>
      <c r="MS140" s="3"/>
      <c r="MT140" s="3"/>
      <c r="MU140" s="3"/>
      <c r="MV140" s="3"/>
      <c r="MW140" s="3"/>
      <c r="MX140" s="3"/>
      <c r="MY140" s="3"/>
      <c r="MZ140" s="3"/>
      <c r="NA140" s="3"/>
      <c r="NB140" s="3"/>
      <c r="NC140" s="3"/>
      <c r="ND140" s="3"/>
      <c r="NE140" s="3"/>
      <c r="NF140" s="3"/>
      <c r="NG140" s="3"/>
      <c r="NH140" s="3"/>
      <c r="NI140" s="3"/>
      <c r="NJ140" s="3"/>
      <c r="NK140" s="3"/>
      <c r="NL140" s="3"/>
      <c r="NM140" s="3"/>
      <c r="NN140" s="3"/>
      <c r="NO140" s="3"/>
      <c r="NP140" s="3"/>
      <c r="NQ140" s="3"/>
      <c r="NR140" s="3"/>
      <c r="NS140" s="3"/>
      <c r="NT140" s="3"/>
      <c r="NU140" s="3"/>
      <c r="NV140" s="3"/>
      <c r="NW140" s="3"/>
      <c r="NX140" s="3"/>
      <c r="NY140" s="3"/>
      <c r="NZ140" s="3"/>
      <c r="OA140" s="3"/>
      <c r="OB140" s="3"/>
      <c r="OC140" s="3"/>
      <c r="OD140" s="3"/>
      <c r="OE140" s="3"/>
      <c r="OF140" s="3"/>
      <c r="OG140" s="3"/>
      <c r="OH140" s="3"/>
      <c r="OI140" s="3"/>
      <c r="OJ140" s="3"/>
      <c r="OK140" s="3"/>
      <c r="OL140" s="3"/>
      <c r="OM140" s="3"/>
      <c r="ON140" s="3"/>
      <c r="OO140" s="3"/>
      <c r="OP140" s="3"/>
      <c r="OQ140" s="3"/>
      <c r="OR140" s="3"/>
      <c r="OS140" s="3"/>
      <c r="OT140" s="3"/>
      <c r="OU140" s="3"/>
      <c r="OV140" s="3"/>
      <c r="OW140" s="3"/>
      <c r="OX140" s="3"/>
      <c r="OY140" s="3"/>
      <c r="OZ140" s="3"/>
      <c r="PA140" s="3"/>
      <c r="PB140" s="3"/>
      <c r="PC140" s="3"/>
      <c r="PD140" s="3"/>
      <c r="PE140" s="3"/>
      <c r="PF140" s="3"/>
      <c r="PG140" s="3"/>
      <c r="PH140" s="3"/>
      <c r="PI140" s="3"/>
      <c r="PJ140" s="3"/>
      <c r="PK140" s="3"/>
      <c r="PL140" s="3"/>
      <c r="PM140" s="3"/>
      <c r="PN140" s="3"/>
      <c r="PO140" s="3"/>
      <c r="PP140" s="3"/>
      <c r="PQ140" s="3"/>
      <c r="PR140" s="3"/>
      <c r="PS140" s="3"/>
      <c r="PT140" s="3"/>
      <c r="PU140" s="3"/>
      <c r="PV140" s="3"/>
      <c r="PW140" s="3"/>
      <c r="PX140" s="3"/>
      <c r="PY140" s="3"/>
      <c r="PZ140" s="3"/>
      <c r="QA140" s="3"/>
      <c r="QB140" s="3"/>
      <c r="QC140" s="3"/>
      <c r="QD140" s="3"/>
      <c r="QE140" s="3"/>
      <c r="QF140" s="3"/>
      <c r="QG140" s="3"/>
      <c r="QH140" s="3"/>
      <c r="QI140" s="3"/>
      <c r="QJ140" s="3"/>
      <c r="QK140" s="3"/>
      <c r="QL140" s="3"/>
      <c r="QM140" s="3"/>
      <c r="QN140" s="3"/>
      <c r="QO140" s="3"/>
      <c r="QP140" s="3"/>
      <c r="QQ140" s="3"/>
      <c r="QR140" s="3"/>
      <c r="QS140" s="3"/>
      <c r="QT140" s="3"/>
      <c r="QU140" s="3"/>
      <c r="QV140" s="3"/>
      <c r="QW140" s="3"/>
      <c r="QX140" s="3"/>
      <c r="QY140" s="3"/>
      <c r="QZ140" s="3"/>
      <c r="RA140" s="3"/>
      <c r="RB140" s="3"/>
      <c r="RC140" s="3"/>
      <c r="RD140" s="3"/>
      <c r="RE140" s="3"/>
      <c r="RF140" s="3"/>
      <c r="RG140" s="3"/>
      <c r="RH140" s="3"/>
      <c r="RI140" s="3"/>
      <c r="RJ140" s="3"/>
      <c r="RK140" s="3"/>
      <c r="RL140" s="3"/>
      <c r="RM140" s="3"/>
      <c r="RN140" s="3"/>
      <c r="RO140" s="3"/>
      <c r="RP140" s="3"/>
      <c r="RQ140" s="3"/>
      <c r="RR140" s="3"/>
      <c r="RS140" s="3"/>
      <c r="RT140" s="3"/>
      <c r="RU140" s="3"/>
      <c r="RV140" s="3"/>
      <c r="RW140" s="3"/>
      <c r="RX140" s="3"/>
      <c r="RY140" s="3"/>
      <c r="RZ140" s="3"/>
      <c r="SA140" s="3"/>
      <c r="SB140" s="3"/>
      <c r="SC140" s="3"/>
      <c r="SD140" s="3"/>
      <c r="SE140" s="3"/>
      <c r="SF140" s="3"/>
      <c r="SG140" s="3"/>
      <c r="SH140" s="3"/>
      <c r="SI140" s="3"/>
      <c r="SJ140" s="3"/>
      <c r="SK140" s="3"/>
      <c r="SL140" s="3"/>
      <c r="SM140" s="3"/>
      <c r="SN140" s="3"/>
      <c r="SO140" s="3"/>
      <c r="SP140" s="3"/>
      <c r="SQ140" s="3"/>
      <c r="SR140" s="3"/>
      <c r="SS140" s="3"/>
      <c r="ST140" s="3"/>
      <c r="SU140" s="3"/>
      <c r="SV140" s="3"/>
      <c r="SW140" s="3"/>
      <c r="SX140" s="3"/>
      <c r="SY140" s="3"/>
      <c r="SZ140" s="3"/>
      <c r="TA140" s="3"/>
      <c r="TB140" s="3"/>
      <c r="TC140" s="3"/>
      <c r="TD140" s="3"/>
      <c r="TE140" s="3"/>
      <c r="TF140" s="3"/>
      <c r="TG140" s="3"/>
      <c r="TH140" s="3"/>
      <c r="TI140" s="3"/>
      <c r="TJ140" s="3"/>
      <c r="TK140" s="3"/>
      <c r="TL140" s="3"/>
      <c r="TM140" s="3"/>
      <c r="TN140" s="3"/>
      <c r="TO140" s="3"/>
      <c r="TP140" s="3"/>
      <c r="TQ140" s="3"/>
      <c r="TR140" s="3"/>
      <c r="TS140" s="3"/>
      <c r="TT140" s="3"/>
      <c r="TU140" s="3"/>
      <c r="TV140" s="3"/>
      <c r="TW140" s="3"/>
      <c r="TX140" s="3"/>
      <c r="TY140" s="3"/>
      <c r="TZ140" s="3"/>
      <c r="UA140" s="3"/>
      <c r="UB140" s="3"/>
      <c r="UC140" s="3"/>
      <c r="UD140" s="3"/>
      <c r="UE140" s="3"/>
      <c r="UF140" s="3"/>
      <c r="UG140" s="3"/>
      <c r="UH140" s="3"/>
      <c r="UI140" s="3"/>
      <c r="UJ140" s="3"/>
      <c r="UK140" s="3"/>
      <c r="UL140" s="3"/>
      <c r="UM140" s="3"/>
      <c r="UN140" s="3"/>
      <c r="UO140" s="3"/>
      <c r="UP140" s="3"/>
      <c r="UQ140" s="3"/>
      <c r="UR140" s="3"/>
      <c r="US140" s="3"/>
      <c r="UT140" s="3"/>
      <c r="UU140" s="3"/>
      <c r="UV140" s="3"/>
      <c r="UW140" s="3"/>
      <c r="UX140" s="3"/>
      <c r="UY140" s="3"/>
      <c r="UZ140" s="3"/>
      <c r="VA140" s="3"/>
      <c r="VB140" s="3"/>
      <c r="VC140" s="3"/>
      <c r="VD140" s="3"/>
      <c r="VE140" s="3"/>
      <c r="VF140" s="3"/>
      <c r="VG140" s="3"/>
      <c r="VH140" s="3"/>
      <c r="VI140" s="3"/>
      <c r="VJ140" s="3"/>
      <c r="VK140" s="3"/>
      <c r="VL140" s="3"/>
      <c r="VM140" s="3"/>
      <c r="VN140" s="3"/>
      <c r="VO140" s="3"/>
      <c r="VP140" s="3"/>
      <c r="VQ140" s="3"/>
      <c r="VR140" s="3"/>
      <c r="VS140" s="3"/>
      <c r="VT140" s="3"/>
      <c r="VU140" s="3"/>
      <c r="VV140" s="3"/>
      <c r="VW140" s="3"/>
      <c r="VX140" s="3"/>
      <c r="VY140" s="3"/>
      <c r="VZ140" s="3"/>
      <c r="WA140" s="3"/>
      <c r="WB140" s="3"/>
      <c r="WC140" s="3"/>
      <c r="WD140" s="3"/>
      <c r="WE140" s="3"/>
      <c r="WF140" s="3"/>
      <c r="WG140" s="3"/>
      <c r="WH140" s="3"/>
      <c r="WI140" s="3"/>
      <c r="WJ140" s="3"/>
      <c r="WK140" s="3"/>
      <c r="WL140" s="3"/>
      <c r="WM140" s="3"/>
      <c r="WN140" s="3"/>
      <c r="WO140" s="3"/>
      <c r="WP140" s="3"/>
      <c r="WQ140" s="3"/>
      <c r="WR140" s="3"/>
      <c r="WS140" s="3"/>
      <c r="WT140" s="3"/>
      <c r="WU140" s="3"/>
      <c r="WV140" s="3"/>
      <c r="WW140" s="3"/>
      <c r="WX140" s="3"/>
      <c r="WY140" s="3"/>
      <c r="WZ140" s="3"/>
      <c r="XA140" s="3"/>
      <c r="XB140" s="3"/>
      <c r="XC140" s="3"/>
      <c r="XD140" s="3"/>
      <c r="XE140" s="3"/>
      <c r="XF140" s="3"/>
      <c r="XG140" s="3"/>
      <c r="XH140" s="3"/>
      <c r="XI140" s="3"/>
      <c r="XJ140" s="3"/>
      <c r="XK140" s="3"/>
      <c r="XL140" s="3"/>
      <c r="XM140" s="3"/>
      <c r="XN140" s="3"/>
      <c r="XO140" s="3"/>
      <c r="XP140" s="3"/>
      <c r="XQ140" s="3"/>
      <c r="XR140" s="3"/>
      <c r="XS140" s="3"/>
      <c r="XT140" s="3"/>
      <c r="XU140" s="3"/>
      <c r="XV140" s="3"/>
      <c r="XW140" s="3"/>
      <c r="XX140" s="3"/>
      <c r="XY140" s="3"/>
      <c r="XZ140" s="3"/>
      <c r="YA140" s="3"/>
      <c r="YB140" s="3"/>
      <c r="YC140" s="3"/>
      <c r="YD140" s="3"/>
      <c r="YE140" s="3"/>
      <c r="YF140" s="3"/>
      <c r="YG140" s="3"/>
      <c r="YH140" s="3"/>
      <c r="YI140" s="3"/>
      <c r="YJ140" s="3"/>
      <c r="YK140" s="3"/>
      <c r="YL140" s="3"/>
      <c r="YM140" s="3"/>
      <c r="YN140" s="3"/>
      <c r="YO140" s="3"/>
      <c r="YP140" s="3"/>
      <c r="YQ140" s="3"/>
      <c r="YR140" s="3"/>
      <c r="YS140" s="3"/>
      <c r="YT140" s="3"/>
      <c r="YU140" s="3"/>
      <c r="YV140" s="3"/>
      <c r="YW140" s="3"/>
      <c r="YX140" s="3"/>
      <c r="YY140" s="3"/>
      <c r="YZ140" s="3"/>
      <c r="ZA140" s="3"/>
      <c r="ZB140" s="3"/>
      <c r="ZC140" s="3"/>
      <c r="ZD140" s="3"/>
      <c r="ZE140" s="3"/>
      <c r="ZF140" s="3"/>
      <c r="ZG140" s="3"/>
      <c r="ZH140" s="3"/>
      <c r="ZI140" s="3"/>
      <c r="ZJ140" s="3"/>
      <c r="ZK140" s="3"/>
      <c r="ZL140" s="3"/>
      <c r="ZM140" s="3"/>
      <c r="ZN140" s="3"/>
      <c r="ZO140" s="3"/>
      <c r="ZP140" s="3"/>
      <c r="ZQ140" s="3"/>
      <c r="ZR140" s="3"/>
      <c r="ZS140" s="3"/>
      <c r="ZT140" s="3"/>
      <c r="ZU140" s="3"/>
      <c r="ZV140" s="3"/>
      <c r="ZW140" s="3"/>
      <c r="ZX140" s="3"/>
      <c r="ZY140" s="3"/>
      <c r="ZZ140" s="3"/>
      <c r="AAA140" s="3"/>
      <c r="AAB140" s="3"/>
      <c r="AAC140" s="3"/>
      <c r="AAD140" s="3"/>
      <c r="AAE140" s="3"/>
      <c r="AAF140" s="3"/>
      <c r="AAG140" s="3"/>
      <c r="AAH140" s="3"/>
      <c r="AAI140" s="3"/>
      <c r="AAJ140" s="3"/>
      <c r="AAK140" s="3"/>
      <c r="AAL140" s="3"/>
      <c r="AAM140" s="3"/>
      <c r="AAN140" s="3"/>
      <c r="AAO140" s="3"/>
      <c r="AAP140" s="3"/>
      <c r="AAQ140" s="3"/>
      <c r="AAR140" s="3"/>
      <c r="AAS140" s="3"/>
      <c r="AAT140" s="3"/>
      <c r="AAU140" s="3"/>
      <c r="AAV140" s="3"/>
      <c r="AAW140" s="3"/>
      <c r="AAX140" s="3"/>
      <c r="AAY140" s="3"/>
      <c r="AAZ140" s="3"/>
      <c r="ABA140" s="3"/>
      <c r="ABB140" s="3"/>
      <c r="ABC140" s="3"/>
      <c r="ABD140" s="3"/>
      <c r="ABE140" s="3"/>
      <c r="ABF140" s="3"/>
      <c r="ABG140" s="3"/>
      <c r="ABH140" s="3"/>
      <c r="ABI140" s="3"/>
      <c r="ABJ140" s="3"/>
      <c r="ABK140" s="3"/>
      <c r="ABL140" s="3"/>
      <c r="ABM140" s="3"/>
      <c r="ABN140" s="3"/>
      <c r="ABO140" s="3"/>
      <c r="ABP140" s="3"/>
      <c r="ABQ140" s="3"/>
      <c r="ABR140" s="3"/>
      <c r="ABS140" s="3"/>
      <c r="ABT140" s="3"/>
      <c r="ABU140" s="3"/>
      <c r="ABV140" s="3"/>
      <c r="ABW140" s="3"/>
      <c r="ABX140" s="3"/>
      <c r="ABY140" s="3"/>
      <c r="ABZ140" s="3"/>
      <c r="ACA140" s="3"/>
      <c r="ACB140" s="3"/>
      <c r="ACC140" s="3"/>
      <c r="ACD140" s="3"/>
      <c r="ACE140" s="3"/>
      <c r="ACF140" s="3"/>
      <c r="ACG140" s="3"/>
      <c r="ACH140" s="3"/>
      <c r="ACI140" s="3"/>
      <c r="ACJ140" s="3"/>
      <c r="ACK140" s="3"/>
      <c r="ACL140" s="3"/>
      <c r="ACM140" s="3"/>
      <c r="ACN140" s="3"/>
      <c r="ACO140" s="3"/>
      <c r="ACP140" s="3"/>
      <c r="ACQ140" s="3"/>
      <c r="ACR140" s="3"/>
      <c r="ACS140" s="3"/>
      <c r="ACT140" s="3"/>
      <c r="ACU140" s="3"/>
      <c r="ACV140" s="3"/>
      <c r="ACW140" s="3"/>
      <c r="ACX140" s="3"/>
      <c r="ACY140" s="3"/>
      <c r="ACZ140" s="3"/>
      <c r="ADA140" s="3"/>
      <c r="ADB140" s="3"/>
      <c r="ADC140" s="3"/>
      <c r="ADD140" s="3"/>
      <c r="ADE140" s="3"/>
      <c r="ADF140" s="3"/>
      <c r="ADG140" s="3"/>
      <c r="ADH140" s="3"/>
      <c r="ADI140" s="3"/>
      <c r="ADJ140" s="3"/>
      <c r="ADK140" s="3"/>
      <c r="ADL140" s="3"/>
      <c r="ADM140" s="3"/>
      <c r="ADN140" s="3"/>
      <c r="ADO140" s="3"/>
      <c r="ADP140" s="3"/>
      <c r="ADQ140" s="3"/>
      <c r="ADR140" s="3"/>
      <c r="ADS140" s="3"/>
      <c r="ADT140" s="3"/>
      <c r="ADU140" s="3"/>
      <c r="ADV140" s="3"/>
      <c r="ADW140" s="3"/>
      <c r="ADX140" s="3"/>
      <c r="ADY140" s="3"/>
      <c r="ADZ140" s="3"/>
      <c r="AEA140" s="3"/>
      <c r="AEB140" s="3"/>
      <c r="AEC140" s="3"/>
      <c r="AED140" s="3"/>
      <c r="AEE140" s="3"/>
      <c r="AEF140" s="3"/>
      <c r="AEG140" s="3"/>
      <c r="AEH140" s="3"/>
      <c r="AEI140" s="3"/>
      <c r="AEJ140" s="3"/>
      <c r="AEK140" s="3"/>
      <c r="AEL140" s="3"/>
      <c r="AEM140" s="3"/>
      <c r="AEN140" s="3"/>
      <c r="AEO140" s="3"/>
      <c r="AEP140" s="3"/>
      <c r="AEQ140" s="3"/>
      <c r="AER140" s="3"/>
      <c r="AES140" s="3"/>
      <c r="AET140" s="3"/>
      <c r="AEU140" s="3"/>
      <c r="AEV140" s="3"/>
      <c r="AEW140" s="3"/>
      <c r="AEX140" s="3"/>
      <c r="AEY140" s="3"/>
      <c r="AEZ140" s="3"/>
      <c r="AFA140" s="3"/>
      <c r="AFB140" s="3"/>
      <c r="AFC140" s="3"/>
      <c r="AFD140" s="3"/>
      <c r="AFE140" s="3"/>
      <c r="AFF140" s="3"/>
      <c r="AFG140" s="3"/>
      <c r="AFH140" s="3"/>
      <c r="AFI140" s="3"/>
      <c r="AFJ140" s="3"/>
      <c r="AFK140" s="3"/>
      <c r="AFL140" s="3"/>
      <c r="AFM140" s="3"/>
      <c r="AFN140" s="3"/>
      <c r="AFO140" s="3"/>
      <c r="AFP140" s="3"/>
      <c r="AFQ140" s="3"/>
      <c r="AFR140" s="3"/>
      <c r="AFS140" s="3"/>
      <c r="AFT140" s="3"/>
      <c r="AFU140" s="3"/>
      <c r="AFV140" s="3"/>
      <c r="AFW140" s="3"/>
      <c r="AFX140" s="3"/>
      <c r="AFY140" s="3"/>
      <c r="AFZ140" s="3"/>
      <c r="AGA140" s="3"/>
      <c r="AGB140" s="3"/>
      <c r="AGC140" s="3"/>
      <c r="AGD140" s="3"/>
      <c r="AGE140" s="3"/>
      <c r="AGF140" s="3"/>
      <c r="AGG140" s="3"/>
      <c r="AGH140" s="3"/>
      <c r="AGI140" s="3"/>
      <c r="AGJ140" s="3"/>
      <c r="AGK140" s="3"/>
      <c r="AGL140" s="3"/>
      <c r="AGM140" s="3"/>
      <c r="AGN140" s="3"/>
      <c r="AGO140" s="3"/>
      <c r="AGP140" s="3"/>
      <c r="AGQ140" s="3"/>
      <c r="AGR140" s="3"/>
      <c r="AGS140" s="3"/>
      <c r="AGT140" s="3"/>
      <c r="AGU140" s="3"/>
      <c r="AGV140" s="3"/>
      <c r="AGW140" s="3"/>
      <c r="AGX140" s="3"/>
      <c r="AGY140" s="3"/>
      <c r="AGZ140" s="3"/>
      <c r="AHA140" s="3"/>
      <c r="AHB140" s="3"/>
      <c r="AHC140" s="3"/>
      <c r="AHD140" s="3"/>
      <c r="AHE140" s="3"/>
      <c r="AHF140" s="3"/>
      <c r="AHG140" s="3"/>
      <c r="AHH140" s="3"/>
      <c r="AHI140" s="3"/>
      <c r="AHJ140" s="3"/>
      <c r="AHK140" s="3"/>
      <c r="AHL140" s="3"/>
      <c r="AHM140" s="3"/>
      <c r="AHN140" s="3"/>
      <c r="AHO140" s="3"/>
      <c r="AHP140" s="3"/>
      <c r="AHQ140" s="3"/>
      <c r="AHR140" s="3"/>
      <c r="AHS140" s="3"/>
      <c r="AHT140" s="3"/>
      <c r="AHU140" s="3"/>
      <c r="AHV140" s="3"/>
      <c r="AHW140" s="3"/>
      <c r="AHX140" s="3"/>
      <c r="AHY140" s="3"/>
      <c r="AHZ140" s="3"/>
      <c r="AIA140" s="3"/>
      <c r="AIB140" s="3"/>
      <c r="AIC140" s="3"/>
      <c r="AID140" s="3"/>
      <c r="AIE140" s="3"/>
      <c r="AIF140" s="3"/>
      <c r="AIG140" s="3"/>
      <c r="AIH140" s="3"/>
      <c r="AII140" s="3"/>
      <c r="AIJ140" s="3"/>
      <c r="AIK140" s="3"/>
      <c r="AIL140" s="3"/>
      <c r="AIM140" s="3"/>
      <c r="AIN140" s="3"/>
      <c r="AIO140" s="3"/>
      <c r="AIP140" s="3"/>
      <c r="AIQ140" s="3"/>
      <c r="AIR140" s="3"/>
      <c r="AIS140" s="3"/>
      <c r="AIT140" s="3"/>
      <c r="AIU140" s="3"/>
      <c r="AIV140" s="3"/>
      <c r="AIW140" s="3"/>
      <c r="AIX140" s="3"/>
      <c r="AIY140" s="3"/>
      <c r="AIZ140" s="3"/>
      <c r="AJA140" s="3"/>
      <c r="AJB140" s="3"/>
      <c r="AJC140" s="3"/>
      <c r="AJD140" s="3"/>
      <c r="AJE140" s="3"/>
      <c r="AJF140" s="3"/>
      <c r="AJG140" s="3"/>
      <c r="AJH140" s="3"/>
      <c r="AJI140" s="3"/>
      <c r="AJJ140" s="3"/>
      <c r="AJK140" s="3"/>
      <c r="AJL140" s="3"/>
      <c r="AJM140" s="3"/>
      <c r="AJN140" s="3"/>
      <c r="AJO140" s="3"/>
      <c r="AJP140" s="3"/>
      <c r="AJQ140" s="3"/>
      <c r="AJR140" s="3"/>
      <c r="AJS140" s="3"/>
      <c r="AJT140" s="3"/>
      <c r="AJU140" s="3"/>
      <c r="AJV140" s="3"/>
      <c r="AJW140" s="3"/>
      <c r="AJX140" s="3"/>
      <c r="AJY140" s="3"/>
      <c r="AJZ140" s="3"/>
      <c r="AKA140" s="3"/>
      <c r="AKB140" s="3"/>
      <c r="AKC140" s="3"/>
      <c r="AKD140" s="3"/>
      <c r="AKE140" s="3"/>
      <c r="AKF140" s="3"/>
      <c r="AKG140" s="3"/>
      <c r="AKH140" s="3"/>
      <c r="AKI140" s="3"/>
      <c r="AKJ140" s="3"/>
      <c r="AKK140" s="3"/>
      <c r="AKL140" s="3"/>
      <c r="AKM140" s="3"/>
      <c r="AKN140" s="3"/>
      <c r="AKO140" s="3"/>
      <c r="AKP140" s="3"/>
      <c r="AKQ140" s="3"/>
      <c r="AKR140" s="3"/>
      <c r="AKS140" s="3"/>
      <c r="AKT140" s="3"/>
      <c r="AKU140" s="3"/>
      <c r="AKV140" s="3"/>
      <c r="AKW140" s="3"/>
      <c r="AKX140" s="3"/>
      <c r="AKY140" s="3"/>
      <c r="AKZ140" s="3"/>
      <c r="ALA140" s="3"/>
    </row>
    <row r="141" spans="1:989" s="4" customFormat="1" ht="25.5" x14ac:dyDescent="0.2">
      <c r="A141" s="20" t="s">
        <v>71</v>
      </c>
      <c r="B141" s="14"/>
      <c r="C141" s="14"/>
      <c r="D141" s="14"/>
      <c r="E141" s="15"/>
      <c r="F141" s="15"/>
      <c r="G141" s="87"/>
      <c r="H141" s="16"/>
      <c r="I141" s="15"/>
      <c r="J141" s="17"/>
      <c r="K141" s="18"/>
      <c r="L141" s="19"/>
      <c r="M141" s="7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  <c r="GU141" s="3"/>
      <c r="GV141" s="3"/>
      <c r="GW141" s="3"/>
      <c r="GX141" s="3"/>
      <c r="GY141" s="3"/>
      <c r="GZ141" s="3"/>
      <c r="HA141" s="3"/>
      <c r="HB141" s="3"/>
      <c r="HC141" s="3"/>
      <c r="HD141" s="3"/>
      <c r="HE141" s="3"/>
      <c r="HF141" s="3"/>
      <c r="HG141" s="3"/>
      <c r="HH141" s="3"/>
      <c r="HI141" s="3"/>
      <c r="HJ141" s="3"/>
      <c r="HK141" s="3"/>
      <c r="HL141" s="3"/>
      <c r="HM141" s="3"/>
      <c r="HN141" s="3"/>
      <c r="HO141" s="3"/>
      <c r="HP141" s="3"/>
      <c r="HQ141" s="3"/>
      <c r="HR141" s="3"/>
      <c r="HS141" s="3"/>
      <c r="HT141" s="3"/>
      <c r="HU141" s="3"/>
      <c r="HV141" s="3"/>
      <c r="HW141" s="3"/>
      <c r="HX141" s="3"/>
      <c r="HY141" s="3"/>
      <c r="HZ141" s="3"/>
      <c r="IA141" s="3"/>
      <c r="IB141" s="3"/>
      <c r="IC141" s="3"/>
      <c r="ID141" s="3"/>
      <c r="IE141" s="3"/>
      <c r="IF141" s="3"/>
      <c r="IG141" s="3"/>
      <c r="IH141" s="3"/>
      <c r="II141" s="3"/>
      <c r="IJ141" s="3"/>
      <c r="IK141" s="3"/>
      <c r="IL141" s="3"/>
      <c r="IM141" s="3"/>
      <c r="IN141" s="3"/>
      <c r="IO141" s="3"/>
      <c r="IP141" s="3"/>
      <c r="IQ141" s="3"/>
      <c r="IR141" s="3"/>
      <c r="IS141" s="3"/>
      <c r="IT141" s="3"/>
      <c r="IU141" s="3"/>
      <c r="IV141" s="3"/>
      <c r="IW141" s="3"/>
      <c r="IX141" s="3"/>
      <c r="IY141" s="3"/>
      <c r="IZ141" s="3"/>
      <c r="JA141" s="3"/>
      <c r="JB141" s="3"/>
      <c r="JC141" s="3"/>
      <c r="JD141" s="3"/>
      <c r="JE141" s="3"/>
      <c r="JF141" s="3"/>
      <c r="JG141" s="3"/>
      <c r="JH141" s="3"/>
      <c r="JI141" s="3"/>
      <c r="JJ141" s="3"/>
      <c r="JK141" s="3"/>
      <c r="JL141" s="3"/>
      <c r="JM141" s="3"/>
      <c r="JN141" s="3"/>
      <c r="JO141" s="3"/>
      <c r="JP141" s="3"/>
      <c r="JQ141" s="3"/>
      <c r="JR141" s="3"/>
      <c r="JS141" s="3"/>
      <c r="JT141" s="3"/>
      <c r="JU141" s="3"/>
      <c r="JV141" s="3"/>
      <c r="JW141" s="3"/>
      <c r="JX141" s="3"/>
      <c r="JY141" s="3"/>
      <c r="JZ141" s="3"/>
      <c r="KA141" s="3"/>
      <c r="KB141" s="3"/>
      <c r="KC141" s="3"/>
      <c r="KD141" s="3"/>
      <c r="KE141" s="3"/>
      <c r="KF141" s="3"/>
      <c r="KG141" s="3"/>
      <c r="KH141" s="3"/>
      <c r="KI141" s="3"/>
      <c r="KJ141" s="3"/>
      <c r="KK141" s="3"/>
      <c r="KL141" s="3"/>
      <c r="KM141" s="3"/>
      <c r="KN141" s="3"/>
      <c r="KO141" s="3"/>
      <c r="KP141" s="3"/>
      <c r="KQ141" s="3"/>
      <c r="KR141" s="3"/>
      <c r="KS141" s="3"/>
      <c r="KT141" s="3"/>
      <c r="KU141" s="3"/>
      <c r="KV141" s="3"/>
      <c r="KW141" s="3"/>
      <c r="KX141" s="3"/>
      <c r="KY141" s="3"/>
      <c r="KZ141" s="3"/>
      <c r="LA141" s="3"/>
      <c r="LB141" s="3"/>
      <c r="LC141" s="3"/>
      <c r="LD141" s="3"/>
      <c r="LE141" s="3"/>
      <c r="LF141" s="3"/>
      <c r="LG141" s="3"/>
      <c r="LH141" s="3"/>
      <c r="LI141" s="3"/>
      <c r="LJ141" s="3"/>
      <c r="LK141" s="3"/>
      <c r="LL141" s="3"/>
      <c r="LM141" s="3"/>
      <c r="LN141" s="3"/>
      <c r="LO141" s="3"/>
      <c r="LP141" s="3"/>
      <c r="LQ141" s="3"/>
      <c r="LR141" s="3"/>
      <c r="LS141" s="3"/>
      <c r="LT141" s="3"/>
      <c r="LU141" s="3"/>
      <c r="LV141" s="3"/>
      <c r="LW141" s="3"/>
      <c r="LX141" s="3"/>
      <c r="LY141" s="3"/>
      <c r="LZ141" s="3"/>
      <c r="MA141" s="3"/>
      <c r="MB141" s="3"/>
      <c r="MC141" s="3"/>
      <c r="MD141" s="3"/>
      <c r="ME141" s="3"/>
      <c r="MF141" s="3"/>
      <c r="MG141" s="3"/>
      <c r="MH141" s="3"/>
      <c r="MI141" s="3"/>
      <c r="MJ141" s="3"/>
      <c r="MK141" s="3"/>
      <c r="ML141" s="3"/>
      <c r="MM141" s="3"/>
      <c r="MN141" s="3"/>
      <c r="MO141" s="3"/>
      <c r="MP141" s="3"/>
      <c r="MQ141" s="3"/>
      <c r="MR141" s="3"/>
      <c r="MS141" s="3"/>
      <c r="MT141" s="3"/>
      <c r="MU141" s="3"/>
      <c r="MV141" s="3"/>
      <c r="MW141" s="3"/>
      <c r="MX141" s="3"/>
      <c r="MY141" s="3"/>
      <c r="MZ141" s="3"/>
      <c r="NA141" s="3"/>
      <c r="NB141" s="3"/>
      <c r="NC141" s="3"/>
      <c r="ND141" s="3"/>
      <c r="NE141" s="3"/>
      <c r="NF141" s="3"/>
      <c r="NG141" s="3"/>
      <c r="NH141" s="3"/>
      <c r="NI141" s="3"/>
      <c r="NJ141" s="3"/>
      <c r="NK141" s="3"/>
      <c r="NL141" s="3"/>
      <c r="NM141" s="3"/>
      <c r="NN141" s="3"/>
      <c r="NO141" s="3"/>
      <c r="NP141" s="3"/>
      <c r="NQ141" s="3"/>
      <c r="NR141" s="3"/>
      <c r="NS141" s="3"/>
      <c r="NT141" s="3"/>
      <c r="NU141" s="3"/>
      <c r="NV141" s="3"/>
      <c r="NW141" s="3"/>
      <c r="NX141" s="3"/>
      <c r="NY141" s="3"/>
      <c r="NZ141" s="3"/>
      <c r="OA141" s="3"/>
      <c r="OB141" s="3"/>
      <c r="OC141" s="3"/>
      <c r="OD141" s="3"/>
      <c r="OE141" s="3"/>
      <c r="OF141" s="3"/>
      <c r="OG141" s="3"/>
      <c r="OH141" s="3"/>
      <c r="OI141" s="3"/>
      <c r="OJ141" s="3"/>
      <c r="OK141" s="3"/>
      <c r="OL141" s="3"/>
      <c r="OM141" s="3"/>
      <c r="ON141" s="3"/>
      <c r="OO141" s="3"/>
      <c r="OP141" s="3"/>
      <c r="OQ141" s="3"/>
      <c r="OR141" s="3"/>
      <c r="OS141" s="3"/>
      <c r="OT141" s="3"/>
      <c r="OU141" s="3"/>
      <c r="OV141" s="3"/>
      <c r="OW141" s="3"/>
      <c r="OX141" s="3"/>
      <c r="OY141" s="3"/>
      <c r="OZ141" s="3"/>
      <c r="PA141" s="3"/>
      <c r="PB141" s="3"/>
      <c r="PC141" s="3"/>
      <c r="PD141" s="3"/>
      <c r="PE141" s="3"/>
      <c r="PF141" s="3"/>
      <c r="PG141" s="3"/>
      <c r="PH141" s="3"/>
      <c r="PI141" s="3"/>
      <c r="PJ141" s="3"/>
      <c r="PK141" s="3"/>
      <c r="PL141" s="3"/>
      <c r="PM141" s="3"/>
      <c r="PN141" s="3"/>
      <c r="PO141" s="3"/>
      <c r="PP141" s="3"/>
      <c r="PQ141" s="3"/>
      <c r="PR141" s="3"/>
      <c r="PS141" s="3"/>
      <c r="PT141" s="3"/>
      <c r="PU141" s="3"/>
      <c r="PV141" s="3"/>
      <c r="PW141" s="3"/>
      <c r="PX141" s="3"/>
      <c r="PY141" s="3"/>
      <c r="PZ141" s="3"/>
      <c r="QA141" s="3"/>
      <c r="QB141" s="3"/>
      <c r="QC141" s="3"/>
      <c r="QD141" s="3"/>
      <c r="QE141" s="3"/>
      <c r="QF141" s="3"/>
      <c r="QG141" s="3"/>
      <c r="QH141" s="3"/>
      <c r="QI141" s="3"/>
      <c r="QJ141" s="3"/>
      <c r="QK141" s="3"/>
      <c r="QL141" s="3"/>
      <c r="QM141" s="3"/>
      <c r="QN141" s="3"/>
      <c r="QO141" s="3"/>
      <c r="QP141" s="3"/>
      <c r="QQ141" s="3"/>
      <c r="QR141" s="3"/>
      <c r="QS141" s="3"/>
      <c r="QT141" s="3"/>
      <c r="QU141" s="3"/>
      <c r="QV141" s="3"/>
      <c r="QW141" s="3"/>
      <c r="QX141" s="3"/>
      <c r="QY141" s="3"/>
      <c r="QZ141" s="3"/>
      <c r="RA141" s="3"/>
      <c r="RB141" s="3"/>
      <c r="RC141" s="3"/>
      <c r="RD141" s="3"/>
      <c r="RE141" s="3"/>
      <c r="RF141" s="3"/>
      <c r="RG141" s="3"/>
      <c r="RH141" s="3"/>
      <c r="RI141" s="3"/>
      <c r="RJ141" s="3"/>
      <c r="RK141" s="3"/>
      <c r="RL141" s="3"/>
      <c r="RM141" s="3"/>
      <c r="RN141" s="3"/>
      <c r="RO141" s="3"/>
      <c r="RP141" s="3"/>
      <c r="RQ141" s="3"/>
      <c r="RR141" s="3"/>
      <c r="RS141" s="3"/>
      <c r="RT141" s="3"/>
      <c r="RU141" s="3"/>
      <c r="RV141" s="3"/>
      <c r="RW141" s="3"/>
      <c r="RX141" s="3"/>
      <c r="RY141" s="3"/>
      <c r="RZ141" s="3"/>
      <c r="SA141" s="3"/>
      <c r="SB141" s="3"/>
      <c r="SC141" s="3"/>
      <c r="SD141" s="3"/>
      <c r="SE141" s="3"/>
      <c r="SF141" s="3"/>
      <c r="SG141" s="3"/>
      <c r="SH141" s="3"/>
      <c r="SI141" s="3"/>
      <c r="SJ141" s="3"/>
      <c r="SK141" s="3"/>
      <c r="SL141" s="3"/>
      <c r="SM141" s="3"/>
      <c r="SN141" s="3"/>
      <c r="SO141" s="3"/>
      <c r="SP141" s="3"/>
      <c r="SQ141" s="3"/>
      <c r="SR141" s="3"/>
      <c r="SS141" s="3"/>
      <c r="ST141" s="3"/>
      <c r="SU141" s="3"/>
      <c r="SV141" s="3"/>
      <c r="SW141" s="3"/>
      <c r="SX141" s="3"/>
      <c r="SY141" s="3"/>
      <c r="SZ141" s="3"/>
      <c r="TA141" s="3"/>
      <c r="TB141" s="3"/>
      <c r="TC141" s="3"/>
      <c r="TD141" s="3"/>
      <c r="TE141" s="3"/>
      <c r="TF141" s="3"/>
      <c r="TG141" s="3"/>
      <c r="TH141" s="3"/>
      <c r="TI141" s="3"/>
      <c r="TJ141" s="3"/>
      <c r="TK141" s="3"/>
      <c r="TL141" s="3"/>
      <c r="TM141" s="3"/>
      <c r="TN141" s="3"/>
      <c r="TO141" s="3"/>
      <c r="TP141" s="3"/>
      <c r="TQ141" s="3"/>
      <c r="TR141" s="3"/>
      <c r="TS141" s="3"/>
      <c r="TT141" s="3"/>
      <c r="TU141" s="3"/>
      <c r="TV141" s="3"/>
      <c r="TW141" s="3"/>
      <c r="TX141" s="3"/>
      <c r="TY141" s="3"/>
      <c r="TZ141" s="3"/>
      <c r="UA141" s="3"/>
      <c r="UB141" s="3"/>
      <c r="UC141" s="3"/>
      <c r="UD141" s="3"/>
      <c r="UE141" s="3"/>
      <c r="UF141" s="3"/>
      <c r="UG141" s="3"/>
      <c r="UH141" s="3"/>
      <c r="UI141" s="3"/>
      <c r="UJ141" s="3"/>
      <c r="UK141" s="3"/>
      <c r="UL141" s="3"/>
      <c r="UM141" s="3"/>
      <c r="UN141" s="3"/>
      <c r="UO141" s="3"/>
      <c r="UP141" s="3"/>
      <c r="UQ141" s="3"/>
      <c r="UR141" s="3"/>
      <c r="US141" s="3"/>
      <c r="UT141" s="3"/>
      <c r="UU141" s="3"/>
      <c r="UV141" s="3"/>
      <c r="UW141" s="3"/>
      <c r="UX141" s="3"/>
      <c r="UY141" s="3"/>
      <c r="UZ141" s="3"/>
      <c r="VA141" s="3"/>
      <c r="VB141" s="3"/>
      <c r="VC141" s="3"/>
      <c r="VD141" s="3"/>
      <c r="VE141" s="3"/>
      <c r="VF141" s="3"/>
      <c r="VG141" s="3"/>
      <c r="VH141" s="3"/>
      <c r="VI141" s="3"/>
      <c r="VJ141" s="3"/>
      <c r="VK141" s="3"/>
      <c r="VL141" s="3"/>
      <c r="VM141" s="3"/>
      <c r="VN141" s="3"/>
      <c r="VO141" s="3"/>
      <c r="VP141" s="3"/>
      <c r="VQ141" s="3"/>
      <c r="VR141" s="3"/>
      <c r="VS141" s="3"/>
      <c r="VT141" s="3"/>
      <c r="VU141" s="3"/>
      <c r="VV141" s="3"/>
      <c r="VW141" s="3"/>
      <c r="VX141" s="3"/>
      <c r="VY141" s="3"/>
      <c r="VZ141" s="3"/>
      <c r="WA141" s="3"/>
      <c r="WB141" s="3"/>
      <c r="WC141" s="3"/>
      <c r="WD141" s="3"/>
      <c r="WE141" s="3"/>
      <c r="WF141" s="3"/>
      <c r="WG141" s="3"/>
      <c r="WH141" s="3"/>
      <c r="WI141" s="3"/>
      <c r="WJ141" s="3"/>
      <c r="WK141" s="3"/>
      <c r="WL141" s="3"/>
      <c r="WM141" s="3"/>
      <c r="WN141" s="3"/>
      <c r="WO141" s="3"/>
      <c r="WP141" s="3"/>
      <c r="WQ141" s="3"/>
      <c r="WR141" s="3"/>
      <c r="WS141" s="3"/>
      <c r="WT141" s="3"/>
      <c r="WU141" s="3"/>
      <c r="WV141" s="3"/>
      <c r="WW141" s="3"/>
      <c r="WX141" s="3"/>
      <c r="WY141" s="3"/>
      <c r="WZ141" s="3"/>
      <c r="XA141" s="3"/>
      <c r="XB141" s="3"/>
      <c r="XC141" s="3"/>
      <c r="XD141" s="3"/>
      <c r="XE141" s="3"/>
      <c r="XF141" s="3"/>
      <c r="XG141" s="3"/>
      <c r="XH141" s="3"/>
      <c r="XI141" s="3"/>
      <c r="XJ141" s="3"/>
      <c r="XK141" s="3"/>
      <c r="XL141" s="3"/>
      <c r="XM141" s="3"/>
      <c r="XN141" s="3"/>
      <c r="XO141" s="3"/>
      <c r="XP141" s="3"/>
      <c r="XQ141" s="3"/>
      <c r="XR141" s="3"/>
      <c r="XS141" s="3"/>
      <c r="XT141" s="3"/>
      <c r="XU141" s="3"/>
      <c r="XV141" s="3"/>
      <c r="XW141" s="3"/>
      <c r="XX141" s="3"/>
      <c r="XY141" s="3"/>
      <c r="XZ141" s="3"/>
      <c r="YA141" s="3"/>
      <c r="YB141" s="3"/>
      <c r="YC141" s="3"/>
      <c r="YD141" s="3"/>
      <c r="YE141" s="3"/>
      <c r="YF141" s="3"/>
      <c r="YG141" s="3"/>
      <c r="YH141" s="3"/>
      <c r="YI141" s="3"/>
      <c r="YJ141" s="3"/>
      <c r="YK141" s="3"/>
      <c r="YL141" s="3"/>
      <c r="YM141" s="3"/>
      <c r="YN141" s="3"/>
      <c r="YO141" s="3"/>
      <c r="YP141" s="3"/>
      <c r="YQ141" s="3"/>
      <c r="YR141" s="3"/>
      <c r="YS141" s="3"/>
      <c r="YT141" s="3"/>
      <c r="YU141" s="3"/>
      <c r="YV141" s="3"/>
      <c r="YW141" s="3"/>
      <c r="YX141" s="3"/>
      <c r="YY141" s="3"/>
      <c r="YZ141" s="3"/>
      <c r="ZA141" s="3"/>
      <c r="ZB141" s="3"/>
      <c r="ZC141" s="3"/>
      <c r="ZD141" s="3"/>
      <c r="ZE141" s="3"/>
      <c r="ZF141" s="3"/>
      <c r="ZG141" s="3"/>
      <c r="ZH141" s="3"/>
      <c r="ZI141" s="3"/>
      <c r="ZJ141" s="3"/>
      <c r="ZK141" s="3"/>
      <c r="ZL141" s="3"/>
      <c r="ZM141" s="3"/>
      <c r="ZN141" s="3"/>
      <c r="ZO141" s="3"/>
      <c r="ZP141" s="3"/>
      <c r="ZQ141" s="3"/>
      <c r="ZR141" s="3"/>
      <c r="ZS141" s="3"/>
      <c r="ZT141" s="3"/>
      <c r="ZU141" s="3"/>
      <c r="ZV141" s="3"/>
      <c r="ZW141" s="3"/>
      <c r="ZX141" s="3"/>
      <c r="ZY141" s="3"/>
      <c r="ZZ141" s="3"/>
      <c r="AAA141" s="3"/>
      <c r="AAB141" s="3"/>
      <c r="AAC141" s="3"/>
      <c r="AAD141" s="3"/>
      <c r="AAE141" s="3"/>
      <c r="AAF141" s="3"/>
      <c r="AAG141" s="3"/>
      <c r="AAH141" s="3"/>
      <c r="AAI141" s="3"/>
      <c r="AAJ141" s="3"/>
      <c r="AAK141" s="3"/>
      <c r="AAL141" s="3"/>
      <c r="AAM141" s="3"/>
      <c r="AAN141" s="3"/>
      <c r="AAO141" s="3"/>
      <c r="AAP141" s="3"/>
      <c r="AAQ141" s="3"/>
      <c r="AAR141" s="3"/>
      <c r="AAS141" s="3"/>
      <c r="AAT141" s="3"/>
      <c r="AAU141" s="3"/>
      <c r="AAV141" s="3"/>
      <c r="AAW141" s="3"/>
      <c r="AAX141" s="3"/>
      <c r="AAY141" s="3"/>
      <c r="AAZ141" s="3"/>
      <c r="ABA141" s="3"/>
      <c r="ABB141" s="3"/>
      <c r="ABC141" s="3"/>
      <c r="ABD141" s="3"/>
      <c r="ABE141" s="3"/>
      <c r="ABF141" s="3"/>
      <c r="ABG141" s="3"/>
      <c r="ABH141" s="3"/>
      <c r="ABI141" s="3"/>
      <c r="ABJ141" s="3"/>
      <c r="ABK141" s="3"/>
      <c r="ABL141" s="3"/>
      <c r="ABM141" s="3"/>
      <c r="ABN141" s="3"/>
      <c r="ABO141" s="3"/>
      <c r="ABP141" s="3"/>
      <c r="ABQ141" s="3"/>
      <c r="ABR141" s="3"/>
      <c r="ABS141" s="3"/>
      <c r="ABT141" s="3"/>
      <c r="ABU141" s="3"/>
      <c r="ABV141" s="3"/>
      <c r="ABW141" s="3"/>
      <c r="ABX141" s="3"/>
      <c r="ABY141" s="3"/>
      <c r="ABZ141" s="3"/>
      <c r="ACA141" s="3"/>
      <c r="ACB141" s="3"/>
      <c r="ACC141" s="3"/>
      <c r="ACD141" s="3"/>
      <c r="ACE141" s="3"/>
      <c r="ACF141" s="3"/>
      <c r="ACG141" s="3"/>
      <c r="ACH141" s="3"/>
      <c r="ACI141" s="3"/>
      <c r="ACJ141" s="3"/>
      <c r="ACK141" s="3"/>
      <c r="ACL141" s="3"/>
      <c r="ACM141" s="3"/>
      <c r="ACN141" s="3"/>
      <c r="ACO141" s="3"/>
      <c r="ACP141" s="3"/>
      <c r="ACQ141" s="3"/>
      <c r="ACR141" s="3"/>
      <c r="ACS141" s="3"/>
      <c r="ACT141" s="3"/>
      <c r="ACU141" s="3"/>
      <c r="ACV141" s="3"/>
      <c r="ACW141" s="3"/>
      <c r="ACX141" s="3"/>
      <c r="ACY141" s="3"/>
      <c r="ACZ141" s="3"/>
      <c r="ADA141" s="3"/>
      <c r="ADB141" s="3"/>
      <c r="ADC141" s="3"/>
      <c r="ADD141" s="3"/>
      <c r="ADE141" s="3"/>
      <c r="ADF141" s="3"/>
      <c r="ADG141" s="3"/>
      <c r="ADH141" s="3"/>
      <c r="ADI141" s="3"/>
      <c r="ADJ141" s="3"/>
      <c r="ADK141" s="3"/>
      <c r="ADL141" s="3"/>
      <c r="ADM141" s="3"/>
      <c r="ADN141" s="3"/>
      <c r="ADO141" s="3"/>
      <c r="ADP141" s="3"/>
      <c r="ADQ141" s="3"/>
      <c r="ADR141" s="3"/>
      <c r="ADS141" s="3"/>
      <c r="ADT141" s="3"/>
      <c r="ADU141" s="3"/>
      <c r="ADV141" s="3"/>
      <c r="ADW141" s="3"/>
      <c r="ADX141" s="3"/>
      <c r="ADY141" s="3"/>
      <c r="ADZ141" s="3"/>
      <c r="AEA141" s="3"/>
      <c r="AEB141" s="3"/>
      <c r="AEC141" s="3"/>
      <c r="AED141" s="3"/>
      <c r="AEE141" s="3"/>
      <c r="AEF141" s="3"/>
      <c r="AEG141" s="3"/>
      <c r="AEH141" s="3"/>
      <c r="AEI141" s="3"/>
      <c r="AEJ141" s="3"/>
      <c r="AEK141" s="3"/>
      <c r="AEL141" s="3"/>
      <c r="AEM141" s="3"/>
      <c r="AEN141" s="3"/>
      <c r="AEO141" s="3"/>
      <c r="AEP141" s="3"/>
      <c r="AEQ141" s="3"/>
      <c r="AER141" s="3"/>
      <c r="AES141" s="3"/>
      <c r="AET141" s="3"/>
      <c r="AEU141" s="3"/>
      <c r="AEV141" s="3"/>
      <c r="AEW141" s="3"/>
      <c r="AEX141" s="3"/>
      <c r="AEY141" s="3"/>
      <c r="AEZ141" s="3"/>
      <c r="AFA141" s="3"/>
      <c r="AFB141" s="3"/>
      <c r="AFC141" s="3"/>
      <c r="AFD141" s="3"/>
      <c r="AFE141" s="3"/>
      <c r="AFF141" s="3"/>
      <c r="AFG141" s="3"/>
      <c r="AFH141" s="3"/>
      <c r="AFI141" s="3"/>
      <c r="AFJ141" s="3"/>
      <c r="AFK141" s="3"/>
      <c r="AFL141" s="3"/>
      <c r="AFM141" s="3"/>
      <c r="AFN141" s="3"/>
      <c r="AFO141" s="3"/>
      <c r="AFP141" s="3"/>
      <c r="AFQ141" s="3"/>
      <c r="AFR141" s="3"/>
      <c r="AFS141" s="3"/>
      <c r="AFT141" s="3"/>
      <c r="AFU141" s="3"/>
      <c r="AFV141" s="3"/>
      <c r="AFW141" s="3"/>
      <c r="AFX141" s="3"/>
      <c r="AFY141" s="3"/>
      <c r="AFZ141" s="3"/>
      <c r="AGA141" s="3"/>
      <c r="AGB141" s="3"/>
      <c r="AGC141" s="3"/>
      <c r="AGD141" s="3"/>
      <c r="AGE141" s="3"/>
      <c r="AGF141" s="3"/>
      <c r="AGG141" s="3"/>
      <c r="AGH141" s="3"/>
      <c r="AGI141" s="3"/>
      <c r="AGJ141" s="3"/>
      <c r="AGK141" s="3"/>
      <c r="AGL141" s="3"/>
      <c r="AGM141" s="3"/>
      <c r="AGN141" s="3"/>
      <c r="AGO141" s="3"/>
      <c r="AGP141" s="3"/>
      <c r="AGQ141" s="3"/>
      <c r="AGR141" s="3"/>
      <c r="AGS141" s="3"/>
      <c r="AGT141" s="3"/>
      <c r="AGU141" s="3"/>
      <c r="AGV141" s="3"/>
      <c r="AGW141" s="3"/>
      <c r="AGX141" s="3"/>
      <c r="AGY141" s="3"/>
      <c r="AGZ141" s="3"/>
      <c r="AHA141" s="3"/>
      <c r="AHB141" s="3"/>
      <c r="AHC141" s="3"/>
      <c r="AHD141" s="3"/>
      <c r="AHE141" s="3"/>
      <c r="AHF141" s="3"/>
      <c r="AHG141" s="3"/>
      <c r="AHH141" s="3"/>
      <c r="AHI141" s="3"/>
      <c r="AHJ141" s="3"/>
      <c r="AHK141" s="3"/>
      <c r="AHL141" s="3"/>
      <c r="AHM141" s="3"/>
      <c r="AHN141" s="3"/>
      <c r="AHO141" s="3"/>
      <c r="AHP141" s="3"/>
      <c r="AHQ141" s="3"/>
      <c r="AHR141" s="3"/>
      <c r="AHS141" s="3"/>
      <c r="AHT141" s="3"/>
      <c r="AHU141" s="3"/>
      <c r="AHV141" s="3"/>
      <c r="AHW141" s="3"/>
      <c r="AHX141" s="3"/>
      <c r="AHY141" s="3"/>
      <c r="AHZ141" s="3"/>
      <c r="AIA141" s="3"/>
      <c r="AIB141" s="3"/>
      <c r="AIC141" s="3"/>
      <c r="AID141" s="3"/>
      <c r="AIE141" s="3"/>
      <c r="AIF141" s="3"/>
      <c r="AIG141" s="3"/>
      <c r="AIH141" s="3"/>
      <c r="AII141" s="3"/>
      <c r="AIJ141" s="3"/>
      <c r="AIK141" s="3"/>
      <c r="AIL141" s="3"/>
      <c r="AIM141" s="3"/>
      <c r="AIN141" s="3"/>
      <c r="AIO141" s="3"/>
      <c r="AIP141" s="3"/>
      <c r="AIQ141" s="3"/>
      <c r="AIR141" s="3"/>
      <c r="AIS141" s="3"/>
      <c r="AIT141" s="3"/>
      <c r="AIU141" s="3"/>
      <c r="AIV141" s="3"/>
      <c r="AIW141" s="3"/>
      <c r="AIX141" s="3"/>
      <c r="AIY141" s="3"/>
      <c r="AIZ141" s="3"/>
      <c r="AJA141" s="3"/>
      <c r="AJB141" s="3"/>
      <c r="AJC141" s="3"/>
      <c r="AJD141" s="3"/>
      <c r="AJE141" s="3"/>
      <c r="AJF141" s="3"/>
      <c r="AJG141" s="3"/>
      <c r="AJH141" s="3"/>
      <c r="AJI141" s="3"/>
      <c r="AJJ141" s="3"/>
      <c r="AJK141" s="3"/>
      <c r="AJL141" s="3"/>
      <c r="AJM141" s="3"/>
      <c r="AJN141" s="3"/>
      <c r="AJO141" s="3"/>
      <c r="AJP141" s="3"/>
      <c r="AJQ141" s="3"/>
      <c r="AJR141" s="3"/>
      <c r="AJS141" s="3"/>
      <c r="AJT141" s="3"/>
      <c r="AJU141" s="3"/>
      <c r="AJV141" s="3"/>
      <c r="AJW141" s="3"/>
      <c r="AJX141" s="3"/>
      <c r="AJY141" s="3"/>
      <c r="AJZ141" s="3"/>
      <c r="AKA141" s="3"/>
      <c r="AKB141" s="3"/>
      <c r="AKC141" s="3"/>
      <c r="AKD141" s="3"/>
      <c r="AKE141" s="3"/>
      <c r="AKF141" s="3"/>
      <c r="AKG141" s="3"/>
      <c r="AKH141" s="3"/>
      <c r="AKI141" s="3"/>
      <c r="AKJ141" s="3"/>
      <c r="AKK141" s="3"/>
      <c r="AKL141" s="3"/>
      <c r="AKM141" s="3"/>
      <c r="AKN141" s="3"/>
      <c r="AKO141" s="3"/>
      <c r="AKP141" s="3"/>
      <c r="AKQ141" s="3"/>
      <c r="AKR141" s="3"/>
      <c r="AKS141" s="3"/>
      <c r="AKT141" s="3"/>
      <c r="AKU141" s="3"/>
      <c r="AKV141" s="3"/>
      <c r="AKW141" s="3"/>
      <c r="AKX141" s="3"/>
      <c r="AKY141" s="3"/>
      <c r="AKZ141" s="3"/>
      <c r="ALA141" s="3"/>
    </row>
    <row r="142" spans="1:989" s="4" customFormat="1" x14ac:dyDescent="0.2">
      <c r="A142" s="20"/>
      <c r="B142" s="14"/>
      <c r="C142" s="14"/>
      <c r="D142" s="14"/>
      <c r="E142" s="15"/>
      <c r="F142" s="15"/>
      <c r="G142" s="87"/>
      <c r="H142" s="16"/>
      <c r="I142" s="15"/>
      <c r="J142" s="17"/>
      <c r="K142" s="18"/>
      <c r="L142" s="19"/>
      <c r="M142" s="7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3"/>
      <c r="GV142" s="3"/>
      <c r="GW142" s="3"/>
      <c r="GX142" s="3"/>
      <c r="GY142" s="3"/>
      <c r="GZ142" s="3"/>
      <c r="HA142" s="3"/>
      <c r="HB142" s="3"/>
      <c r="HC142" s="3"/>
      <c r="HD142" s="3"/>
      <c r="HE142" s="3"/>
      <c r="HF142" s="3"/>
      <c r="HG142" s="3"/>
      <c r="HH142" s="3"/>
      <c r="HI142" s="3"/>
      <c r="HJ142" s="3"/>
      <c r="HK142" s="3"/>
      <c r="HL142" s="3"/>
      <c r="HM142" s="3"/>
      <c r="HN142" s="3"/>
      <c r="HO142" s="3"/>
      <c r="HP142" s="3"/>
      <c r="HQ142" s="3"/>
      <c r="HR142" s="3"/>
      <c r="HS142" s="3"/>
      <c r="HT142" s="3"/>
      <c r="HU142" s="3"/>
      <c r="HV142" s="3"/>
      <c r="HW142" s="3"/>
      <c r="HX142" s="3"/>
      <c r="HY142" s="3"/>
      <c r="HZ142" s="3"/>
      <c r="IA142" s="3"/>
      <c r="IB142" s="3"/>
      <c r="IC142" s="3"/>
      <c r="ID142" s="3"/>
      <c r="IE142" s="3"/>
      <c r="IF142" s="3"/>
      <c r="IG142" s="3"/>
      <c r="IH142" s="3"/>
      <c r="II142" s="3"/>
      <c r="IJ142" s="3"/>
      <c r="IK142" s="3"/>
      <c r="IL142" s="3"/>
      <c r="IM142" s="3"/>
      <c r="IN142" s="3"/>
      <c r="IO142" s="3"/>
      <c r="IP142" s="3"/>
      <c r="IQ142" s="3"/>
      <c r="IR142" s="3"/>
      <c r="IS142" s="3"/>
      <c r="IT142" s="3"/>
      <c r="IU142" s="3"/>
      <c r="IV142" s="3"/>
      <c r="IW142" s="3"/>
      <c r="IX142" s="3"/>
      <c r="IY142" s="3"/>
      <c r="IZ142" s="3"/>
      <c r="JA142" s="3"/>
      <c r="JB142" s="3"/>
      <c r="JC142" s="3"/>
      <c r="JD142" s="3"/>
      <c r="JE142" s="3"/>
      <c r="JF142" s="3"/>
      <c r="JG142" s="3"/>
      <c r="JH142" s="3"/>
      <c r="JI142" s="3"/>
      <c r="JJ142" s="3"/>
      <c r="JK142" s="3"/>
      <c r="JL142" s="3"/>
      <c r="JM142" s="3"/>
      <c r="JN142" s="3"/>
      <c r="JO142" s="3"/>
      <c r="JP142" s="3"/>
      <c r="JQ142" s="3"/>
      <c r="JR142" s="3"/>
      <c r="JS142" s="3"/>
      <c r="JT142" s="3"/>
      <c r="JU142" s="3"/>
      <c r="JV142" s="3"/>
      <c r="JW142" s="3"/>
      <c r="JX142" s="3"/>
      <c r="JY142" s="3"/>
      <c r="JZ142" s="3"/>
      <c r="KA142" s="3"/>
      <c r="KB142" s="3"/>
      <c r="KC142" s="3"/>
      <c r="KD142" s="3"/>
      <c r="KE142" s="3"/>
      <c r="KF142" s="3"/>
      <c r="KG142" s="3"/>
      <c r="KH142" s="3"/>
      <c r="KI142" s="3"/>
      <c r="KJ142" s="3"/>
      <c r="KK142" s="3"/>
      <c r="KL142" s="3"/>
      <c r="KM142" s="3"/>
      <c r="KN142" s="3"/>
      <c r="KO142" s="3"/>
      <c r="KP142" s="3"/>
      <c r="KQ142" s="3"/>
      <c r="KR142" s="3"/>
      <c r="KS142" s="3"/>
      <c r="KT142" s="3"/>
      <c r="KU142" s="3"/>
      <c r="KV142" s="3"/>
      <c r="KW142" s="3"/>
      <c r="KX142" s="3"/>
      <c r="KY142" s="3"/>
      <c r="KZ142" s="3"/>
      <c r="LA142" s="3"/>
      <c r="LB142" s="3"/>
      <c r="LC142" s="3"/>
      <c r="LD142" s="3"/>
      <c r="LE142" s="3"/>
      <c r="LF142" s="3"/>
      <c r="LG142" s="3"/>
      <c r="LH142" s="3"/>
      <c r="LI142" s="3"/>
      <c r="LJ142" s="3"/>
      <c r="LK142" s="3"/>
      <c r="LL142" s="3"/>
      <c r="LM142" s="3"/>
      <c r="LN142" s="3"/>
      <c r="LO142" s="3"/>
      <c r="LP142" s="3"/>
      <c r="LQ142" s="3"/>
      <c r="LR142" s="3"/>
      <c r="LS142" s="3"/>
      <c r="LT142" s="3"/>
      <c r="LU142" s="3"/>
      <c r="LV142" s="3"/>
      <c r="LW142" s="3"/>
      <c r="LX142" s="3"/>
      <c r="LY142" s="3"/>
      <c r="LZ142" s="3"/>
      <c r="MA142" s="3"/>
      <c r="MB142" s="3"/>
      <c r="MC142" s="3"/>
      <c r="MD142" s="3"/>
      <c r="ME142" s="3"/>
      <c r="MF142" s="3"/>
      <c r="MG142" s="3"/>
      <c r="MH142" s="3"/>
      <c r="MI142" s="3"/>
      <c r="MJ142" s="3"/>
      <c r="MK142" s="3"/>
      <c r="ML142" s="3"/>
      <c r="MM142" s="3"/>
      <c r="MN142" s="3"/>
      <c r="MO142" s="3"/>
      <c r="MP142" s="3"/>
      <c r="MQ142" s="3"/>
      <c r="MR142" s="3"/>
      <c r="MS142" s="3"/>
      <c r="MT142" s="3"/>
      <c r="MU142" s="3"/>
      <c r="MV142" s="3"/>
      <c r="MW142" s="3"/>
      <c r="MX142" s="3"/>
      <c r="MY142" s="3"/>
      <c r="MZ142" s="3"/>
      <c r="NA142" s="3"/>
      <c r="NB142" s="3"/>
      <c r="NC142" s="3"/>
      <c r="ND142" s="3"/>
      <c r="NE142" s="3"/>
      <c r="NF142" s="3"/>
      <c r="NG142" s="3"/>
      <c r="NH142" s="3"/>
      <c r="NI142" s="3"/>
      <c r="NJ142" s="3"/>
      <c r="NK142" s="3"/>
      <c r="NL142" s="3"/>
      <c r="NM142" s="3"/>
      <c r="NN142" s="3"/>
      <c r="NO142" s="3"/>
      <c r="NP142" s="3"/>
      <c r="NQ142" s="3"/>
      <c r="NR142" s="3"/>
      <c r="NS142" s="3"/>
      <c r="NT142" s="3"/>
      <c r="NU142" s="3"/>
      <c r="NV142" s="3"/>
      <c r="NW142" s="3"/>
      <c r="NX142" s="3"/>
      <c r="NY142" s="3"/>
      <c r="NZ142" s="3"/>
      <c r="OA142" s="3"/>
      <c r="OB142" s="3"/>
      <c r="OC142" s="3"/>
      <c r="OD142" s="3"/>
      <c r="OE142" s="3"/>
      <c r="OF142" s="3"/>
      <c r="OG142" s="3"/>
      <c r="OH142" s="3"/>
      <c r="OI142" s="3"/>
      <c r="OJ142" s="3"/>
      <c r="OK142" s="3"/>
      <c r="OL142" s="3"/>
      <c r="OM142" s="3"/>
      <c r="ON142" s="3"/>
      <c r="OO142" s="3"/>
      <c r="OP142" s="3"/>
      <c r="OQ142" s="3"/>
      <c r="OR142" s="3"/>
      <c r="OS142" s="3"/>
      <c r="OT142" s="3"/>
      <c r="OU142" s="3"/>
      <c r="OV142" s="3"/>
      <c r="OW142" s="3"/>
      <c r="OX142" s="3"/>
      <c r="OY142" s="3"/>
      <c r="OZ142" s="3"/>
      <c r="PA142" s="3"/>
      <c r="PB142" s="3"/>
      <c r="PC142" s="3"/>
      <c r="PD142" s="3"/>
      <c r="PE142" s="3"/>
      <c r="PF142" s="3"/>
      <c r="PG142" s="3"/>
      <c r="PH142" s="3"/>
      <c r="PI142" s="3"/>
      <c r="PJ142" s="3"/>
      <c r="PK142" s="3"/>
      <c r="PL142" s="3"/>
      <c r="PM142" s="3"/>
      <c r="PN142" s="3"/>
      <c r="PO142" s="3"/>
      <c r="PP142" s="3"/>
      <c r="PQ142" s="3"/>
      <c r="PR142" s="3"/>
      <c r="PS142" s="3"/>
      <c r="PT142" s="3"/>
      <c r="PU142" s="3"/>
      <c r="PV142" s="3"/>
      <c r="PW142" s="3"/>
      <c r="PX142" s="3"/>
      <c r="PY142" s="3"/>
      <c r="PZ142" s="3"/>
      <c r="QA142" s="3"/>
      <c r="QB142" s="3"/>
      <c r="QC142" s="3"/>
      <c r="QD142" s="3"/>
      <c r="QE142" s="3"/>
      <c r="QF142" s="3"/>
      <c r="QG142" s="3"/>
      <c r="QH142" s="3"/>
      <c r="QI142" s="3"/>
      <c r="QJ142" s="3"/>
      <c r="QK142" s="3"/>
      <c r="QL142" s="3"/>
      <c r="QM142" s="3"/>
      <c r="QN142" s="3"/>
      <c r="QO142" s="3"/>
      <c r="QP142" s="3"/>
      <c r="QQ142" s="3"/>
      <c r="QR142" s="3"/>
      <c r="QS142" s="3"/>
      <c r="QT142" s="3"/>
      <c r="QU142" s="3"/>
      <c r="QV142" s="3"/>
      <c r="QW142" s="3"/>
      <c r="QX142" s="3"/>
      <c r="QY142" s="3"/>
      <c r="QZ142" s="3"/>
      <c r="RA142" s="3"/>
      <c r="RB142" s="3"/>
      <c r="RC142" s="3"/>
      <c r="RD142" s="3"/>
      <c r="RE142" s="3"/>
      <c r="RF142" s="3"/>
      <c r="RG142" s="3"/>
      <c r="RH142" s="3"/>
      <c r="RI142" s="3"/>
      <c r="RJ142" s="3"/>
      <c r="RK142" s="3"/>
      <c r="RL142" s="3"/>
      <c r="RM142" s="3"/>
      <c r="RN142" s="3"/>
      <c r="RO142" s="3"/>
      <c r="RP142" s="3"/>
      <c r="RQ142" s="3"/>
      <c r="RR142" s="3"/>
      <c r="RS142" s="3"/>
      <c r="RT142" s="3"/>
      <c r="RU142" s="3"/>
      <c r="RV142" s="3"/>
      <c r="RW142" s="3"/>
      <c r="RX142" s="3"/>
      <c r="RY142" s="3"/>
      <c r="RZ142" s="3"/>
      <c r="SA142" s="3"/>
      <c r="SB142" s="3"/>
      <c r="SC142" s="3"/>
      <c r="SD142" s="3"/>
      <c r="SE142" s="3"/>
      <c r="SF142" s="3"/>
      <c r="SG142" s="3"/>
      <c r="SH142" s="3"/>
      <c r="SI142" s="3"/>
      <c r="SJ142" s="3"/>
      <c r="SK142" s="3"/>
      <c r="SL142" s="3"/>
      <c r="SM142" s="3"/>
      <c r="SN142" s="3"/>
      <c r="SO142" s="3"/>
      <c r="SP142" s="3"/>
      <c r="SQ142" s="3"/>
      <c r="SR142" s="3"/>
      <c r="SS142" s="3"/>
      <c r="ST142" s="3"/>
      <c r="SU142" s="3"/>
      <c r="SV142" s="3"/>
      <c r="SW142" s="3"/>
      <c r="SX142" s="3"/>
      <c r="SY142" s="3"/>
      <c r="SZ142" s="3"/>
      <c r="TA142" s="3"/>
      <c r="TB142" s="3"/>
      <c r="TC142" s="3"/>
      <c r="TD142" s="3"/>
      <c r="TE142" s="3"/>
      <c r="TF142" s="3"/>
      <c r="TG142" s="3"/>
      <c r="TH142" s="3"/>
      <c r="TI142" s="3"/>
      <c r="TJ142" s="3"/>
      <c r="TK142" s="3"/>
      <c r="TL142" s="3"/>
      <c r="TM142" s="3"/>
      <c r="TN142" s="3"/>
      <c r="TO142" s="3"/>
      <c r="TP142" s="3"/>
      <c r="TQ142" s="3"/>
      <c r="TR142" s="3"/>
      <c r="TS142" s="3"/>
      <c r="TT142" s="3"/>
      <c r="TU142" s="3"/>
      <c r="TV142" s="3"/>
      <c r="TW142" s="3"/>
      <c r="TX142" s="3"/>
      <c r="TY142" s="3"/>
      <c r="TZ142" s="3"/>
      <c r="UA142" s="3"/>
      <c r="UB142" s="3"/>
      <c r="UC142" s="3"/>
      <c r="UD142" s="3"/>
      <c r="UE142" s="3"/>
      <c r="UF142" s="3"/>
      <c r="UG142" s="3"/>
      <c r="UH142" s="3"/>
      <c r="UI142" s="3"/>
      <c r="UJ142" s="3"/>
      <c r="UK142" s="3"/>
      <c r="UL142" s="3"/>
      <c r="UM142" s="3"/>
      <c r="UN142" s="3"/>
      <c r="UO142" s="3"/>
      <c r="UP142" s="3"/>
      <c r="UQ142" s="3"/>
      <c r="UR142" s="3"/>
      <c r="US142" s="3"/>
      <c r="UT142" s="3"/>
      <c r="UU142" s="3"/>
      <c r="UV142" s="3"/>
      <c r="UW142" s="3"/>
      <c r="UX142" s="3"/>
      <c r="UY142" s="3"/>
      <c r="UZ142" s="3"/>
      <c r="VA142" s="3"/>
      <c r="VB142" s="3"/>
      <c r="VC142" s="3"/>
      <c r="VD142" s="3"/>
      <c r="VE142" s="3"/>
      <c r="VF142" s="3"/>
      <c r="VG142" s="3"/>
      <c r="VH142" s="3"/>
      <c r="VI142" s="3"/>
      <c r="VJ142" s="3"/>
      <c r="VK142" s="3"/>
      <c r="VL142" s="3"/>
      <c r="VM142" s="3"/>
      <c r="VN142" s="3"/>
      <c r="VO142" s="3"/>
      <c r="VP142" s="3"/>
      <c r="VQ142" s="3"/>
      <c r="VR142" s="3"/>
      <c r="VS142" s="3"/>
      <c r="VT142" s="3"/>
      <c r="VU142" s="3"/>
      <c r="VV142" s="3"/>
      <c r="VW142" s="3"/>
      <c r="VX142" s="3"/>
      <c r="VY142" s="3"/>
      <c r="VZ142" s="3"/>
      <c r="WA142" s="3"/>
      <c r="WB142" s="3"/>
      <c r="WC142" s="3"/>
      <c r="WD142" s="3"/>
      <c r="WE142" s="3"/>
      <c r="WF142" s="3"/>
      <c r="WG142" s="3"/>
      <c r="WH142" s="3"/>
      <c r="WI142" s="3"/>
      <c r="WJ142" s="3"/>
      <c r="WK142" s="3"/>
      <c r="WL142" s="3"/>
      <c r="WM142" s="3"/>
      <c r="WN142" s="3"/>
      <c r="WO142" s="3"/>
      <c r="WP142" s="3"/>
      <c r="WQ142" s="3"/>
      <c r="WR142" s="3"/>
      <c r="WS142" s="3"/>
      <c r="WT142" s="3"/>
      <c r="WU142" s="3"/>
      <c r="WV142" s="3"/>
      <c r="WW142" s="3"/>
      <c r="WX142" s="3"/>
      <c r="WY142" s="3"/>
      <c r="WZ142" s="3"/>
      <c r="XA142" s="3"/>
      <c r="XB142" s="3"/>
      <c r="XC142" s="3"/>
      <c r="XD142" s="3"/>
      <c r="XE142" s="3"/>
      <c r="XF142" s="3"/>
      <c r="XG142" s="3"/>
      <c r="XH142" s="3"/>
      <c r="XI142" s="3"/>
      <c r="XJ142" s="3"/>
      <c r="XK142" s="3"/>
      <c r="XL142" s="3"/>
      <c r="XM142" s="3"/>
      <c r="XN142" s="3"/>
      <c r="XO142" s="3"/>
      <c r="XP142" s="3"/>
      <c r="XQ142" s="3"/>
      <c r="XR142" s="3"/>
      <c r="XS142" s="3"/>
      <c r="XT142" s="3"/>
      <c r="XU142" s="3"/>
      <c r="XV142" s="3"/>
      <c r="XW142" s="3"/>
      <c r="XX142" s="3"/>
      <c r="XY142" s="3"/>
      <c r="XZ142" s="3"/>
      <c r="YA142" s="3"/>
      <c r="YB142" s="3"/>
      <c r="YC142" s="3"/>
      <c r="YD142" s="3"/>
      <c r="YE142" s="3"/>
      <c r="YF142" s="3"/>
      <c r="YG142" s="3"/>
      <c r="YH142" s="3"/>
      <c r="YI142" s="3"/>
      <c r="YJ142" s="3"/>
      <c r="YK142" s="3"/>
      <c r="YL142" s="3"/>
      <c r="YM142" s="3"/>
      <c r="YN142" s="3"/>
      <c r="YO142" s="3"/>
      <c r="YP142" s="3"/>
      <c r="YQ142" s="3"/>
      <c r="YR142" s="3"/>
      <c r="YS142" s="3"/>
      <c r="YT142" s="3"/>
      <c r="YU142" s="3"/>
      <c r="YV142" s="3"/>
      <c r="YW142" s="3"/>
      <c r="YX142" s="3"/>
      <c r="YY142" s="3"/>
      <c r="YZ142" s="3"/>
      <c r="ZA142" s="3"/>
      <c r="ZB142" s="3"/>
      <c r="ZC142" s="3"/>
      <c r="ZD142" s="3"/>
      <c r="ZE142" s="3"/>
      <c r="ZF142" s="3"/>
      <c r="ZG142" s="3"/>
      <c r="ZH142" s="3"/>
      <c r="ZI142" s="3"/>
      <c r="ZJ142" s="3"/>
      <c r="ZK142" s="3"/>
      <c r="ZL142" s="3"/>
      <c r="ZM142" s="3"/>
      <c r="ZN142" s="3"/>
      <c r="ZO142" s="3"/>
      <c r="ZP142" s="3"/>
      <c r="ZQ142" s="3"/>
      <c r="ZR142" s="3"/>
      <c r="ZS142" s="3"/>
      <c r="ZT142" s="3"/>
      <c r="ZU142" s="3"/>
      <c r="ZV142" s="3"/>
      <c r="ZW142" s="3"/>
      <c r="ZX142" s="3"/>
      <c r="ZY142" s="3"/>
      <c r="ZZ142" s="3"/>
      <c r="AAA142" s="3"/>
      <c r="AAB142" s="3"/>
      <c r="AAC142" s="3"/>
      <c r="AAD142" s="3"/>
      <c r="AAE142" s="3"/>
      <c r="AAF142" s="3"/>
      <c r="AAG142" s="3"/>
      <c r="AAH142" s="3"/>
      <c r="AAI142" s="3"/>
      <c r="AAJ142" s="3"/>
      <c r="AAK142" s="3"/>
      <c r="AAL142" s="3"/>
      <c r="AAM142" s="3"/>
      <c r="AAN142" s="3"/>
      <c r="AAO142" s="3"/>
      <c r="AAP142" s="3"/>
      <c r="AAQ142" s="3"/>
      <c r="AAR142" s="3"/>
      <c r="AAS142" s="3"/>
      <c r="AAT142" s="3"/>
      <c r="AAU142" s="3"/>
      <c r="AAV142" s="3"/>
      <c r="AAW142" s="3"/>
      <c r="AAX142" s="3"/>
      <c r="AAY142" s="3"/>
      <c r="AAZ142" s="3"/>
      <c r="ABA142" s="3"/>
      <c r="ABB142" s="3"/>
      <c r="ABC142" s="3"/>
      <c r="ABD142" s="3"/>
      <c r="ABE142" s="3"/>
      <c r="ABF142" s="3"/>
      <c r="ABG142" s="3"/>
      <c r="ABH142" s="3"/>
      <c r="ABI142" s="3"/>
      <c r="ABJ142" s="3"/>
      <c r="ABK142" s="3"/>
      <c r="ABL142" s="3"/>
      <c r="ABM142" s="3"/>
      <c r="ABN142" s="3"/>
      <c r="ABO142" s="3"/>
      <c r="ABP142" s="3"/>
      <c r="ABQ142" s="3"/>
      <c r="ABR142" s="3"/>
      <c r="ABS142" s="3"/>
      <c r="ABT142" s="3"/>
      <c r="ABU142" s="3"/>
      <c r="ABV142" s="3"/>
      <c r="ABW142" s="3"/>
      <c r="ABX142" s="3"/>
      <c r="ABY142" s="3"/>
      <c r="ABZ142" s="3"/>
      <c r="ACA142" s="3"/>
      <c r="ACB142" s="3"/>
      <c r="ACC142" s="3"/>
      <c r="ACD142" s="3"/>
      <c r="ACE142" s="3"/>
      <c r="ACF142" s="3"/>
      <c r="ACG142" s="3"/>
      <c r="ACH142" s="3"/>
      <c r="ACI142" s="3"/>
      <c r="ACJ142" s="3"/>
      <c r="ACK142" s="3"/>
      <c r="ACL142" s="3"/>
      <c r="ACM142" s="3"/>
      <c r="ACN142" s="3"/>
      <c r="ACO142" s="3"/>
      <c r="ACP142" s="3"/>
      <c r="ACQ142" s="3"/>
      <c r="ACR142" s="3"/>
      <c r="ACS142" s="3"/>
      <c r="ACT142" s="3"/>
      <c r="ACU142" s="3"/>
      <c r="ACV142" s="3"/>
      <c r="ACW142" s="3"/>
      <c r="ACX142" s="3"/>
      <c r="ACY142" s="3"/>
      <c r="ACZ142" s="3"/>
      <c r="ADA142" s="3"/>
      <c r="ADB142" s="3"/>
      <c r="ADC142" s="3"/>
      <c r="ADD142" s="3"/>
      <c r="ADE142" s="3"/>
      <c r="ADF142" s="3"/>
      <c r="ADG142" s="3"/>
      <c r="ADH142" s="3"/>
      <c r="ADI142" s="3"/>
      <c r="ADJ142" s="3"/>
      <c r="ADK142" s="3"/>
      <c r="ADL142" s="3"/>
      <c r="ADM142" s="3"/>
      <c r="ADN142" s="3"/>
      <c r="ADO142" s="3"/>
      <c r="ADP142" s="3"/>
      <c r="ADQ142" s="3"/>
      <c r="ADR142" s="3"/>
      <c r="ADS142" s="3"/>
      <c r="ADT142" s="3"/>
      <c r="ADU142" s="3"/>
      <c r="ADV142" s="3"/>
      <c r="ADW142" s="3"/>
      <c r="ADX142" s="3"/>
      <c r="ADY142" s="3"/>
      <c r="ADZ142" s="3"/>
      <c r="AEA142" s="3"/>
      <c r="AEB142" s="3"/>
      <c r="AEC142" s="3"/>
      <c r="AED142" s="3"/>
      <c r="AEE142" s="3"/>
      <c r="AEF142" s="3"/>
      <c r="AEG142" s="3"/>
      <c r="AEH142" s="3"/>
      <c r="AEI142" s="3"/>
      <c r="AEJ142" s="3"/>
      <c r="AEK142" s="3"/>
      <c r="AEL142" s="3"/>
      <c r="AEM142" s="3"/>
      <c r="AEN142" s="3"/>
      <c r="AEO142" s="3"/>
      <c r="AEP142" s="3"/>
      <c r="AEQ142" s="3"/>
      <c r="AER142" s="3"/>
      <c r="AES142" s="3"/>
      <c r="AET142" s="3"/>
      <c r="AEU142" s="3"/>
      <c r="AEV142" s="3"/>
      <c r="AEW142" s="3"/>
      <c r="AEX142" s="3"/>
      <c r="AEY142" s="3"/>
      <c r="AEZ142" s="3"/>
      <c r="AFA142" s="3"/>
      <c r="AFB142" s="3"/>
      <c r="AFC142" s="3"/>
      <c r="AFD142" s="3"/>
      <c r="AFE142" s="3"/>
      <c r="AFF142" s="3"/>
      <c r="AFG142" s="3"/>
      <c r="AFH142" s="3"/>
      <c r="AFI142" s="3"/>
      <c r="AFJ142" s="3"/>
      <c r="AFK142" s="3"/>
      <c r="AFL142" s="3"/>
      <c r="AFM142" s="3"/>
      <c r="AFN142" s="3"/>
      <c r="AFO142" s="3"/>
      <c r="AFP142" s="3"/>
      <c r="AFQ142" s="3"/>
      <c r="AFR142" s="3"/>
      <c r="AFS142" s="3"/>
      <c r="AFT142" s="3"/>
      <c r="AFU142" s="3"/>
      <c r="AFV142" s="3"/>
      <c r="AFW142" s="3"/>
      <c r="AFX142" s="3"/>
      <c r="AFY142" s="3"/>
      <c r="AFZ142" s="3"/>
      <c r="AGA142" s="3"/>
      <c r="AGB142" s="3"/>
      <c r="AGC142" s="3"/>
      <c r="AGD142" s="3"/>
      <c r="AGE142" s="3"/>
      <c r="AGF142" s="3"/>
      <c r="AGG142" s="3"/>
      <c r="AGH142" s="3"/>
      <c r="AGI142" s="3"/>
      <c r="AGJ142" s="3"/>
      <c r="AGK142" s="3"/>
      <c r="AGL142" s="3"/>
      <c r="AGM142" s="3"/>
      <c r="AGN142" s="3"/>
      <c r="AGO142" s="3"/>
      <c r="AGP142" s="3"/>
      <c r="AGQ142" s="3"/>
      <c r="AGR142" s="3"/>
      <c r="AGS142" s="3"/>
      <c r="AGT142" s="3"/>
      <c r="AGU142" s="3"/>
      <c r="AGV142" s="3"/>
      <c r="AGW142" s="3"/>
      <c r="AGX142" s="3"/>
      <c r="AGY142" s="3"/>
      <c r="AGZ142" s="3"/>
      <c r="AHA142" s="3"/>
      <c r="AHB142" s="3"/>
      <c r="AHC142" s="3"/>
      <c r="AHD142" s="3"/>
      <c r="AHE142" s="3"/>
      <c r="AHF142" s="3"/>
      <c r="AHG142" s="3"/>
      <c r="AHH142" s="3"/>
      <c r="AHI142" s="3"/>
      <c r="AHJ142" s="3"/>
      <c r="AHK142" s="3"/>
      <c r="AHL142" s="3"/>
      <c r="AHM142" s="3"/>
      <c r="AHN142" s="3"/>
      <c r="AHO142" s="3"/>
      <c r="AHP142" s="3"/>
      <c r="AHQ142" s="3"/>
      <c r="AHR142" s="3"/>
      <c r="AHS142" s="3"/>
      <c r="AHT142" s="3"/>
      <c r="AHU142" s="3"/>
      <c r="AHV142" s="3"/>
      <c r="AHW142" s="3"/>
      <c r="AHX142" s="3"/>
      <c r="AHY142" s="3"/>
      <c r="AHZ142" s="3"/>
      <c r="AIA142" s="3"/>
      <c r="AIB142" s="3"/>
      <c r="AIC142" s="3"/>
      <c r="AID142" s="3"/>
      <c r="AIE142" s="3"/>
      <c r="AIF142" s="3"/>
      <c r="AIG142" s="3"/>
      <c r="AIH142" s="3"/>
      <c r="AII142" s="3"/>
      <c r="AIJ142" s="3"/>
      <c r="AIK142" s="3"/>
      <c r="AIL142" s="3"/>
      <c r="AIM142" s="3"/>
      <c r="AIN142" s="3"/>
      <c r="AIO142" s="3"/>
      <c r="AIP142" s="3"/>
      <c r="AIQ142" s="3"/>
      <c r="AIR142" s="3"/>
      <c r="AIS142" s="3"/>
      <c r="AIT142" s="3"/>
      <c r="AIU142" s="3"/>
      <c r="AIV142" s="3"/>
      <c r="AIW142" s="3"/>
      <c r="AIX142" s="3"/>
      <c r="AIY142" s="3"/>
      <c r="AIZ142" s="3"/>
      <c r="AJA142" s="3"/>
      <c r="AJB142" s="3"/>
      <c r="AJC142" s="3"/>
      <c r="AJD142" s="3"/>
      <c r="AJE142" s="3"/>
      <c r="AJF142" s="3"/>
      <c r="AJG142" s="3"/>
      <c r="AJH142" s="3"/>
      <c r="AJI142" s="3"/>
      <c r="AJJ142" s="3"/>
      <c r="AJK142" s="3"/>
      <c r="AJL142" s="3"/>
      <c r="AJM142" s="3"/>
      <c r="AJN142" s="3"/>
      <c r="AJO142" s="3"/>
      <c r="AJP142" s="3"/>
      <c r="AJQ142" s="3"/>
      <c r="AJR142" s="3"/>
      <c r="AJS142" s="3"/>
      <c r="AJT142" s="3"/>
      <c r="AJU142" s="3"/>
      <c r="AJV142" s="3"/>
      <c r="AJW142" s="3"/>
      <c r="AJX142" s="3"/>
      <c r="AJY142" s="3"/>
      <c r="AJZ142" s="3"/>
      <c r="AKA142" s="3"/>
      <c r="AKB142" s="3"/>
      <c r="AKC142" s="3"/>
      <c r="AKD142" s="3"/>
      <c r="AKE142" s="3"/>
      <c r="AKF142" s="3"/>
      <c r="AKG142" s="3"/>
      <c r="AKH142" s="3"/>
      <c r="AKI142" s="3"/>
      <c r="AKJ142" s="3"/>
      <c r="AKK142" s="3"/>
      <c r="AKL142" s="3"/>
      <c r="AKM142" s="3"/>
      <c r="AKN142" s="3"/>
      <c r="AKO142" s="3"/>
      <c r="AKP142" s="3"/>
      <c r="AKQ142" s="3"/>
      <c r="AKR142" s="3"/>
      <c r="AKS142" s="3"/>
      <c r="AKT142" s="3"/>
      <c r="AKU142" s="3"/>
      <c r="AKV142" s="3"/>
      <c r="AKW142" s="3"/>
      <c r="AKX142" s="3"/>
      <c r="AKY142" s="3"/>
      <c r="AKZ142" s="3"/>
      <c r="ALA142" s="3"/>
    </row>
    <row r="143" spans="1:989" s="4" customFormat="1" x14ac:dyDescent="0.2">
      <c r="A143" s="21" t="s">
        <v>8</v>
      </c>
      <c r="B143" s="68">
        <f>B145+B146+B147+B148+B150+B151</f>
        <v>473245</v>
      </c>
      <c r="C143" s="68">
        <f>C145+C146+C147+C148+C150+C151</f>
        <v>473245</v>
      </c>
      <c r="D143" s="68">
        <f>D145+D146+D147+D148+D150+D151</f>
        <v>488107.7</v>
      </c>
      <c r="E143" s="69">
        <f>D143/B143*100</f>
        <v>103.14059313886041</v>
      </c>
      <c r="F143" s="69">
        <f>D143/C143*100</f>
        <v>103.14059313886041</v>
      </c>
      <c r="G143" s="88">
        <f>G145+G146+G147+G148+G149+G150+G151</f>
        <v>417791.6</v>
      </c>
      <c r="H143" s="68">
        <f>G143-B143</f>
        <v>-55453.400000000023</v>
      </c>
      <c r="I143" s="68">
        <f>H143/B143*100</f>
        <v>-11.717693794968783</v>
      </c>
      <c r="J143" s="70">
        <f>G143-C143</f>
        <v>-55453.400000000023</v>
      </c>
      <c r="K143" s="70">
        <f>J143/C143*100</f>
        <v>-11.717693794968783</v>
      </c>
      <c r="L143" s="71">
        <f>G143-D143</f>
        <v>-70316.100000000035</v>
      </c>
      <c r="M143" s="71">
        <f>L143/D143*100</f>
        <v>-14.4058575597148</v>
      </c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  <c r="GQ143" s="3"/>
      <c r="GR143" s="3"/>
      <c r="GS143" s="3"/>
      <c r="GT143" s="3"/>
      <c r="GU143" s="3"/>
      <c r="GV143" s="3"/>
      <c r="GW143" s="3"/>
      <c r="GX143" s="3"/>
      <c r="GY143" s="3"/>
      <c r="GZ143" s="3"/>
      <c r="HA143" s="3"/>
      <c r="HB143" s="3"/>
      <c r="HC143" s="3"/>
      <c r="HD143" s="3"/>
      <c r="HE143" s="3"/>
      <c r="HF143" s="3"/>
      <c r="HG143" s="3"/>
      <c r="HH143" s="3"/>
      <c r="HI143" s="3"/>
      <c r="HJ143" s="3"/>
      <c r="HK143" s="3"/>
      <c r="HL143" s="3"/>
      <c r="HM143" s="3"/>
      <c r="HN143" s="3"/>
      <c r="HO143" s="3"/>
      <c r="HP143" s="3"/>
      <c r="HQ143" s="3"/>
      <c r="HR143" s="3"/>
      <c r="HS143" s="3"/>
      <c r="HT143" s="3"/>
      <c r="HU143" s="3"/>
      <c r="HV143" s="3"/>
      <c r="HW143" s="3"/>
      <c r="HX143" s="3"/>
      <c r="HY143" s="3"/>
      <c r="HZ143" s="3"/>
      <c r="IA143" s="3"/>
      <c r="IB143" s="3"/>
      <c r="IC143" s="3"/>
      <c r="ID143" s="3"/>
      <c r="IE143" s="3"/>
      <c r="IF143" s="3"/>
      <c r="IG143" s="3"/>
      <c r="IH143" s="3"/>
      <c r="II143" s="3"/>
      <c r="IJ143" s="3"/>
      <c r="IK143" s="3"/>
      <c r="IL143" s="3"/>
      <c r="IM143" s="3"/>
      <c r="IN143" s="3"/>
      <c r="IO143" s="3"/>
      <c r="IP143" s="3"/>
      <c r="IQ143" s="3"/>
      <c r="IR143" s="3"/>
      <c r="IS143" s="3"/>
      <c r="IT143" s="3"/>
      <c r="IU143" s="3"/>
      <c r="IV143" s="3"/>
      <c r="IW143" s="3"/>
      <c r="IX143" s="3"/>
      <c r="IY143" s="3"/>
      <c r="IZ143" s="3"/>
      <c r="JA143" s="3"/>
      <c r="JB143" s="3"/>
      <c r="JC143" s="3"/>
      <c r="JD143" s="3"/>
      <c r="JE143" s="3"/>
      <c r="JF143" s="3"/>
      <c r="JG143" s="3"/>
      <c r="JH143" s="3"/>
      <c r="JI143" s="3"/>
      <c r="JJ143" s="3"/>
      <c r="JK143" s="3"/>
      <c r="JL143" s="3"/>
      <c r="JM143" s="3"/>
      <c r="JN143" s="3"/>
      <c r="JO143" s="3"/>
      <c r="JP143" s="3"/>
      <c r="JQ143" s="3"/>
      <c r="JR143" s="3"/>
      <c r="JS143" s="3"/>
      <c r="JT143" s="3"/>
      <c r="JU143" s="3"/>
      <c r="JV143" s="3"/>
      <c r="JW143" s="3"/>
      <c r="JX143" s="3"/>
      <c r="JY143" s="3"/>
      <c r="JZ143" s="3"/>
      <c r="KA143" s="3"/>
      <c r="KB143" s="3"/>
      <c r="KC143" s="3"/>
      <c r="KD143" s="3"/>
      <c r="KE143" s="3"/>
      <c r="KF143" s="3"/>
      <c r="KG143" s="3"/>
      <c r="KH143" s="3"/>
      <c r="KI143" s="3"/>
      <c r="KJ143" s="3"/>
      <c r="KK143" s="3"/>
      <c r="KL143" s="3"/>
      <c r="KM143" s="3"/>
      <c r="KN143" s="3"/>
      <c r="KO143" s="3"/>
      <c r="KP143" s="3"/>
      <c r="KQ143" s="3"/>
      <c r="KR143" s="3"/>
      <c r="KS143" s="3"/>
      <c r="KT143" s="3"/>
      <c r="KU143" s="3"/>
      <c r="KV143" s="3"/>
      <c r="KW143" s="3"/>
      <c r="KX143" s="3"/>
      <c r="KY143" s="3"/>
      <c r="KZ143" s="3"/>
      <c r="LA143" s="3"/>
      <c r="LB143" s="3"/>
      <c r="LC143" s="3"/>
      <c r="LD143" s="3"/>
      <c r="LE143" s="3"/>
      <c r="LF143" s="3"/>
      <c r="LG143" s="3"/>
      <c r="LH143" s="3"/>
      <c r="LI143" s="3"/>
      <c r="LJ143" s="3"/>
      <c r="LK143" s="3"/>
      <c r="LL143" s="3"/>
      <c r="LM143" s="3"/>
      <c r="LN143" s="3"/>
      <c r="LO143" s="3"/>
      <c r="LP143" s="3"/>
      <c r="LQ143" s="3"/>
      <c r="LR143" s="3"/>
      <c r="LS143" s="3"/>
      <c r="LT143" s="3"/>
      <c r="LU143" s="3"/>
      <c r="LV143" s="3"/>
      <c r="LW143" s="3"/>
      <c r="LX143" s="3"/>
      <c r="LY143" s="3"/>
      <c r="LZ143" s="3"/>
      <c r="MA143" s="3"/>
      <c r="MB143" s="3"/>
      <c r="MC143" s="3"/>
      <c r="MD143" s="3"/>
      <c r="ME143" s="3"/>
      <c r="MF143" s="3"/>
      <c r="MG143" s="3"/>
      <c r="MH143" s="3"/>
      <c r="MI143" s="3"/>
      <c r="MJ143" s="3"/>
      <c r="MK143" s="3"/>
      <c r="ML143" s="3"/>
      <c r="MM143" s="3"/>
      <c r="MN143" s="3"/>
      <c r="MO143" s="3"/>
      <c r="MP143" s="3"/>
      <c r="MQ143" s="3"/>
      <c r="MR143" s="3"/>
      <c r="MS143" s="3"/>
      <c r="MT143" s="3"/>
      <c r="MU143" s="3"/>
      <c r="MV143" s="3"/>
      <c r="MW143" s="3"/>
      <c r="MX143" s="3"/>
      <c r="MY143" s="3"/>
      <c r="MZ143" s="3"/>
      <c r="NA143" s="3"/>
      <c r="NB143" s="3"/>
      <c r="NC143" s="3"/>
      <c r="ND143" s="3"/>
      <c r="NE143" s="3"/>
      <c r="NF143" s="3"/>
      <c r="NG143" s="3"/>
      <c r="NH143" s="3"/>
      <c r="NI143" s="3"/>
      <c r="NJ143" s="3"/>
      <c r="NK143" s="3"/>
      <c r="NL143" s="3"/>
      <c r="NM143" s="3"/>
      <c r="NN143" s="3"/>
      <c r="NO143" s="3"/>
      <c r="NP143" s="3"/>
      <c r="NQ143" s="3"/>
      <c r="NR143" s="3"/>
      <c r="NS143" s="3"/>
      <c r="NT143" s="3"/>
      <c r="NU143" s="3"/>
      <c r="NV143" s="3"/>
      <c r="NW143" s="3"/>
      <c r="NX143" s="3"/>
      <c r="NY143" s="3"/>
      <c r="NZ143" s="3"/>
      <c r="OA143" s="3"/>
      <c r="OB143" s="3"/>
      <c r="OC143" s="3"/>
      <c r="OD143" s="3"/>
      <c r="OE143" s="3"/>
      <c r="OF143" s="3"/>
      <c r="OG143" s="3"/>
      <c r="OH143" s="3"/>
      <c r="OI143" s="3"/>
      <c r="OJ143" s="3"/>
      <c r="OK143" s="3"/>
      <c r="OL143" s="3"/>
      <c r="OM143" s="3"/>
      <c r="ON143" s="3"/>
      <c r="OO143" s="3"/>
      <c r="OP143" s="3"/>
      <c r="OQ143" s="3"/>
      <c r="OR143" s="3"/>
      <c r="OS143" s="3"/>
      <c r="OT143" s="3"/>
      <c r="OU143" s="3"/>
      <c r="OV143" s="3"/>
      <c r="OW143" s="3"/>
      <c r="OX143" s="3"/>
      <c r="OY143" s="3"/>
      <c r="OZ143" s="3"/>
      <c r="PA143" s="3"/>
      <c r="PB143" s="3"/>
      <c r="PC143" s="3"/>
      <c r="PD143" s="3"/>
      <c r="PE143" s="3"/>
      <c r="PF143" s="3"/>
      <c r="PG143" s="3"/>
      <c r="PH143" s="3"/>
      <c r="PI143" s="3"/>
      <c r="PJ143" s="3"/>
      <c r="PK143" s="3"/>
      <c r="PL143" s="3"/>
      <c r="PM143" s="3"/>
      <c r="PN143" s="3"/>
      <c r="PO143" s="3"/>
      <c r="PP143" s="3"/>
      <c r="PQ143" s="3"/>
      <c r="PR143" s="3"/>
      <c r="PS143" s="3"/>
      <c r="PT143" s="3"/>
      <c r="PU143" s="3"/>
      <c r="PV143" s="3"/>
      <c r="PW143" s="3"/>
      <c r="PX143" s="3"/>
      <c r="PY143" s="3"/>
      <c r="PZ143" s="3"/>
      <c r="QA143" s="3"/>
      <c r="QB143" s="3"/>
      <c r="QC143" s="3"/>
      <c r="QD143" s="3"/>
      <c r="QE143" s="3"/>
      <c r="QF143" s="3"/>
      <c r="QG143" s="3"/>
      <c r="QH143" s="3"/>
      <c r="QI143" s="3"/>
      <c r="QJ143" s="3"/>
      <c r="QK143" s="3"/>
      <c r="QL143" s="3"/>
      <c r="QM143" s="3"/>
      <c r="QN143" s="3"/>
      <c r="QO143" s="3"/>
      <c r="QP143" s="3"/>
      <c r="QQ143" s="3"/>
      <c r="QR143" s="3"/>
      <c r="QS143" s="3"/>
      <c r="QT143" s="3"/>
      <c r="QU143" s="3"/>
      <c r="QV143" s="3"/>
      <c r="QW143" s="3"/>
      <c r="QX143" s="3"/>
      <c r="QY143" s="3"/>
      <c r="QZ143" s="3"/>
      <c r="RA143" s="3"/>
      <c r="RB143" s="3"/>
      <c r="RC143" s="3"/>
      <c r="RD143" s="3"/>
      <c r="RE143" s="3"/>
      <c r="RF143" s="3"/>
      <c r="RG143" s="3"/>
      <c r="RH143" s="3"/>
      <c r="RI143" s="3"/>
      <c r="RJ143" s="3"/>
      <c r="RK143" s="3"/>
      <c r="RL143" s="3"/>
      <c r="RM143" s="3"/>
      <c r="RN143" s="3"/>
      <c r="RO143" s="3"/>
      <c r="RP143" s="3"/>
      <c r="RQ143" s="3"/>
      <c r="RR143" s="3"/>
      <c r="RS143" s="3"/>
      <c r="RT143" s="3"/>
      <c r="RU143" s="3"/>
      <c r="RV143" s="3"/>
      <c r="RW143" s="3"/>
      <c r="RX143" s="3"/>
      <c r="RY143" s="3"/>
      <c r="RZ143" s="3"/>
      <c r="SA143" s="3"/>
      <c r="SB143" s="3"/>
      <c r="SC143" s="3"/>
      <c r="SD143" s="3"/>
      <c r="SE143" s="3"/>
      <c r="SF143" s="3"/>
      <c r="SG143" s="3"/>
      <c r="SH143" s="3"/>
      <c r="SI143" s="3"/>
      <c r="SJ143" s="3"/>
      <c r="SK143" s="3"/>
      <c r="SL143" s="3"/>
      <c r="SM143" s="3"/>
      <c r="SN143" s="3"/>
      <c r="SO143" s="3"/>
      <c r="SP143" s="3"/>
      <c r="SQ143" s="3"/>
      <c r="SR143" s="3"/>
      <c r="SS143" s="3"/>
      <c r="ST143" s="3"/>
      <c r="SU143" s="3"/>
      <c r="SV143" s="3"/>
      <c r="SW143" s="3"/>
      <c r="SX143" s="3"/>
      <c r="SY143" s="3"/>
      <c r="SZ143" s="3"/>
      <c r="TA143" s="3"/>
      <c r="TB143" s="3"/>
      <c r="TC143" s="3"/>
      <c r="TD143" s="3"/>
      <c r="TE143" s="3"/>
      <c r="TF143" s="3"/>
      <c r="TG143" s="3"/>
      <c r="TH143" s="3"/>
      <c r="TI143" s="3"/>
      <c r="TJ143" s="3"/>
      <c r="TK143" s="3"/>
      <c r="TL143" s="3"/>
      <c r="TM143" s="3"/>
      <c r="TN143" s="3"/>
      <c r="TO143" s="3"/>
      <c r="TP143" s="3"/>
      <c r="TQ143" s="3"/>
      <c r="TR143" s="3"/>
      <c r="TS143" s="3"/>
      <c r="TT143" s="3"/>
      <c r="TU143" s="3"/>
      <c r="TV143" s="3"/>
      <c r="TW143" s="3"/>
      <c r="TX143" s="3"/>
      <c r="TY143" s="3"/>
      <c r="TZ143" s="3"/>
      <c r="UA143" s="3"/>
      <c r="UB143" s="3"/>
      <c r="UC143" s="3"/>
      <c r="UD143" s="3"/>
      <c r="UE143" s="3"/>
      <c r="UF143" s="3"/>
      <c r="UG143" s="3"/>
      <c r="UH143" s="3"/>
      <c r="UI143" s="3"/>
      <c r="UJ143" s="3"/>
      <c r="UK143" s="3"/>
      <c r="UL143" s="3"/>
      <c r="UM143" s="3"/>
      <c r="UN143" s="3"/>
      <c r="UO143" s="3"/>
      <c r="UP143" s="3"/>
      <c r="UQ143" s="3"/>
      <c r="UR143" s="3"/>
      <c r="US143" s="3"/>
      <c r="UT143" s="3"/>
      <c r="UU143" s="3"/>
      <c r="UV143" s="3"/>
      <c r="UW143" s="3"/>
      <c r="UX143" s="3"/>
      <c r="UY143" s="3"/>
      <c r="UZ143" s="3"/>
      <c r="VA143" s="3"/>
      <c r="VB143" s="3"/>
      <c r="VC143" s="3"/>
      <c r="VD143" s="3"/>
      <c r="VE143" s="3"/>
      <c r="VF143" s="3"/>
      <c r="VG143" s="3"/>
      <c r="VH143" s="3"/>
      <c r="VI143" s="3"/>
      <c r="VJ143" s="3"/>
      <c r="VK143" s="3"/>
      <c r="VL143" s="3"/>
      <c r="VM143" s="3"/>
      <c r="VN143" s="3"/>
      <c r="VO143" s="3"/>
      <c r="VP143" s="3"/>
      <c r="VQ143" s="3"/>
      <c r="VR143" s="3"/>
      <c r="VS143" s="3"/>
      <c r="VT143" s="3"/>
      <c r="VU143" s="3"/>
      <c r="VV143" s="3"/>
      <c r="VW143" s="3"/>
      <c r="VX143" s="3"/>
      <c r="VY143" s="3"/>
      <c r="VZ143" s="3"/>
      <c r="WA143" s="3"/>
      <c r="WB143" s="3"/>
      <c r="WC143" s="3"/>
      <c r="WD143" s="3"/>
      <c r="WE143" s="3"/>
      <c r="WF143" s="3"/>
      <c r="WG143" s="3"/>
      <c r="WH143" s="3"/>
      <c r="WI143" s="3"/>
      <c r="WJ143" s="3"/>
      <c r="WK143" s="3"/>
      <c r="WL143" s="3"/>
      <c r="WM143" s="3"/>
      <c r="WN143" s="3"/>
      <c r="WO143" s="3"/>
      <c r="WP143" s="3"/>
      <c r="WQ143" s="3"/>
      <c r="WR143" s="3"/>
      <c r="WS143" s="3"/>
      <c r="WT143" s="3"/>
      <c r="WU143" s="3"/>
      <c r="WV143" s="3"/>
      <c r="WW143" s="3"/>
      <c r="WX143" s="3"/>
      <c r="WY143" s="3"/>
      <c r="WZ143" s="3"/>
      <c r="XA143" s="3"/>
      <c r="XB143" s="3"/>
      <c r="XC143" s="3"/>
      <c r="XD143" s="3"/>
      <c r="XE143" s="3"/>
      <c r="XF143" s="3"/>
      <c r="XG143" s="3"/>
      <c r="XH143" s="3"/>
      <c r="XI143" s="3"/>
      <c r="XJ143" s="3"/>
      <c r="XK143" s="3"/>
      <c r="XL143" s="3"/>
      <c r="XM143" s="3"/>
      <c r="XN143" s="3"/>
      <c r="XO143" s="3"/>
      <c r="XP143" s="3"/>
      <c r="XQ143" s="3"/>
      <c r="XR143" s="3"/>
      <c r="XS143" s="3"/>
      <c r="XT143" s="3"/>
      <c r="XU143" s="3"/>
      <c r="XV143" s="3"/>
      <c r="XW143" s="3"/>
      <c r="XX143" s="3"/>
      <c r="XY143" s="3"/>
      <c r="XZ143" s="3"/>
      <c r="YA143" s="3"/>
      <c r="YB143" s="3"/>
      <c r="YC143" s="3"/>
      <c r="YD143" s="3"/>
      <c r="YE143" s="3"/>
      <c r="YF143" s="3"/>
      <c r="YG143" s="3"/>
      <c r="YH143" s="3"/>
      <c r="YI143" s="3"/>
      <c r="YJ143" s="3"/>
      <c r="YK143" s="3"/>
      <c r="YL143" s="3"/>
      <c r="YM143" s="3"/>
      <c r="YN143" s="3"/>
      <c r="YO143" s="3"/>
      <c r="YP143" s="3"/>
      <c r="YQ143" s="3"/>
      <c r="YR143" s="3"/>
      <c r="YS143" s="3"/>
      <c r="YT143" s="3"/>
      <c r="YU143" s="3"/>
      <c r="YV143" s="3"/>
      <c r="YW143" s="3"/>
      <c r="YX143" s="3"/>
      <c r="YY143" s="3"/>
      <c r="YZ143" s="3"/>
      <c r="ZA143" s="3"/>
      <c r="ZB143" s="3"/>
      <c r="ZC143" s="3"/>
      <c r="ZD143" s="3"/>
      <c r="ZE143" s="3"/>
      <c r="ZF143" s="3"/>
      <c r="ZG143" s="3"/>
      <c r="ZH143" s="3"/>
      <c r="ZI143" s="3"/>
      <c r="ZJ143" s="3"/>
      <c r="ZK143" s="3"/>
      <c r="ZL143" s="3"/>
      <c r="ZM143" s="3"/>
      <c r="ZN143" s="3"/>
      <c r="ZO143" s="3"/>
      <c r="ZP143" s="3"/>
      <c r="ZQ143" s="3"/>
      <c r="ZR143" s="3"/>
      <c r="ZS143" s="3"/>
      <c r="ZT143" s="3"/>
      <c r="ZU143" s="3"/>
      <c r="ZV143" s="3"/>
      <c r="ZW143" s="3"/>
      <c r="ZX143" s="3"/>
      <c r="ZY143" s="3"/>
      <c r="ZZ143" s="3"/>
      <c r="AAA143" s="3"/>
      <c r="AAB143" s="3"/>
      <c r="AAC143" s="3"/>
      <c r="AAD143" s="3"/>
      <c r="AAE143" s="3"/>
      <c r="AAF143" s="3"/>
      <c r="AAG143" s="3"/>
      <c r="AAH143" s="3"/>
      <c r="AAI143" s="3"/>
      <c r="AAJ143" s="3"/>
      <c r="AAK143" s="3"/>
      <c r="AAL143" s="3"/>
      <c r="AAM143" s="3"/>
      <c r="AAN143" s="3"/>
      <c r="AAO143" s="3"/>
      <c r="AAP143" s="3"/>
      <c r="AAQ143" s="3"/>
      <c r="AAR143" s="3"/>
      <c r="AAS143" s="3"/>
      <c r="AAT143" s="3"/>
      <c r="AAU143" s="3"/>
      <c r="AAV143" s="3"/>
      <c r="AAW143" s="3"/>
      <c r="AAX143" s="3"/>
      <c r="AAY143" s="3"/>
      <c r="AAZ143" s="3"/>
      <c r="ABA143" s="3"/>
      <c r="ABB143" s="3"/>
      <c r="ABC143" s="3"/>
      <c r="ABD143" s="3"/>
      <c r="ABE143" s="3"/>
      <c r="ABF143" s="3"/>
      <c r="ABG143" s="3"/>
      <c r="ABH143" s="3"/>
      <c r="ABI143" s="3"/>
      <c r="ABJ143" s="3"/>
      <c r="ABK143" s="3"/>
      <c r="ABL143" s="3"/>
      <c r="ABM143" s="3"/>
      <c r="ABN143" s="3"/>
      <c r="ABO143" s="3"/>
      <c r="ABP143" s="3"/>
      <c r="ABQ143" s="3"/>
      <c r="ABR143" s="3"/>
      <c r="ABS143" s="3"/>
      <c r="ABT143" s="3"/>
      <c r="ABU143" s="3"/>
      <c r="ABV143" s="3"/>
      <c r="ABW143" s="3"/>
      <c r="ABX143" s="3"/>
      <c r="ABY143" s="3"/>
      <c r="ABZ143" s="3"/>
      <c r="ACA143" s="3"/>
      <c r="ACB143" s="3"/>
      <c r="ACC143" s="3"/>
      <c r="ACD143" s="3"/>
      <c r="ACE143" s="3"/>
      <c r="ACF143" s="3"/>
      <c r="ACG143" s="3"/>
      <c r="ACH143" s="3"/>
      <c r="ACI143" s="3"/>
      <c r="ACJ143" s="3"/>
      <c r="ACK143" s="3"/>
      <c r="ACL143" s="3"/>
      <c r="ACM143" s="3"/>
      <c r="ACN143" s="3"/>
      <c r="ACO143" s="3"/>
      <c r="ACP143" s="3"/>
      <c r="ACQ143" s="3"/>
      <c r="ACR143" s="3"/>
      <c r="ACS143" s="3"/>
      <c r="ACT143" s="3"/>
      <c r="ACU143" s="3"/>
      <c r="ACV143" s="3"/>
      <c r="ACW143" s="3"/>
      <c r="ACX143" s="3"/>
      <c r="ACY143" s="3"/>
      <c r="ACZ143" s="3"/>
      <c r="ADA143" s="3"/>
      <c r="ADB143" s="3"/>
      <c r="ADC143" s="3"/>
      <c r="ADD143" s="3"/>
      <c r="ADE143" s="3"/>
      <c r="ADF143" s="3"/>
      <c r="ADG143" s="3"/>
      <c r="ADH143" s="3"/>
      <c r="ADI143" s="3"/>
      <c r="ADJ143" s="3"/>
      <c r="ADK143" s="3"/>
      <c r="ADL143" s="3"/>
      <c r="ADM143" s="3"/>
      <c r="ADN143" s="3"/>
      <c r="ADO143" s="3"/>
      <c r="ADP143" s="3"/>
      <c r="ADQ143" s="3"/>
      <c r="ADR143" s="3"/>
      <c r="ADS143" s="3"/>
      <c r="ADT143" s="3"/>
      <c r="ADU143" s="3"/>
      <c r="ADV143" s="3"/>
      <c r="ADW143" s="3"/>
      <c r="ADX143" s="3"/>
      <c r="ADY143" s="3"/>
      <c r="ADZ143" s="3"/>
      <c r="AEA143" s="3"/>
      <c r="AEB143" s="3"/>
      <c r="AEC143" s="3"/>
      <c r="AED143" s="3"/>
      <c r="AEE143" s="3"/>
      <c r="AEF143" s="3"/>
      <c r="AEG143" s="3"/>
      <c r="AEH143" s="3"/>
      <c r="AEI143" s="3"/>
      <c r="AEJ143" s="3"/>
      <c r="AEK143" s="3"/>
      <c r="AEL143" s="3"/>
      <c r="AEM143" s="3"/>
      <c r="AEN143" s="3"/>
      <c r="AEO143" s="3"/>
      <c r="AEP143" s="3"/>
      <c r="AEQ143" s="3"/>
      <c r="AER143" s="3"/>
      <c r="AES143" s="3"/>
      <c r="AET143" s="3"/>
      <c r="AEU143" s="3"/>
      <c r="AEV143" s="3"/>
      <c r="AEW143" s="3"/>
      <c r="AEX143" s="3"/>
      <c r="AEY143" s="3"/>
      <c r="AEZ143" s="3"/>
      <c r="AFA143" s="3"/>
      <c r="AFB143" s="3"/>
      <c r="AFC143" s="3"/>
      <c r="AFD143" s="3"/>
      <c r="AFE143" s="3"/>
      <c r="AFF143" s="3"/>
      <c r="AFG143" s="3"/>
      <c r="AFH143" s="3"/>
      <c r="AFI143" s="3"/>
      <c r="AFJ143" s="3"/>
      <c r="AFK143" s="3"/>
      <c r="AFL143" s="3"/>
      <c r="AFM143" s="3"/>
      <c r="AFN143" s="3"/>
      <c r="AFO143" s="3"/>
      <c r="AFP143" s="3"/>
      <c r="AFQ143" s="3"/>
      <c r="AFR143" s="3"/>
      <c r="AFS143" s="3"/>
      <c r="AFT143" s="3"/>
      <c r="AFU143" s="3"/>
      <c r="AFV143" s="3"/>
      <c r="AFW143" s="3"/>
      <c r="AFX143" s="3"/>
      <c r="AFY143" s="3"/>
      <c r="AFZ143" s="3"/>
      <c r="AGA143" s="3"/>
      <c r="AGB143" s="3"/>
      <c r="AGC143" s="3"/>
      <c r="AGD143" s="3"/>
      <c r="AGE143" s="3"/>
      <c r="AGF143" s="3"/>
      <c r="AGG143" s="3"/>
      <c r="AGH143" s="3"/>
      <c r="AGI143" s="3"/>
      <c r="AGJ143" s="3"/>
      <c r="AGK143" s="3"/>
      <c r="AGL143" s="3"/>
      <c r="AGM143" s="3"/>
      <c r="AGN143" s="3"/>
      <c r="AGO143" s="3"/>
      <c r="AGP143" s="3"/>
      <c r="AGQ143" s="3"/>
      <c r="AGR143" s="3"/>
      <c r="AGS143" s="3"/>
      <c r="AGT143" s="3"/>
      <c r="AGU143" s="3"/>
      <c r="AGV143" s="3"/>
      <c r="AGW143" s="3"/>
      <c r="AGX143" s="3"/>
      <c r="AGY143" s="3"/>
      <c r="AGZ143" s="3"/>
      <c r="AHA143" s="3"/>
      <c r="AHB143" s="3"/>
      <c r="AHC143" s="3"/>
      <c r="AHD143" s="3"/>
      <c r="AHE143" s="3"/>
      <c r="AHF143" s="3"/>
      <c r="AHG143" s="3"/>
      <c r="AHH143" s="3"/>
      <c r="AHI143" s="3"/>
      <c r="AHJ143" s="3"/>
      <c r="AHK143" s="3"/>
      <c r="AHL143" s="3"/>
      <c r="AHM143" s="3"/>
      <c r="AHN143" s="3"/>
      <c r="AHO143" s="3"/>
      <c r="AHP143" s="3"/>
      <c r="AHQ143" s="3"/>
      <c r="AHR143" s="3"/>
      <c r="AHS143" s="3"/>
      <c r="AHT143" s="3"/>
      <c r="AHU143" s="3"/>
      <c r="AHV143" s="3"/>
      <c r="AHW143" s="3"/>
      <c r="AHX143" s="3"/>
      <c r="AHY143" s="3"/>
      <c r="AHZ143" s="3"/>
      <c r="AIA143" s="3"/>
      <c r="AIB143" s="3"/>
      <c r="AIC143" s="3"/>
      <c r="AID143" s="3"/>
      <c r="AIE143" s="3"/>
      <c r="AIF143" s="3"/>
      <c r="AIG143" s="3"/>
      <c r="AIH143" s="3"/>
      <c r="AII143" s="3"/>
      <c r="AIJ143" s="3"/>
      <c r="AIK143" s="3"/>
      <c r="AIL143" s="3"/>
      <c r="AIM143" s="3"/>
      <c r="AIN143" s="3"/>
      <c r="AIO143" s="3"/>
      <c r="AIP143" s="3"/>
      <c r="AIQ143" s="3"/>
      <c r="AIR143" s="3"/>
      <c r="AIS143" s="3"/>
      <c r="AIT143" s="3"/>
      <c r="AIU143" s="3"/>
      <c r="AIV143" s="3"/>
      <c r="AIW143" s="3"/>
      <c r="AIX143" s="3"/>
      <c r="AIY143" s="3"/>
      <c r="AIZ143" s="3"/>
      <c r="AJA143" s="3"/>
      <c r="AJB143" s="3"/>
      <c r="AJC143" s="3"/>
      <c r="AJD143" s="3"/>
      <c r="AJE143" s="3"/>
      <c r="AJF143" s="3"/>
      <c r="AJG143" s="3"/>
      <c r="AJH143" s="3"/>
      <c r="AJI143" s="3"/>
      <c r="AJJ143" s="3"/>
      <c r="AJK143" s="3"/>
      <c r="AJL143" s="3"/>
      <c r="AJM143" s="3"/>
      <c r="AJN143" s="3"/>
      <c r="AJO143" s="3"/>
      <c r="AJP143" s="3"/>
      <c r="AJQ143" s="3"/>
      <c r="AJR143" s="3"/>
      <c r="AJS143" s="3"/>
      <c r="AJT143" s="3"/>
      <c r="AJU143" s="3"/>
      <c r="AJV143" s="3"/>
      <c r="AJW143" s="3"/>
      <c r="AJX143" s="3"/>
      <c r="AJY143" s="3"/>
      <c r="AJZ143" s="3"/>
      <c r="AKA143" s="3"/>
      <c r="AKB143" s="3"/>
      <c r="AKC143" s="3"/>
      <c r="AKD143" s="3"/>
      <c r="AKE143" s="3"/>
      <c r="AKF143" s="3"/>
      <c r="AKG143" s="3"/>
      <c r="AKH143" s="3"/>
      <c r="AKI143" s="3"/>
      <c r="AKJ143" s="3"/>
      <c r="AKK143" s="3"/>
      <c r="AKL143" s="3"/>
      <c r="AKM143" s="3"/>
      <c r="AKN143" s="3"/>
      <c r="AKO143" s="3"/>
      <c r="AKP143" s="3"/>
      <c r="AKQ143" s="3"/>
      <c r="AKR143" s="3"/>
      <c r="AKS143" s="3"/>
      <c r="AKT143" s="3"/>
      <c r="AKU143" s="3"/>
      <c r="AKV143" s="3"/>
      <c r="AKW143" s="3"/>
      <c r="AKX143" s="3"/>
      <c r="AKY143" s="3"/>
      <c r="AKZ143" s="3"/>
      <c r="ALA143" s="3"/>
    </row>
    <row r="144" spans="1:989" s="6" customFormat="1" x14ac:dyDescent="0.2">
      <c r="A144" s="22" t="s">
        <v>9</v>
      </c>
      <c r="B144" s="72"/>
      <c r="C144" s="72"/>
      <c r="D144" s="72"/>
      <c r="E144" s="69"/>
      <c r="F144" s="69"/>
      <c r="G144" s="86"/>
      <c r="H144" s="68"/>
      <c r="I144" s="68"/>
      <c r="J144" s="70"/>
      <c r="K144" s="70"/>
      <c r="L144" s="71"/>
      <c r="M144" s="71"/>
    </row>
    <row r="145" spans="1:989" s="35" customFormat="1" ht="25.5" x14ac:dyDescent="0.2">
      <c r="A145" s="22" t="s">
        <v>10</v>
      </c>
      <c r="B145" s="72">
        <v>3713.4</v>
      </c>
      <c r="C145" s="72">
        <v>3713.4</v>
      </c>
      <c r="D145" s="72">
        <v>3713.4</v>
      </c>
      <c r="E145" s="73">
        <f t="shared" ref="E145:E207" si="57">D145/B145*100</f>
        <v>100</v>
      </c>
      <c r="F145" s="73">
        <f t="shared" ref="F145:F204" si="58">D145/C145*100</f>
        <v>100</v>
      </c>
      <c r="G145" s="86">
        <v>3451.3</v>
      </c>
      <c r="H145" s="72">
        <f t="shared" ref="H145:H204" si="59">G145-B145</f>
        <v>-262.09999999999991</v>
      </c>
      <c r="I145" s="72">
        <f t="shared" ref="I145:I204" si="60">H145/B145*100</f>
        <v>-7.0582215759142546</v>
      </c>
      <c r="J145" s="74">
        <f t="shared" ref="J145:J204" si="61">G145-C145</f>
        <v>-262.09999999999991</v>
      </c>
      <c r="K145" s="74">
        <f t="shared" ref="K145:K204" si="62">J145/C145*100</f>
        <v>-7.0582215759142546</v>
      </c>
      <c r="L145" s="75">
        <f t="shared" ref="L145:L204" si="63">G145-D145</f>
        <v>-262.09999999999991</v>
      </c>
      <c r="M145" s="75">
        <f t="shared" ref="M145:M204" si="64">L145/D145*100</f>
        <v>-7.0582215759142546</v>
      </c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3"/>
      <c r="GV145" s="3"/>
      <c r="GW145" s="3"/>
      <c r="GX145" s="3"/>
      <c r="GY145" s="3"/>
      <c r="GZ145" s="3"/>
      <c r="HA145" s="3"/>
      <c r="HB145" s="3"/>
      <c r="HC145" s="3"/>
      <c r="HD145" s="3"/>
      <c r="HE145" s="3"/>
      <c r="HF145" s="3"/>
      <c r="HG145" s="3"/>
      <c r="HH145" s="3"/>
      <c r="HI145" s="3"/>
      <c r="HJ145" s="3"/>
      <c r="HK145" s="3"/>
      <c r="HL145" s="3"/>
      <c r="HM145" s="3"/>
      <c r="HN145" s="3"/>
      <c r="HO145" s="3"/>
      <c r="HP145" s="3"/>
      <c r="HQ145" s="3"/>
      <c r="HR145" s="3"/>
      <c r="HS145" s="3"/>
      <c r="HT145" s="3"/>
      <c r="HU145" s="3"/>
      <c r="HV145" s="3"/>
      <c r="HW145" s="3"/>
      <c r="HX145" s="3"/>
      <c r="HY145" s="3"/>
      <c r="HZ145" s="3"/>
      <c r="IA145" s="3"/>
      <c r="IB145" s="3"/>
      <c r="IC145" s="3"/>
      <c r="ID145" s="3"/>
      <c r="IE145" s="3"/>
      <c r="IF145" s="3"/>
      <c r="IG145" s="3"/>
      <c r="IH145" s="3"/>
      <c r="II145" s="3"/>
      <c r="IJ145" s="3"/>
      <c r="IK145" s="3"/>
      <c r="IL145" s="3"/>
      <c r="IM145" s="3"/>
      <c r="IN145" s="3"/>
      <c r="IO145" s="3"/>
      <c r="IP145" s="3"/>
      <c r="IQ145" s="3"/>
      <c r="IR145" s="3"/>
      <c r="IS145" s="3"/>
      <c r="IT145" s="3"/>
      <c r="IU145" s="3"/>
      <c r="IV145" s="3"/>
      <c r="IW145" s="3"/>
      <c r="IX145" s="3"/>
      <c r="IY145" s="3"/>
      <c r="IZ145" s="3"/>
      <c r="JA145" s="3"/>
      <c r="JB145" s="3"/>
      <c r="JC145" s="3"/>
      <c r="JD145" s="3"/>
      <c r="JE145" s="3"/>
      <c r="JF145" s="3"/>
      <c r="JG145" s="3"/>
      <c r="JH145" s="3"/>
      <c r="JI145" s="3"/>
      <c r="JJ145" s="3"/>
      <c r="JK145" s="3"/>
      <c r="JL145" s="3"/>
      <c r="JM145" s="3"/>
      <c r="JN145" s="3"/>
      <c r="JO145" s="3"/>
      <c r="JP145" s="3"/>
      <c r="JQ145" s="3"/>
      <c r="JR145" s="3"/>
      <c r="JS145" s="3"/>
      <c r="JT145" s="3"/>
      <c r="JU145" s="3"/>
      <c r="JV145" s="3"/>
      <c r="JW145" s="3"/>
      <c r="JX145" s="3"/>
      <c r="JY145" s="3"/>
      <c r="JZ145" s="3"/>
      <c r="KA145" s="3"/>
      <c r="KB145" s="3"/>
      <c r="KC145" s="3"/>
      <c r="KD145" s="3"/>
      <c r="KE145" s="3"/>
      <c r="KF145" s="3"/>
      <c r="KG145" s="3"/>
      <c r="KH145" s="3"/>
      <c r="KI145" s="3"/>
      <c r="KJ145" s="3"/>
      <c r="KK145" s="3"/>
      <c r="KL145" s="3"/>
      <c r="KM145" s="3"/>
      <c r="KN145" s="3"/>
      <c r="KO145" s="3"/>
      <c r="KP145" s="3"/>
      <c r="KQ145" s="3"/>
      <c r="KR145" s="3"/>
      <c r="KS145" s="3"/>
      <c r="KT145" s="3"/>
      <c r="KU145" s="3"/>
      <c r="KV145" s="3"/>
      <c r="KW145" s="3"/>
      <c r="KX145" s="3"/>
      <c r="KY145" s="3"/>
      <c r="KZ145" s="3"/>
      <c r="LA145" s="3"/>
      <c r="LB145" s="3"/>
      <c r="LC145" s="3"/>
      <c r="LD145" s="3"/>
      <c r="LE145" s="3"/>
      <c r="LF145" s="3"/>
      <c r="LG145" s="3"/>
      <c r="LH145" s="3"/>
      <c r="LI145" s="3"/>
      <c r="LJ145" s="3"/>
      <c r="LK145" s="3"/>
      <c r="LL145" s="3"/>
      <c r="LM145" s="3"/>
      <c r="LN145" s="3"/>
      <c r="LO145" s="3"/>
      <c r="LP145" s="3"/>
      <c r="LQ145" s="3"/>
      <c r="LR145" s="3"/>
      <c r="LS145" s="3"/>
      <c r="LT145" s="3"/>
      <c r="LU145" s="3"/>
      <c r="LV145" s="3"/>
      <c r="LW145" s="3"/>
      <c r="LX145" s="3"/>
      <c r="LY145" s="3"/>
      <c r="LZ145" s="3"/>
      <c r="MA145" s="3"/>
      <c r="MB145" s="3"/>
      <c r="MC145" s="3"/>
      <c r="MD145" s="3"/>
      <c r="ME145" s="3"/>
      <c r="MF145" s="3"/>
      <c r="MG145" s="3"/>
      <c r="MH145" s="3"/>
      <c r="MI145" s="3"/>
      <c r="MJ145" s="3"/>
      <c r="MK145" s="3"/>
      <c r="ML145" s="3"/>
      <c r="MM145" s="3"/>
      <c r="MN145" s="3"/>
      <c r="MO145" s="3"/>
      <c r="MP145" s="3"/>
      <c r="MQ145" s="3"/>
      <c r="MR145" s="3"/>
      <c r="MS145" s="3"/>
      <c r="MT145" s="3"/>
      <c r="MU145" s="3"/>
      <c r="MV145" s="3"/>
      <c r="MW145" s="3"/>
      <c r="MX145" s="3"/>
      <c r="MY145" s="3"/>
      <c r="MZ145" s="3"/>
      <c r="NA145" s="3"/>
      <c r="NB145" s="3"/>
      <c r="NC145" s="3"/>
      <c r="ND145" s="3"/>
      <c r="NE145" s="3"/>
      <c r="NF145" s="3"/>
      <c r="NG145" s="3"/>
      <c r="NH145" s="3"/>
      <c r="NI145" s="3"/>
      <c r="NJ145" s="3"/>
      <c r="NK145" s="3"/>
      <c r="NL145" s="3"/>
      <c r="NM145" s="3"/>
      <c r="NN145" s="3"/>
      <c r="NO145" s="3"/>
      <c r="NP145" s="3"/>
      <c r="NQ145" s="3"/>
      <c r="NR145" s="3"/>
      <c r="NS145" s="3"/>
      <c r="NT145" s="3"/>
      <c r="NU145" s="3"/>
      <c r="NV145" s="3"/>
      <c r="NW145" s="3"/>
      <c r="NX145" s="3"/>
      <c r="NY145" s="3"/>
      <c r="NZ145" s="3"/>
      <c r="OA145" s="3"/>
      <c r="OB145" s="3"/>
      <c r="OC145" s="3"/>
      <c r="OD145" s="3"/>
      <c r="OE145" s="3"/>
      <c r="OF145" s="3"/>
      <c r="OG145" s="3"/>
      <c r="OH145" s="3"/>
      <c r="OI145" s="3"/>
      <c r="OJ145" s="3"/>
      <c r="OK145" s="3"/>
      <c r="OL145" s="3"/>
      <c r="OM145" s="3"/>
      <c r="ON145" s="3"/>
      <c r="OO145" s="3"/>
      <c r="OP145" s="3"/>
      <c r="OQ145" s="3"/>
      <c r="OR145" s="3"/>
      <c r="OS145" s="3"/>
      <c r="OT145" s="3"/>
      <c r="OU145" s="3"/>
      <c r="OV145" s="3"/>
      <c r="OW145" s="3"/>
      <c r="OX145" s="3"/>
      <c r="OY145" s="3"/>
      <c r="OZ145" s="3"/>
      <c r="PA145" s="3"/>
      <c r="PB145" s="3"/>
      <c r="PC145" s="3"/>
      <c r="PD145" s="3"/>
      <c r="PE145" s="3"/>
      <c r="PF145" s="3"/>
      <c r="PG145" s="3"/>
      <c r="PH145" s="3"/>
      <c r="PI145" s="3"/>
      <c r="PJ145" s="3"/>
      <c r="PK145" s="3"/>
      <c r="PL145" s="3"/>
      <c r="PM145" s="3"/>
      <c r="PN145" s="3"/>
      <c r="PO145" s="3"/>
      <c r="PP145" s="3"/>
      <c r="PQ145" s="3"/>
      <c r="PR145" s="3"/>
      <c r="PS145" s="3"/>
      <c r="PT145" s="3"/>
      <c r="PU145" s="3"/>
      <c r="PV145" s="3"/>
      <c r="PW145" s="3"/>
      <c r="PX145" s="3"/>
      <c r="PY145" s="3"/>
      <c r="PZ145" s="3"/>
      <c r="QA145" s="3"/>
      <c r="QB145" s="3"/>
      <c r="QC145" s="3"/>
      <c r="QD145" s="3"/>
      <c r="QE145" s="3"/>
      <c r="QF145" s="3"/>
      <c r="QG145" s="3"/>
      <c r="QH145" s="3"/>
      <c r="QI145" s="3"/>
      <c r="QJ145" s="3"/>
      <c r="QK145" s="3"/>
      <c r="QL145" s="3"/>
      <c r="QM145" s="3"/>
      <c r="QN145" s="3"/>
      <c r="QO145" s="3"/>
      <c r="QP145" s="3"/>
      <c r="QQ145" s="3"/>
      <c r="QR145" s="3"/>
      <c r="QS145" s="3"/>
      <c r="QT145" s="3"/>
      <c r="QU145" s="3"/>
      <c r="QV145" s="3"/>
      <c r="QW145" s="3"/>
      <c r="QX145" s="3"/>
      <c r="QY145" s="3"/>
      <c r="QZ145" s="3"/>
      <c r="RA145" s="3"/>
      <c r="RB145" s="3"/>
      <c r="RC145" s="3"/>
      <c r="RD145" s="3"/>
      <c r="RE145" s="3"/>
      <c r="RF145" s="3"/>
      <c r="RG145" s="3"/>
      <c r="RH145" s="3"/>
      <c r="RI145" s="3"/>
      <c r="RJ145" s="3"/>
      <c r="RK145" s="3"/>
      <c r="RL145" s="3"/>
      <c r="RM145" s="3"/>
      <c r="RN145" s="3"/>
      <c r="RO145" s="3"/>
      <c r="RP145" s="3"/>
      <c r="RQ145" s="3"/>
      <c r="RR145" s="3"/>
      <c r="RS145" s="3"/>
      <c r="RT145" s="3"/>
      <c r="RU145" s="3"/>
      <c r="RV145" s="3"/>
      <c r="RW145" s="3"/>
      <c r="RX145" s="3"/>
      <c r="RY145" s="3"/>
      <c r="RZ145" s="3"/>
      <c r="SA145" s="3"/>
      <c r="SB145" s="3"/>
      <c r="SC145" s="3"/>
      <c r="SD145" s="3"/>
      <c r="SE145" s="3"/>
      <c r="SF145" s="3"/>
      <c r="SG145" s="3"/>
      <c r="SH145" s="3"/>
      <c r="SI145" s="3"/>
      <c r="SJ145" s="3"/>
      <c r="SK145" s="3"/>
      <c r="SL145" s="3"/>
      <c r="SM145" s="3"/>
      <c r="SN145" s="3"/>
      <c r="SO145" s="3"/>
      <c r="SP145" s="3"/>
      <c r="SQ145" s="3"/>
      <c r="SR145" s="3"/>
      <c r="SS145" s="3"/>
      <c r="ST145" s="3"/>
      <c r="SU145" s="3"/>
      <c r="SV145" s="3"/>
      <c r="SW145" s="3"/>
      <c r="SX145" s="3"/>
      <c r="SY145" s="3"/>
      <c r="SZ145" s="3"/>
      <c r="TA145" s="3"/>
      <c r="TB145" s="3"/>
      <c r="TC145" s="3"/>
      <c r="TD145" s="3"/>
      <c r="TE145" s="3"/>
      <c r="TF145" s="3"/>
      <c r="TG145" s="3"/>
      <c r="TH145" s="3"/>
      <c r="TI145" s="3"/>
      <c r="TJ145" s="3"/>
      <c r="TK145" s="3"/>
      <c r="TL145" s="3"/>
      <c r="TM145" s="3"/>
      <c r="TN145" s="3"/>
      <c r="TO145" s="3"/>
      <c r="TP145" s="3"/>
      <c r="TQ145" s="3"/>
      <c r="TR145" s="3"/>
      <c r="TS145" s="3"/>
      <c r="TT145" s="3"/>
      <c r="TU145" s="3"/>
      <c r="TV145" s="3"/>
      <c r="TW145" s="3"/>
      <c r="TX145" s="3"/>
      <c r="TY145" s="3"/>
      <c r="TZ145" s="3"/>
      <c r="UA145" s="3"/>
      <c r="UB145" s="3"/>
      <c r="UC145" s="3"/>
      <c r="UD145" s="3"/>
      <c r="UE145" s="3"/>
      <c r="UF145" s="3"/>
      <c r="UG145" s="3"/>
      <c r="UH145" s="3"/>
      <c r="UI145" s="3"/>
      <c r="UJ145" s="3"/>
      <c r="UK145" s="3"/>
      <c r="UL145" s="3"/>
      <c r="UM145" s="3"/>
      <c r="UN145" s="3"/>
      <c r="UO145" s="3"/>
      <c r="UP145" s="3"/>
      <c r="UQ145" s="3"/>
      <c r="UR145" s="3"/>
      <c r="US145" s="3"/>
      <c r="UT145" s="3"/>
      <c r="UU145" s="3"/>
      <c r="UV145" s="3"/>
      <c r="UW145" s="3"/>
      <c r="UX145" s="3"/>
      <c r="UY145" s="3"/>
      <c r="UZ145" s="3"/>
      <c r="VA145" s="3"/>
      <c r="VB145" s="3"/>
      <c r="VC145" s="3"/>
      <c r="VD145" s="3"/>
      <c r="VE145" s="3"/>
      <c r="VF145" s="3"/>
      <c r="VG145" s="3"/>
      <c r="VH145" s="3"/>
      <c r="VI145" s="3"/>
      <c r="VJ145" s="3"/>
      <c r="VK145" s="3"/>
      <c r="VL145" s="3"/>
      <c r="VM145" s="3"/>
      <c r="VN145" s="3"/>
      <c r="VO145" s="3"/>
      <c r="VP145" s="3"/>
      <c r="VQ145" s="3"/>
      <c r="VR145" s="3"/>
      <c r="VS145" s="3"/>
      <c r="VT145" s="3"/>
      <c r="VU145" s="3"/>
      <c r="VV145" s="3"/>
      <c r="VW145" s="3"/>
      <c r="VX145" s="3"/>
      <c r="VY145" s="3"/>
      <c r="VZ145" s="3"/>
      <c r="WA145" s="3"/>
      <c r="WB145" s="3"/>
      <c r="WC145" s="3"/>
      <c r="WD145" s="3"/>
      <c r="WE145" s="3"/>
      <c r="WF145" s="3"/>
      <c r="WG145" s="3"/>
      <c r="WH145" s="3"/>
      <c r="WI145" s="3"/>
      <c r="WJ145" s="3"/>
      <c r="WK145" s="3"/>
      <c r="WL145" s="3"/>
      <c r="WM145" s="3"/>
      <c r="WN145" s="3"/>
      <c r="WO145" s="3"/>
      <c r="WP145" s="3"/>
      <c r="WQ145" s="3"/>
      <c r="WR145" s="3"/>
      <c r="WS145" s="3"/>
      <c r="WT145" s="3"/>
      <c r="WU145" s="3"/>
      <c r="WV145" s="3"/>
      <c r="WW145" s="3"/>
      <c r="WX145" s="3"/>
      <c r="WY145" s="3"/>
      <c r="WZ145" s="3"/>
      <c r="XA145" s="3"/>
      <c r="XB145" s="3"/>
      <c r="XC145" s="3"/>
      <c r="XD145" s="3"/>
      <c r="XE145" s="3"/>
      <c r="XF145" s="3"/>
      <c r="XG145" s="3"/>
      <c r="XH145" s="3"/>
      <c r="XI145" s="3"/>
      <c r="XJ145" s="3"/>
      <c r="XK145" s="3"/>
      <c r="XL145" s="3"/>
      <c r="XM145" s="3"/>
      <c r="XN145" s="3"/>
      <c r="XO145" s="3"/>
      <c r="XP145" s="3"/>
      <c r="XQ145" s="3"/>
      <c r="XR145" s="3"/>
      <c r="XS145" s="3"/>
      <c r="XT145" s="3"/>
      <c r="XU145" s="3"/>
      <c r="XV145" s="3"/>
      <c r="XW145" s="3"/>
      <c r="XX145" s="3"/>
      <c r="XY145" s="3"/>
      <c r="XZ145" s="3"/>
      <c r="YA145" s="3"/>
      <c r="YB145" s="3"/>
      <c r="YC145" s="3"/>
      <c r="YD145" s="3"/>
      <c r="YE145" s="3"/>
      <c r="YF145" s="3"/>
      <c r="YG145" s="3"/>
      <c r="YH145" s="3"/>
      <c r="YI145" s="3"/>
      <c r="YJ145" s="3"/>
      <c r="YK145" s="3"/>
      <c r="YL145" s="3"/>
      <c r="YM145" s="3"/>
      <c r="YN145" s="3"/>
      <c r="YO145" s="3"/>
      <c r="YP145" s="3"/>
      <c r="YQ145" s="3"/>
      <c r="YR145" s="3"/>
      <c r="YS145" s="3"/>
      <c r="YT145" s="3"/>
      <c r="YU145" s="3"/>
      <c r="YV145" s="3"/>
      <c r="YW145" s="3"/>
      <c r="YX145" s="3"/>
      <c r="YY145" s="3"/>
      <c r="YZ145" s="3"/>
      <c r="ZA145" s="3"/>
      <c r="ZB145" s="3"/>
      <c r="ZC145" s="3"/>
      <c r="ZD145" s="3"/>
      <c r="ZE145" s="3"/>
      <c r="ZF145" s="3"/>
      <c r="ZG145" s="3"/>
      <c r="ZH145" s="3"/>
      <c r="ZI145" s="3"/>
      <c r="ZJ145" s="3"/>
      <c r="ZK145" s="3"/>
      <c r="ZL145" s="3"/>
      <c r="ZM145" s="3"/>
      <c r="ZN145" s="3"/>
      <c r="ZO145" s="3"/>
      <c r="ZP145" s="3"/>
      <c r="ZQ145" s="3"/>
      <c r="ZR145" s="3"/>
      <c r="ZS145" s="3"/>
      <c r="ZT145" s="3"/>
      <c r="ZU145" s="3"/>
      <c r="ZV145" s="3"/>
      <c r="ZW145" s="3"/>
      <c r="ZX145" s="3"/>
      <c r="ZY145" s="3"/>
      <c r="ZZ145" s="3"/>
      <c r="AAA145" s="3"/>
      <c r="AAB145" s="3"/>
      <c r="AAC145" s="3"/>
      <c r="AAD145" s="3"/>
      <c r="AAE145" s="3"/>
      <c r="AAF145" s="3"/>
      <c r="AAG145" s="3"/>
      <c r="AAH145" s="3"/>
      <c r="AAI145" s="3"/>
      <c r="AAJ145" s="3"/>
      <c r="AAK145" s="3"/>
      <c r="AAL145" s="3"/>
      <c r="AAM145" s="3"/>
      <c r="AAN145" s="3"/>
      <c r="AAO145" s="3"/>
      <c r="AAP145" s="3"/>
      <c r="AAQ145" s="3"/>
      <c r="AAR145" s="3"/>
      <c r="AAS145" s="3"/>
      <c r="AAT145" s="3"/>
      <c r="AAU145" s="3"/>
      <c r="AAV145" s="3"/>
      <c r="AAW145" s="3"/>
      <c r="AAX145" s="3"/>
      <c r="AAY145" s="3"/>
      <c r="AAZ145" s="3"/>
      <c r="ABA145" s="3"/>
      <c r="ABB145" s="3"/>
      <c r="ABC145" s="3"/>
      <c r="ABD145" s="3"/>
      <c r="ABE145" s="3"/>
      <c r="ABF145" s="3"/>
      <c r="ABG145" s="3"/>
      <c r="ABH145" s="3"/>
      <c r="ABI145" s="3"/>
      <c r="ABJ145" s="3"/>
      <c r="ABK145" s="3"/>
      <c r="ABL145" s="3"/>
      <c r="ABM145" s="3"/>
      <c r="ABN145" s="3"/>
      <c r="ABO145" s="3"/>
      <c r="ABP145" s="3"/>
      <c r="ABQ145" s="3"/>
      <c r="ABR145" s="3"/>
      <c r="ABS145" s="3"/>
      <c r="ABT145" s="3"/>
      <c r="ABU145" s="3"/>
      <c r="ABV145" s="3"/>
      <c r="ABW145" s="3"/>
      <c r="ABX145" s="3"/>
      <c r="ABY145" s="3"/>
      <c r="ABZ145" s="3"/>
      <c r="ACA145" s="3"/>
      <c r="ACB145" s="3"/>
      <c r="ACC145" s="3"/>
      <c r="ACD145" s="3"/>
      <c r="ACE145" s="3"/>
      <c r="ACF145" s="3"/>
      <c r="ACG145" s="3"/>
      <c r="ACH145" s="3"/>
      <c r="ACI145" s="3"/>
      <c r="ACJ145" s="3"/>
      <c r="ACK145" s="3"/>
      <c r="ACL145" s="3"/>
      <c r="ACM145" s="3"/>
      <c r="ACN145" s="3"/>
      <c r="ACO145" s="3"/>
      <c r="ACP145" s="3"/>
      <c r="ACQ145" s="3"/>
      <c r="ACR145" s="3"/>
      <c r="ACS145" s="3"/>
      <c r="ACT145" s="3"/>
      <c r="ACU145" s="3"/>
      <c r="ACV145" s="3"/>
      <c r="ACW145" s="3"/>
      <c r="ACX145" s="3"/>
      <c r="ACY145" s="3"/>
      <c r="ACZ145" s="3"/>
      <c r="ADA145" s="3"/>
      <c r="ADB145" s="3"/>
      <c r="ADC145" s="3"/>
      <c r="ADD145" s="3"/>
      <c r="ADE145" s="3"/>
      <c r="ADF145" s="3"/>
      <c r="ADG145" s="3"/>
      <c r="ADH145" s="3"/>
      <c r="ADI145" s="3"/>
      <c r="ADJ145" s="3"/>
      <c r="ADK145" s="3"/>
      <c r="ADL145" s="3"/>
      <c r="ADM145" s="3"/>
      <c r="ADN145" s="3"/>
      <c r="ADO145" s="3"/>
      <c r="ADP145" s="3"/>
      <c r="ADQ145" s="3"/>
      <c r="ADR145" s="3"/>
      <c r="ADS145" s="3"/>
      <c r="ADT145" s="3"/>
      <c r="ADU145" s="3"/>
      <c r="ADV145" s="3"/>
      <c r="ADW145" s="3"/>
      <c r="ADX145" s="3"/>
      <c r="ADY145" s="3"/>
      <c r="ADZ145" s="3"/>
      <c r="AEA145" s="3"/>
      <c r="AEB145" s="3"/>
      <c r="AEC145" s="3"/>
      <c r="AED145" s="3"/>
      <c r="AEE145" s="3"/>
      <c r="AEF145" s="3"/>
      <c r="AEG145" s="3"/>
      <c r="AEH145" s="3"/>
      <c r="AEI145" s="3"/>
      <c r="AEJ145" s="3"/>
      <c r="AEK145" s="3"/>
      <c r="AEL145" s="3"/>
      <c r="AEM145" s="3"/>
      <c r="AEN145" s="3"/>
      <c r="AEO145" s="3"/>
      <c r="AEP145" s="3"/>
      <c r="AEQ145" s="3"/>
      <c r="AER145" s="3"/>
      <c r="AES145" s="3"/>
      <c r="AET145" s="3"/>
      <c r="AEU145" s="3"/>
      <c r="AEV145" s="3"/>
      <c r="AEW145" s="3"/>
      <c r="AEX145" s="3"/>
      <c r="AEY145" s="3"/>
      <c r="AEZ145" s="3"/>
      <c r="AFA145" s="3"/>
      <c r="AFB145" s="3"/>
      <c r="AFC145" s="3"/>
      <c r="AFD145" s="3"/>
      <c r="AFE145" s="3"/>
      <c r="AFF145" s="3"/>
      <c r="AFG145" s="3"/>
      <c r="AFH145" s="3"/>
      <c r="AFI145" s="3"/>
      <c r="AFJ145" s="3"/>
      <c r="AFK145" s="3"/>
      <c r="AFL145" s="3"/>
      <c r="AFM145" s="3"/>
      <c r="AFN145" s="3"/>
      <c r="AFO145" s="3"/>
      <c r="AFP145" s="3"/>
      <c r="AFQ145" s="3"/>
      <c r="AFR145" s="3"/>
      <c r="AFS145" s="3"/>
      <c r="AFT145" s="3"/>
      <c r="AFU145" s="3"/>
      <c r="AFV145" s="3"/>
      <c r="AFW145" s="3"/>
      <c r="AFX145" s="3"/>
      <c r="AFY145" s="3"/>
      <c r="AFZ145" s="3"/>
      <c r="AGA145" s="3"/>
      <c r="AGB145" s="3"/>
      <c r="AGC145" s="3"/>
      <c r="AGD145" s="3"/>
      <c r="AGE145" s="3"/>
      <c r="AGF145" s="3"/>
      <c r="AGG145" s="3"/>
      <c r="AGH145" s="3"/>
      <c r="AGI145" s="3"/>
      <c r="AGJ145" s="3"/>
      <c r="AGK145" s="3"/>
      <c r="AGL145" s="3"/>
      <c r="AGM145" s="3"/>
      <c r="AGN145" s="3"/>
      <c r="AGO145" s="3"/>
      <c r="AGP145" s="3"/>
      <c r="AGQ145" s="3"/>
      <c r="AGR145" s="3"/>
      <c r="AGS145" s="3"/>
      <c r="AGT145" s="3"/>
      <c r="AGU145" s="3"/>
      <c r="AGV145" s="3"/>
      <c r="AGW145" s="3"/>
      <c r="AGX145" s="3"/>
      <c r="AGY145" s="3"/>
      <c r="AGZ145" s="3"/>
      <c r="AHA145" s="3"/>
      <c r="AHB145" s="3"/>
      <c r="AHC145" s="3"/>
      <c r="AHD145" s="3"/>
      <c r="AHE145" s="3"/>
      <c r="AHF145" s="3"/>
      <c r="AHG145" s="3"/>
      <c r="AHH145" s="3"/>
      <c r="AHI145" s="3"/>
      <c r="AHJ145" s="3"/>
      <c r="AHK145" s="3"/>
      <c r="AHL145" s="3"/>
      <c r="AHM145" s="3"/>
      <c r="AHN145" s="3"/>
      <c r="AHO145" s="3"/>
      <c r="AHP145" s="3"/>
      <c r="AHQ145" s="3"/>
      <c r="AHR145" s="3"/>
      <c r="AHS145" s="3"/>
      <c r="AHT145" s="3"/>
      <c r="AHU145" s="3"/>
      <c r="AHV145" s="3"/>
      <c r="AHW145" s="3"/>
      <c r="AHX145" s="3"/>
      <c r="AHY145" s="3"/>
      <c r="AHZ145" s="3"/>
      <c r="AIA145" s="3"/>
      <c r="AIB145" s="3"/>
      <c r="AIC145" s="3"/>
      <c r="AID145" s="3"/>
      <c r="AIE145" s="3"/>
      <c r="AIF145" s="3"/>
      <c r="AIG145" s="3"/>
      <c r="AIH145" s="3"/>
      <c r="AII145" s="3"/>
      <c r="AIJ145" s="3"/>
      <c r="AIK145" s="3"/>
      <c r="AIL145" s="3"/>
      <c r="AIM145" s="3"/>
      <c r="AIN145" s="3"/>
      <c r="AIO145" s="3"/>
      <c r="AIP145" s="3"/>
      <c r="AIQ145" s="3"/>
      <c r="AIR145" s="3"/>
      <c r="AIS145" s="3"/>
      <c r="AIT145" s="3"/>
      <c r="AIU145" s="3"/>
      <c r="AIV145" s="3"/>
      <c r="AIW145" s="3"/>
      <c r="AIX145" s="3"/>
      <c r="AIY145" s="3"/>
      <c r="AIZ145" s="3"/>
      <c r="AJA145" s="3"/>
      <c r="AJB145" s="3"/>
      <c r="AJC145" s="3"/>
      <c r="AJD145" s="3"/>
      <c r="AJE145" s="3"/>
      <c r="AJF145" s="3"/>
      <c r="AJG145" s="3"/>
      <c r="AJH145" s="3"/>
      <c r="AJI145" s="3"/>
      <c r="AJJ145" s="3"/>
      <c r="AJK145" s="3"/>
      <c r="AJL145" s="3"/>
      <c r="AJM145" s="3"/>
      <c r="AJN145" s="3"/>
      <c r="AJO145" s="3"/>
      <c r="AJP145" s="3"/>
      <c r="AJQ145" s="3"/>
      <c r="AJR145" s="3"/>
      <c r="AJS145" s="3"/>
      <c r="AJT145" s="3"/>
      <c r="AJU145" s="3"/>
      <c r="AJV145" s="3"/>
      <c r="AJW145" s="3"/>
      <c r="AJX145" s="3"/>
      <c r="AJY145" s="3"/>
      <c r="AJZ145" s="3"/>
      <c r="AKA145" s="3"/>
      <c r="AKB145" s="3"/>
      <c r="AKC145" s="3"/>
      <c r="AKD145" s="3"/>
      <c r="AKE145" s="3"/>
      <c r="AKF145" s="3"/>
      <c r="AKG145" s="3"/>
      <c r="AKH145" s="3"/>
      <c r="AKI145" s="3"/>
      <c r="AKJ145" s="3"/>
      <c r="AKK145" s="3"/>
      <c r="AKL145" s="3"/>
      <c r="AKM145" s="3"/>
      <c r="AKN145" s="3"/>
      <c r="AKO145" s="3"/>
      <c r="AKP145" s="3"/>
      <c r="AKQ145" s="3"/>
      <c r="AKR145" s="3"/>
      <c r="AKS145" s="3"/>
      <c r="AKT145" s="3"/>
      <c r="AKU145" s="3"/>
      <c r="AKV145" s="3"/>
      <c r="AKW145" s="3"/>
      <c r="AKX145" s="3"/>
      <c r="AKY145" s="3"/>
      <c r="AKZ145" s="3"/>
      <c r="ALA145" s="3"/>
    </row>
    <row r="146" spans="1:989" s="35" customFormat="1" ht="38.25" x14ac:dyDescent="0.2">
      <c r="A146" s="22" t="s">
        <v>11</v>
      </c>
      <c r="B146" s="72">
        <v>17227.3</v>
      </c>
      <c r="C146" s="72">
        <v>17227.3</v>
      </c>
      <c r="D146" s="72">
        <v>17227.3</v>
      </c>
      <c r="E146" s="73">
        <f t="shared" si="57"/>
        <v>100</v>
      </c>
      <c r="F146" s="73">
        <f t="shared" si="58"/>
        <v>100</v>
      </c>
      <c r="G146" s="86">
        <v>16740.900000000001</v>
      </c>
      <c r="H146" s="72">
        <f t="shared" si="59"/>
        <v>-486.39999999999782</v>
      </c>
      <c r="I146" s="72">
        <f t="shared" si="60"/>
        <v>-2.8234256093525851</v>
      </c>
      <c r="J146" s="74">
        <f t="shared" si="61"/>
        <v>-486.39999999999782</v>
      </c>
      <c r="K146" s="74">
        <f t="shared" si="62"/>
        <v>-2.8234256093525851</v>
      </c>
      <c r="L146" s="75">
        <f t="shared" si="63"/>
        <v>-486.39999999999782</v>
      </c>
      <c r="M146" s="75">
        <f t="shared" si="64"/>
        <v>-2.8234256093525851</v>
      </c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3"/>
      <c r="GV146" s="3"/>
      <c r="GW146" s="3"/>
      <c r="GX146" s="3"/>
      <c r="GY146" s="3"/>
      <c r="GZ146" s="3"/>
      <c r="HA146" s="3"/>
      <c r="HB146" s="3"/>
      <c r="HC146" s="3"/>
      <c r="HD146" s="3"/>
      <c r="HE146" s="3"/>
      <c r="HF146" s="3"/>
      <c r="HG146" s="3"/>
      <c r="HH146" s="3"/>
      <c r="HI146" s="3"/>
      <c r="HJ146" s="3"/>
      <c r="HK146" s="3"/>
      <c r="HL146" s="3"/>
      <c r="HM146" s="3"/>
      <c r="HN146" s="3"/>
      <c r="HO146" s="3"/>
      <c r="HP146" s="3"/>
      <c r="HQ146" s="3"/>
      <c r="HR146" s="3"/>
      <c r="HS146" s="3"/>
      <c r="HT146" s="3"/>
      <c r="HU146" s="3"/>
      <c r="HV146" s="3"/>
      <c r="HW146" s="3"/>
      <c r="HX146" s="3"/>
      <c r="HY146" s="3"/>
      <c r="HZ146" s="3"/>
      <c r="IA146" s="3"/>
      <c r="IB146" s="3"/>
      <c r="IC146" s="3"/>
      <c r="ID146" s="3"/>
      <c r="IE146" s="3"/>
      <c r="IF146" s="3"/>
      <c r="IG146" s="3"/>
      <c r="IH146" s="3"/>
      <c r="II146" s="3"/>
      <c r="IJ146" s="3"/>
      <c r="IK146" s="3"/>
      <c r="IL146" s="3"/>
      <c r="IM146" s="3"/>
      <c r="IN146" s="3"/>
      <c r="IO146" s="3"/>
      <c r="IP146" s="3"/>
      <c r="IQ146" s="3"/>
      <c r="IR146" s="3"/>
      <c r="IS146" s="3"/>
      <c r="IT146" s="3"/>
      <c r="IU146" s="3"/>
      <c r="IV146" s="3"/>
      <c r="IW146" s="3"/>
      <c r="IX146" s="3"/>
      <c r="IY146" s="3"/>
      <c r="IZ146" s="3"/>
      <c r="JA146" s="3"/>
      <c r="JB146" s="3"/>
      <c r="JC146" s="3"/>
      <c r="JD146" s="3"/>
      <c r="JE146" s="3"/>
      <c r="JF146" s="3"/>
      <c r="JG146" s="3"/>
      <c r="JH146" s="3"/>
      <c r="JI146" s="3"/>
      <c r="JJ146" s="3"/>
      <c r="JK146" s="3"/>
      <c r="JL146" s="3"/>
      <c r="JM146" s="3"/>
      <c r="JN146" s="3"/>
      <c r="JO146" s="3"/>
      <c r="JP146" s="3"/>
      <c r="JQ146" s="3"/>
      <c r="JR146" s="3"/>
      <c r="JS146" s="3"/>
      <c r="JT146" s="3"/>
      <c r="JU146" s="3"/>
      <c r="JV146" s="3"/>
      <c r="JW146" s="3"/>
      <c r="JX146" s="3"/>
      <c r="JY146" s="3"/>
      <c r="JZ146" s="3"/>
      <c r="KA146" s="3"/>
      <c r="KB146" s="3"/>
      <c r="KC146" s="3"/>
      <c r="KD146" s="3"/>
      <c r="KE146" s="3"/>
      <c r="KF146" s="3"/>
      <c r="KG146" s="3"/>
      <c r="KH146" s="3"/>
      <c r="KI146" s="3"/>
      <c r="KJ146" s="3"/>
      <c r="KK146" s="3"/>
      <c r="KL146" s="3"/>
      <c r="KM146" s="3"/>
      <c r="KN146" s="3"/>
      <c r="KO146" s="3"/>
      <c r="KP146" s="3"/>
      <c r="KQ146" s="3"/>
      <c r="KR146" s="3"/>
      <c r="KS146" s="3"/>
      <c r="KT146" s="3"/>
      <c r="KU146" s="3"/>
      <c r="KV146" s="3"/>
      <c r="KW146" s="3"/>
      <c r="KX146" s="3"/>
      <c r="KY146" s="3"/>
      <c r="KZ146" s="3"/>
      <c r="LA146" s="3"/>
      <c r="LB146" s="3"/>
      <c r="LC146" s="3"/>
      <c r="LD146" s="3"/>
      <c r="LE146" s="3"/>
      <c r="LF146" s="3"/>
      <c r="LG146" s="3"/>
      <c r="LH146" s="3"/>
      <c r="LI146" s="3"/>
      <c r="LJ146" s="3"/>
      <c r="LK146" s="3"/>
      <c r="LL146" s="3"/>
      <c r="LM146" s="3"/>
      <c r="LN146" s="3"/>
      <c r="LO146" s="3"/>
      <c r="LP146" s="3"/>
      <c r="LQ146" s="3"/>
      <c r="LR146" s="3"/>
      <c r="LS146" s="3"/>
      <c r="LT146" s="3"/>
      <c r="LU146" s="3"/>
      <c r="LV146" s="3"/>
      <c r="LW146" s="3"/>
      <c r="LX146" s="3"/>
      <c r="LY146" s="3"/>
      <c r="LZ146" s="3"/>
      <c r="MA146" s="3"/>
      <c r="MB146" s="3"/>
      <c r="MC146" s="3"/>
      <c r="MD146" s="3"/>
      <c r="ME146" s="3"/>
      <c r="MF146" s="3"/>
      <c r="MG146" s="3"/>
      <c r="MH146" s="3"/>
      <c r="MI146" s="3"/>
      <c r="MJ146" s="3"/>
      <c r="MK146" s="3"/>
      <c r="ML146" s="3"/>
      <c r="MM146" s="3"/>
      <c r="MN146" s="3"/>
      <c r="MO146" s="3"/>
      <c r="MP146" s="3"/>
      <c r="MQ146" s="3"/>
      <c r="MR146" s="3"/>
      <c r="MS146" s="3"/>
      <c r="MT146" s="3"/>
      <c r="MU146" s="3"/>
      <c r="MV146" s="3"/>
      <c r="MW146" s="3"/>
      <c r="MX146" s="3"/>
      <c r="MY146" s="3"/>
      <c r="MZ146" s="3"/>
      <c r="NA146" s="3"/>
      <c r="NB146" s="3"/>
      <c r="NC146" s="3"/>
      <c r="ND146" s="3"/>
      <c r="NE146" s="3"/>
      <c r="NF146" s="3"/>
      <c r="NG146" s="3"/>
      <c r="NH146" s="3"/>
      <c r="NI146" s="3"/>
      <c r="NJ146" s="3"/>
      <c r="NK146" s="3"/>
      <c r="NL146" s="3"/>
      <c r="NM146" s="3"/>
      <c r="NN146" s="3"/>
      <c r="NO146" s="3"/>
      <c r="NP146" s="3"/>
      <c r="NQ146" s="3"/>
      <c r="NR146" s="3"/>
      <c r="NS146" s="3"/>
      <c r="NT146" s="3"/>
      <c r="NU146" s="3"/>
      <c r="NV146" s="3"/>
      <c r="NW146" s="3"/>
      <c r="NX146" s="3"/>
      <c r="NY146" s="3"/>
      <c r="NZ146" s="3"/>
      <c r="OA146" s="3"/>
      <c r="OB146" s="3"/>
      <c r="OC146" s="3"/>
      <c r="OD146" s="3"/>
      <c r="OE146" s="3"/>
      <c r="OF146" s="3"/>
      <c r="OG146" s="3"/>
      <c r="OH146" s="3"/>
      <c r="OI146" s="3"/>
      <c r="OJ146" s="3"/>
      <c r="OK146" s="3"/>
      <c r="OL146" s="3"/>
      <c r="OM146" s="3"/>
      <c r="ON146" s="3"/>
      <c r="OO146" s="3"/>
      <c r="OP146" s="3"/>
      <c r="OQ146" s="3"/>
      <c r="OR146" s="3"/>
      <c r="OS146" s="3"/>
      <c r="OT146" s="3"/>
      <c r="OU146" s="3"/>
      <c r="OV146" s="3"/>
      <c r="OW146" s="3"/>
      <c r="OX146" s="3"/>
      <c r="OY146" s="3"/>
      <c r="OZ146" s="3"/>
      <c r="PA146" s="3"/>
      <c r="PB146" s="3"/>
      <c r="PC146" s="3"/>
      <c r="PD146" s="3"/>
      <c r="PE146" s="3"/>
      <c r="PF146" s="3"/>
      <c r="PG146" s="3"/>
      <c r="PH146" s="3"/>
      <c r="PI146" s="3"/>
      <c r="PJ146" s="3"/>
      <c r="PK146" s="3"/>
      <c r="PL146" s="3"/>
      <c r="PM146" s="3"/>
      <c r="PN146" s="3"/>
      <c r="PO146" s="3"/>
      <c r="PP146" s="3"/>
      <c r="PQ146" s="3"/>
      <c r="PR146" s="3"/>
      <c r="PS146" s="3"/>
      <c r="PT146" s="3"/>
      <c r="PU146" s="3"/>
      <c r="PV146" s="3"/>
      <c r="PW146" s="3"/>
      <c r="PX146" s="3"/>
      <c r="PY146" s="3"/>
      <c r="PZ146" s="3"/>
      <c r="QA146" s="3"/>
      <c r="QB146" s="3"/>
      <c r="QC146" s="3"/>
      <c r="QD146" s="3"/>
      <c r="QE146" s="3"/>
      <c r="QF146" s="3"/>
      <c r="QG146" s="3"/>
      <c r="QH146" s="3"/>
      <c r="QI146" s="3"/>
      <c r="QJ146" s="3"/>
      <c r="QK146" s="3"/>
      <c r="QL146" s="3"/>
      <c r="QM146" s="3"/>
      <c r="QN146" s="3"/>
      <c r="QO146" s="3"/>
      <c r="QP146" s="3"/>
      <c r="QQ146" s="3"/>
      <c r="QR146" s="3"/>
      <c r="QS146" s="3"/>
      <c r="QT146" s="3"/>
      <c r="QU146" s="3"/>
      <c r="QV146" s="3"/>
      <c r="QW146" s="3"/>
      <c r="QX146" s="3"/>
      <c r="QY146" s="3"/>
      <c r="QZ146" s="3"/>
      <c r="RA146" s="3"/>
      <c r="RB146" s="3"/>
      <c r="RC146" s="3"/>
      <c r="RD146" s="3"/>
      <c r="RE146" s="3"/>
      <c r="RF146" s="3"/>
      <c r="RG146" s="3"/>
      <c r="RH146" s="3"/>
      <c r="RI146" s="3"/>
      <c r="RJ146" s="3"/>
      <c r="RK146" s="3"/>
      <c r="RL146" s="3"/>
      <c r="RM146" s="3"/>
      <c r="RN146" s="3"/>
      <c r="RO146" s="3"/>
      <c r="RP146" s="3"/>
      <c r="RQ146" s="3"/>
      <c r="RR146" s="3"/>
      <c r="RS146" s="3"/>
      <c r="RT146" s="3"/>
      <c r="RU146" s="3"/>
      <c r="RV146" s="3"/>
      <c r="RW146" s="3"/>
      <c r="RX146" s="3"/>
      <c r="RY146" s="3"/>
      <c r="RZ146" s="3"/>
      <c r="SA146" s="3"/>
      <c r="SB146" s="3"/>
      <c r="SC146" s="3"/>
      <c r="SD146" s="3"/>
      <c r="SE146" s="3"/>
      <c r="SF146" s="3"/>
      <c r="SG146" s="3"/>
      <c r="SH146" s="3"/>
      <c r="SI146" s="3"/>
      <c r="SJ146" s="3"/>
      <c r="SK146" s="3"/>
      <c r="SL146" s="3"/>
      <c r="SM146" s="3"/>
      <c r="SN146" s="3"/>
      <c r="SO146" s="3"/>
      <c r="SP146" s="3"/>
      <c r="SQ146" s="3"/>
      <c r="SR146" s="3"/>
      <c r="SS146" s="3"/>
      <c r="ST146" s="3"/>
      <c r="SU146" s="3"/>
      <c r="SV146" s="3"/>
      <c r="SW146" s="3"/>
      <c r="SX146" s="3"/>
      <c r="SY146" s="3"/>
      <c r="SZ146" s="3"/>
      <c r="TA146" s="3"/>
      <c r="TB146" s="3"/>
      <c r="TC146" s="3"/>
      <c r="TD146" s="3"/>
      <c r="TE146" s="3"/>
      <c r="TF146" s="3"/>
      <c r="TG146" s="3"/>
      <c r="TH146" s="3"/>
      <c r="TI146" s="3"/>
      <c r="TJ146" s="3"/>
      <c r="TK146" s="3"/>
      <c r="TL146" s="3"/>
      <c r="TM146" s="3"/>
      <c r="TN146" s="3"/>
      <c r="TO146" s="3"/>
      <c r="TP146" s="3"/>
      <c r="TQ146" s="3"/>
      <c r="TR146" s="3"/>
      <c r="TS146" s="3"/>
      <c r="TT146" s="3"/>
      <c r="TU146" s="3"/>
      <c r="TV146" s="3"/>
      <c r="TW146" s="3"/>
      <c r="TX146" s="3"/>
      <c r="TY146" s="3"/>
      <c r="TZ146" s="3"/>
      <c r="UA146" s="3"/>
      <c r="UB146" s="3"/>
      <c r="UC146" s="3"/>
      <c r="UD146" s="3"/>
      <c r="UE146" s="3"/>
      <c r="UF146" s="3"/>
      <c r="UG146" s="3"/>
      <c r="UH146" s="3"/>
      <c r="UI146" s="3"/>
      <c r="UJ146" s="3"/>
      <c r="UK146" s="3"/>
      <c r="UL146" s="3"/>
      <c r="UM146" s="3"/>
      <c r="UN146" s="3"/>
      <c r="UO146" s="3"/>
      <c r="UP146" s="3"/>
      <c r="UQ146" s="3"/>
      <c r="UR146" s="3"/>
      <c r="US146" s="3"/>
      <c r="UT146" s="3"/>
      <c r="UU146" s="3"/>
      <c r="UV146" s="3"/>
      <c r="UW146" s="3"/>
      <c r="UX146" s="3"/>
      <c r="UY146" s="3"/>
      <c r="UZ146" s="3"/>
      <c r="VA146" s="3"/>
      <c r="VB146" s="3"/>
      <c r="VC146" s="3"/>
      <c r="VD146" s="3"/>
      <c r="VE146" s="3"/>
      <c r="VF146" s="3"/>
      <c r="VG146" s="3"/>
      <c r="VH146" s="3"/>
      <c r="VI146" s="3"/>
      <c r="VJ146" s="3"/>
      <c r="VK146" s="3"/>
      <c r="VL146" s="3"/>
      <c r="VM146" s="3"/>
      <c r="VN146" s="3"/>
      <c r="VO146" s="3"/>
      <c r="VP146" s="3"/>
      <c r="VQ146" s="3"/>
      <c r="VR146" s="3"/>
      <c r="VS146" s="3"/>
      <c r="VT146" s="3"/>
      <c r="VU146" s="3"/>
      <c r="VV146" s="3"/>
      <c r="VW146" s="3"/>
      <c r="VX146" s="3"/>
      <c r="VY146" s="3"/>
      <c r="VZ146" s="3"/>
      <c r="WA146" s="3"/>
      <c r="WB146" s="3"/>
      <c r="WC146" s="3"/>
      <c r="WD146" s="3"/>
      <c r="WE146" s="3"/>
      <c r="WF146" s="3"/>
      <c r="WG146" s="3"/>
      <c r="WH146" s="3"/>
      <c r="WI146" s="3"/>
      <c r="WJ146" s="3"/>
      <c r="WK146" s="3"/>
      <c r="WL146" s="3"/>
      <c r="WM146" s="3"/>
      <c r="WN146" s="3"/>
      <c r="WO146" s="3"/>
      <c r="WP146" s="3"/>
      <c r="WQ146" s="3"/>
      <c r="WR146" s="3"/>
      <c r="WS146" s="3"/>
      <c r="WT146" s="3"/>
      <c r="WU146" s="3"/>
      <c r="WV146" s="3"/>
      <c r="WW146" s="3"/>
      <c r="WX146" s="3"/>
      <c r="WY146" s="3"/>
      <c r="WZ146" s="3"/>
      <c r="XA146" s="3"/>
      <c r="XB146" s="3"/>
      <c r="XC146" s="3"/>
      <c r="XD146" s="3"/>
      <c r="XE146" s="3"/>
      <c r="XF146" s="3"/>
      <c r="XG146" s="3"/>
      <c r="XH146" s="3"/>
      <c r="XI146" s="3"/>
      <c r="XJ146" s="3"/>
      <c r="XK146" s="3"/>
      <c r="XL146" s="3"/>
      <c r="XM146" s="3"/>
      <c r="XN146" s="3"/>
      <c r="XO146" s="3"/>
      <c r="XP146" s="3"/>
      <c r="XQ146" s="3"/>
      <c r="XR146" s="3"/>
      <c r="XS146" s="3"/>
      <c r="XT146" s="3"/>
      <c r="XU146" s="3"/>
      <c r="XV146" s="3"/>
      <c r="XW146" s="3"/>
      <c r="XX146" s="3"/>
      <c r="XY146" s="3"/>
      <c r="XZ146" s="3"/>
      <c r="YA146" s="3"/>
      <c r="YB146" s="3"/>
      <c r="YC146" s="3"/>
      <c r="YD146" s="3"/>
      <c r="YE146" s="3"/>
      <c r="YF146" s="3"/>
      <c r="YG146" s="3"/>
      <c r="YH146" s="3"/>
      <c r="YI146" s="3"/>
      <c r="YJ146" s="3"/>
      <c r="YK146" s="3"/>
      <c r="YL146" s="3"/>
      <c r="YM146" s="3"/>
      <c r="YN146" s="3"/>
      <c r="YO146" s="3"/>
      <c r="YP146" s="3"/>
      <c r="YQ146" s="3"/>
      <c r="YR146" s="3"/>
      <c r="YS146" s="3"/>
      <c r="YT146" s="3"/>
      <c r="YU146" s="3"/>
      <c r="YV146" s="3"/>
      <c r="YW146" s="3"/>
      <c r="YX146" s="3"/>
      <c r="YY146" s="3"/>
      <c r="YZ146" s="3"/>
      <c r="ZA146" s="3"/>
      <c r="ZB146" s="3"/>
      <c r="ZC146" s="3"/>
      <c r="ZD146" s="3"/>
      <c r="ZE146" s="3"/>
      <c r="ZF146" s="3"/>
      <c r="ZG146" s="3"/>
      <c r="ZH146" s="3"/>
      <c r="ZI146" s="3"/>
      <c r="ZJ146" s="3"/>
      <c r="ZK146" s="3"/>
      <c r="ZL146" s="3"/>
      <c r="ZM146" s="3"/>
      <c r="ZN146" s="3"/>
      <c r="ZO146" s="3"/>
      <c r="ZP146" s="3"/>
      <c r="ZQ146" s="3"/>
      <c r="ZR146" s="3"/>
      <c r="ZS146" s="3"/>
      <c r="ZT146" s="3"/>
      <c r="ZU146" s="3"/>
      <c r="ZV146" s="3"/>
      <c r="ZW146" s="3"/>
      <c r="ZX146" s="3"/>
      <c r="ZY146" s="3"/>
      <c r="ZZ146" s="3"/>
      <c r="AAA146" s="3"/>
      <c r="AAB146" s="3"/>
      <c r="AAC146" s="3"/>
      <c r="AAD146" s="3"/>
      <c r="AAE146" s="3"/>
      <c r="AAF146" s="3"/>
      <c r="AAG146" s="3"/>
      <c r="AAH146" s="3"/>
      <c r="AAI146" s="3"/>
      <c r="AAJ146" s="3"/>
      <c r="AAK146" s="3"/>
      <c r="AAL146" s="3"/>
      <c r="AAM146" s="3"/>
      <c r="AAN146" s="3"/>
      <c r="AAO146" s="3"/>
      <c r="AAP146" s="3"/>
      <c r="AAQ146" s="3"/>
      <c r="AAR146" s="3"/>
      <c r="AAS146" s="3"/>
      <c r="AAT146" s="3"/>
      <c r="AAU146" s="3"/>
      <c r="AAV146" s="3"/>
      <c r="AAW146" s="3"/>
      <c r="AAX146" s="3"/>
      <c r="AAY146" s="3"/>
      <c r="AAZ146" s="3"/>
      <c r="ABA146" s="3"/>
      <c r="ABB146" s="3"/>
      <c r="ABC146" s="3"/>
      <c r="ABD146" s="3"/>
      <c r="ABE146" s="3"/>
      <c r="ABF146" s="3"/>
      <c r="ABG146" s="3"/>
      <c r="ABH146" s="3"/>
      <c r="ABI146" s="3"/>
      <c r="ABJ146" s="3"/>
      <c r="ABK146" s="3"/>
      <c r="ABL146" s="3"/>
      <c r="ABM146" s="3"/>
      <c r="ABN146" s="3"/>
      <c r="ABO146" s="3"/>
      <c r="ABP146" s="3"/>
      <c r="ABQ146" s="3"/>
      <c r="ABR146" s="3"/>
      <c r="ABS146" s="3"/>
      <c r="ABT146" s="3"/>
      <c r="ABU146" s="3"/>
      <c r="ABV146" s="3"/>
      <c r="ABW146" s="3"/>
      <c r="ABX146" s="3"/>
      <c r="ABY146" s="3"/>
      <c r="ABZ146" s="3"/>
      <c r="ACA146" s="3"/>
      <c r="ACB146" s="3"/>
      <c r="ACC146" s="3"/>
      <c r="ACD146" s="3"/>
      <c r="ACE146" s="3"/>
      <c r="ACF146" s="3"/>
      <c r="ACG146" s="3"/>
      <c r="ACH146" s="3"/>
      <c r="ACI146" s="3"/>
      <c r="ACJ146" s="3"/>
      <c r="ACK146" s="3"/>
      <c r="ACL146" s="3"/>
      <c r="ACM146" s="3"/>
      <c r="ACN146" s="3"/>
      <c r="ACO146" s="3"/>
      <c r="ACP146" s="3"/>
      <c r="ACQ146" s="3"/>
      <c r="ACR146" s="3"/>
      <c r="ACS146" s="3"/>
      <c r="ACT146" s="3"/>
      <c r="ACU146" s="3"/>
      <c r="ACV146" s="3"/>
      <c r="ACW146" s="3"/>
      <c r="ACX146" s="3"/>
      <c r="ACY146" s="3"/>
      <c r="ACZ146" s="3"/>
      <c r="ADA146" s="3"/>
      <c r="ADB146" s="3"/>
      <c r="ADC146" s="3"/>
      <c r="ADD146" s="3"/>
      <c r="ADE146" s="3"/>
      <c r="ADF146" s="3"/>
      <c r="ADG146" s="3"/>
      <c r="ADH146" s="3"/>
      <c r="ADI146" s="3"/>
      <c r="ADJ146" s="3"/>
      <c r="ADK146" s="3"/>
      <c r="ADL146" s="3"/>
      <c r="ADM146" s="3"/>
      <c r="ADN146" s="3"/>
      <c r="ADO146" s="3"/>
      <c r="ADP146" s="3"/>
      <c r="ADQ146" s="3"/>
      <c r="ADR146" s="3"/>
      <c r="ADS146" s="3"/>
      <c r="ADT146" s="3"/>
      <c r="ADU146" s="3"/>
      <c r="ADV146" s="3"/>
      <c r="ADW146" s="3"/>
      <c r="ADX146" s="3"/>
      <c r="ADY146" s="3"/>
      <c r="ADZ146" s="3"/>
      <c r="AEA146" s="3"/>
      <c r="AEB146" s="3"/>
      <c r="AEC146" s="3"/>
      <c r="AED146" s="3"/>
      <c r="AEE146" s="3"/>
      <c r="AEF146" s="3"/>
      <c r="AEG146" s="3"/>
      <c r="AEH146" s="3"/>
      <c r="AEI146" s="3"/>
      <c r="AEJ146" s="3"/>
      <c r="AEK146" s="3"/>
      <c r="AEL146" s="3"/>
      <c r="AEM146" s="3"/>
      <c r="AEN146" s="3"/>
      <c r="AEO146" s="3"/>
      <c r="AEP146" s="3"/>
      <c r="AEQ146" s="3"/>
      <c r="AER146" s="3"/>
      <c r="AES146" s="3"/>
      <c r="AET146" s="3"/>
      <c r="AEU146" s="3"/>
      <c r="AEV146" s="3"/>
      <c r="AEW146" s="3"/>
      <c r="AEX146" s="3"/>
      <c r="AEY146" s="3"/>
      <c r="AEZ146" s="3"/>
      <c r="AFA146" s="3"/>
      <c r="AFB146" s="3"/>
      <c r="AFC146" s="3"/>
      <c r="AFD146" s="3"/>
      <c r="AFE146" s="3"/>
      <c r="AFF146" s="3"/>
      <c r="AFG146" s="3"/>
      <c r="AFH146" s="3"/>
      <c r="AFI146" s="3"/>
      <c r="AFJ146" s="3"/>
      <c r="AFK146" s="3"/>
      <c r="AFL146" s="3"/>
      <c r="AFM146" s="3"/>
      <c r="AFN146" s="3"/>
      <c r="AFO146" s="3"/>
      <c r="AFP146" s="3"/>
      <c r="AFQ146" s="3"/>
      <c r="AFR146" s="3"/>
      <c r="AFS146" s="3"/>
      <c r="AFT146" s="3"/>
      <c r="AFU146" s="3"/>
      <c r="AFV146" s="3"/>
      <c r="AFW146" s="3"/>
      <c r="AFX146" s="3"/>
      <c r="AFY146" s="3"/>
      <c r="AFZ146" s="3"/>
      <c r="AGA146" s="3"/>
      <c r="AGB146" s="3"/>
      <c r="AGC146" s="3"/>
      <c r="AGD146" s="3"/>
      <c r="AGE146" s="3"/>
      <c r="AGF146" s="3"/>
      <c r="AGG146" s="3"/>
      <c r="AGH146" s="3"/>
      <c r="AGI146" s="3"/>
      <c r="AGJ146" s="3"/>
      <c r="AGK146" s="3"/>
      <c r="AGL146" s="3"/>
      <c r="AGM146" s="3"/>
      <c r="AGN146" s="3"/>
      <c r="AGO146" s="3"/>
      <c r="AGP146" s="3"/>
      <c r="AGQ146" s="3"/>
      <c r="AGR146" s="3"/>
      <c r="AGS146" s="3"/>
      <c r="AGT146" s="3"/>
      <c r="AGU146" s="3"/>
      <c r="AGV146" s="3"/>
      <c r="AGW146" s="3"/>
      <c r="AGX146" s="3"/>
      <c r="AGY146" s="3"/>
      <c r="AGZ146" s="3"/>
      <c r="AHA146" s="3"/>
      <c r="AHB146" s="3"/>
      <c r="AHC146" s="3"/>
      <c r="AHD146" s="3"/>
      <c r="AHE146" s="3"/>
      <c r="AHF146" s="3"/>
      <c r="AHG146" s="3"/>
      <c r="AHH146" s="3"/>
      <c r="AHI146" s="3"/>
      <c r="AHJ146" s="3"/>
      <c r="AHK146" s="3"/>
      <c r="AHL146" s="3"/>
      <c r="AHM146" s="3"/>
      <c r="AHN146" s="3"/>
      <c r="AHO146" s="3"/>
      <c r="AHP146" s="3"/>
      <c r="AHQ146" s="3"/>
      <c r="AHR146" s="3"/>
      <c r="AHS146" s="3"/>
      <c r="AHT146" s="3"/>
      <c r="AHU146" s="3"/>
      <c r="AHV146" s="3"/>
      <c r="AHW146" s="3"/>
      <c r="AHX146" s="3"/>
      <c r="AHY146" s="3"/>
      <c r="AHZ146" s="3"/>
      <c r="AIA146" s="3"/>
      <c r="AIB146" s="3"/>
      <c r="AIC146" s="3"/>
      <c r="AID146" s="3"/>
      <c r="AIE146" s="3"/>
      <c r="AIF146" s="3"/>
      <c r="AIG146" s="3"/>
      <c r="AIH146" s="3"/>
      <c r="AII146" s="3"/>
      <c r="AIJ146" s="3"/>
      <c r="AIK146" s="3"/>
      <c r="AIL146" s="3"/>
      <c r="AIM146" s="3"/>
      <c r="AIN146" s="3"/>
      <c r="AIO146" s="3"/>
      <c r="AIP146" s="3"/>
      <c r="AIQ146" s="3"/>
      <c r="AIR146" s="3"/>
      <c r="AIS146" s="3"/>
      <c r="AIT146" s="3"/>
      <c r="AIU146" s="3"/>
      <c r="AIV146" s="3"/>
      <c r="AIW146" s="3"/>
      <c r="AIX146" s="3"/>
      <c r="AIY146" s="3"/>
      <c r="AIZ146" s="3"/>
      <c r="AJA146" s="3"/>
      <c r="AJB146" s="3"/>
      <c r="AJC146" s="3"/>
      <c r="AJD146" s="3"/>
      <c r="AJE146" s="3"/>
      <c r="AJF146" s="3"/>
      <c r="AJG146" s="3"/>
      <c r="AJH146" s="3"/>
      <c r="AJI146" s="3"/>
      <c r="AJJ146" s="3"/>
      <c r="AJK146" s="3"/>
      <c r="AJL146" s="3"/>
      <c r="AJM146" s="3"/>
      <c r="AJN146" s="3"/>
      <c r="AJO146" s="3"/>
      <c r="AJP146" s="3"/>
      <c r="AJQ146" s="3"/>
      <c r="AJR146" s="3"/>
      <c r="AJS146" s="3"/>
      <c r="AJT146" s="3"/>
      <c r="AJU146" s="3"/>
      <c r="AJV146" s="3"/>
      <c r="AJW146" s="3"/>
      <c r="AJX146" s="3"/>
      <c r="AJY146" s="3"/>
      <c r="AJZ146" s="3"/>
      <c r="AKA146" s="3"/>
      <c r="AKB146" s="3"/>
      <c r="AKC146" s="3"/>
      <c r="AKD146" s="3"/>
      <c r="AKE146" s="3"/>
      <c r="AKF146" s="3"/>
      <c r="AKG146" s="3"/>
      <c r="AKH146" s="3"/>
      <c r="AKI146" s="3"/>
      <c r="AKJ146" s="3"/>
      <c r="AKK146" s="3"/>
      <c r="AKL146" s="3"/>
      <c r="AKM146" s="3"/>
      <c r="AKN146" s="3"/>
      <c r="AKO146" s="3"/>
      <c r="AKP146" s="3"/>
      <c r="AKQ146" s="3"/>
      <c r="AKR146" s="3"/>
      <c r="AKS146" s="3"/>
      <c r="AKT146" s="3"/>
      <c r="AKU146" s="3"/>
      <c r="AKV146" s="3"/>
      <c r="AKW146" s="3"/>
      <c r="AKX146" s="3"/>
      <c r="AKY146" s="3"/>
      <c r="AKZ146" s="3"/>
      <c r="ALA146" s="3"/>
    </row>
    <row r="147" spans="1:989" s="35" customFormat="1" ht="38.25" x14ac:dyDescent="0.2">
      <c r="A147" s="22" t="s">
        <v>12</v>
      </c>
      <c r="B147" s="72">
        <v>108240.8</v>
      </c>
      <c r="C147" s="72">
        <v>108240.8</v>
      </c>
      <c r="D147" s="72">
        <v>108240.8</v>
      </c>
      <c r="E147" s="73">
        <f t="shared" si="57"/>
        <v>100</v>
      </c>
      <c r="F147" s="73">
        <f t="shared" si="58"/>
        <v>100</v>
      </c>
      <c r="G147" s="86">
        <v>104659.4</v>
      </c>
      <c r="H147" s="72">
        <f t="shared" si="59"/>
        <v>-3581.4000000000087</v>
      </c>
      <c r="I147" s="72">
        <f t="shared" si="60"/>
        <v>-3.3087338600601699</v>
      </c>
      <c r="J147" s="74">
        <f t="shared" si="61"/>
        <v>-3581.4000000000087</v>
      </c>
      <c r="K147" s="74">
        <f t="shared" si="62"/>
        <v>-3.3087338600601699</v>
      </c>
      <c r="L147" s="75">
        <f t="shared" si="63"/>
        <v>-3581.4000000000087</v>
      </c>
      <c r="M147" s="75">
        <f t="shared" si="64"/>
        <v>-3.3087338600601699</v>
      </c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3"/>
      <c r="GV147" s="3"/>
      <c r="GW147" s="3"/>
      <c r="GX147" s="3"/>
      <c r="GY147" s="3"/>
      <c r="GZ147" s="3"/>
      <c r="HA147" s="3"/>
      <c r="HB147" s="3"/>
      <c r="HC147" s="3"/>
      <c r="HD147" s="3"/>
      <c r="HE147" s="3"/>
      <c r="HF147" s="3"/>
      <c r="HG147" s="3"/>
      <c r="HH147" s="3"/>
      <c r="HI147" s="3"/>
      <c r="HJ147" s="3"/>
      <c r="HK147" s="3"/>
      <c r="HL147" s="3"/>
      <c r="HM147" s="3"/>
      <c r="HN147" s="3"/>
      <c r="HO147" s="3"/>
      <c r="HP147" s="3"/>
      <c r="HQ147" s="3"/>
      <c r="HR147" s="3"/>
      <c r="HS147" s="3"/>
      <c r="HT147" s="3"/>
      <c r="HU147" s="3"/>
      <c r="HV147" s="3"/>
      <c r="HW147" s="3"/>
      <c r="HX147" s="3"/>
      <c r="HY147" s="3"/>
      <c r="HZ147" s="3"/>
      <c r="IA147" s="3"/>
      <c r="IB147" s="3"/>
      <c r="IC147" s="3"/>
      <c r="ID147" s="3"/>
      <c r="IE147" s="3"/>
      <c r="IF147" s="3"/>
      <c r="IG147" s="3"/>
      <c r="IH147" s="3"/>
      <c r="II147" s="3"/>
      <c r="IJ147" s="3"/>
      <c r="IK147" s="3"/>
      <c r="IL147" s="3"/>
      <c r="IM147" s="3"/>
      <c r="IN147" s="3"/>
      <c r="IO147" s="3"/>
      <c r="IP147" s="3"/>
      <c r="IQ147" s="3"/>
      <c r="IR147" s="3"/>
      <c r="IS147" s="3"/>
      <c r="IT147" s="3"/>
      <c r="IU147" s="3"/>
      <c r="IV147" s="3"/>
      <c r="IW147" s="3"/>
      <c r="IX147" s="3"/>
      <c r="IY147" s="3"/>
      <c r="IZ147" s="3"/>
      <c r="JA147" s="3"/>
      <c r="JB147" s="3"/>
      <c r="JC147" s="3"/>
      <c r="JD147" s="3"/>
      <c r="JE147" s="3"/>
      <c r="JF147" s="3"/>
      <c r="JG147" s="3"/>
      <c r="JH147" s="3"/>
      <c r="JI147" s="3"/>
      <c r="JJ147" s="3"/>
      <c r="JK147" s="3"/>
      <c r="JL147" s="3"/>
      <c r="JM147" s="3"/>
      <c r="JN147" s="3"/>
      <c r="JO147" s="3"/>
      <c r="JP147" s="3"/>
      <c r="JQ147" s="3"/>
      <c r="JR147" s="3"/>
      <c r="JS147" s="3"/>
      <c r="JT147" s="3"/>
      <c r="JU147" s="3"/>
      <c r="JV147" s="3"/>
      <c r="JW147" s="3"/>
      <c r="JX147" s="3"/>
      <c r="JY147" s="3"/>
      <c r="JZ147" s="3"/>
      <c r="KA147" s="3"/>
      <c r="KB147" s="3"/>
      <c r="KC147" s="3"/>
      <c r="KD147" s="3"/>
      <c r="KE147" s="3"/>
      <c r="KF147" s="3"/>
      <c r="KG147" s="3"/>
      <c r="KH147" s="3"/>
      <c r="KI147" s="3"/>
      <c r="KJ147" s="3"/>
      <c r="KK147" s="3"/>
      <c r="KL147" s="3"/>
      <c r="KM147" s="3"/>
      <c r="KN147" s="3"/>
      <c r="KO147" s="3"/>
      <c r="KP147" s="3"/>
      <c r="KQ147" s="3"/>
      <c r="KR147" s="3"/>
      <c r="KS147" s="3"/>
      <c r="KT147" s="3"/>
      <c r="KU147" s="3"/>
      <c r="KV147" s="3"/>
      <c r="KW147" s="3"/>
      <c r="KX147" s="3"/>
      <c r="KY147" s="3"/>
      <c r="KZ147" s="3"/>
      <c r="LA147" s="3"/>
      <c r="LB147" s="3"/>
      <c r="LC147" s="3"/>
      <c r="LD147" s="3"/>
      <c r="LE147" s="3"/>
      <c r="LF147" s="3"/>
      <c r="LG147" s="3"/>
      <c r="LH147" s="3"/>
      <c r="LI147" s="3"/>
      <c r="LJ147" s="3"/>
      <c r="LK147" s="3"/>
      <c r="LL147" s="3"/>
      <c r="LM147" s="3"/>
      <c r="LN147" s="3"/>
      <c r="LO147" s="3"/>
      <c r="LP147" s="3"/>
      <c r="LQ147" s="3"/>
      <c r="LR147" s="3"/>
      <c r="LS147" s="3"/>
      <c r="LT147" s="3"/>
      <c r="LU147" s="3"/>
      <c r="LV147" s="3"/>
      <c r="LW147" s="3"/>
      <c r="LX147" s="3"/>
      <c r="LY147" s="3"/>
      <c r="LZ147" s="3"/>
      <c r="MA147" s="3"/>
      <c r="MB147" s="3"/>
      <c r="MC147" s="3"/>
      <c r="MD147" s="3"/>
      <c r="ME147" s="3"/>
      <c r="MF147" s="3"/>
      <c r="MG147" s="3"/>
      <c r="MH147" s="3"/>
      <c r="MI147" s="3"/>
      <c r="MJ147" s="3"/>
      <c r="MK147" s="3"/>
      <c r="ML147" s="3"/>
      <c r="MM147" s="3"/>
      <c r="MN147" s="3"/>
      <c r="MO147" s="3"/>
      <c r="MP147" s="3"/>
      <c r="MQ147" s="3"/>
      <c r="MR147" s="3"/>
      <c r="MS147" s="3"/>
      <c r="MT147" s="3"/>
      <c r="MU147" s="3"/>
      <c r="MV147" s="3"/>
      <c r="MW147" s="3"/>
      <c r="MX147" s="3"/>
      <c r="MY147" s="3"/>
      <c r="MZ147" s="3"/>
      <c r="NA147" s="3"/>
      <c r="NB147" s="3"/>
      <c r="NC147" s="3"/>
      <c r="ND147" s="3"/>
      <c r="NE147" s="3"/>
      <c r="NF147" s="3"/>
      <c r="NG147" s="3"/>
      <c r="NH147" s="3"/>
      <c r="NI147" s="3"/>
      <c r="NJ147" s="3"/>
      <c r="NK147" s="3"/>
      <c r="NL147" s="3"/>
      <c r="NM147" s="3"/>
      <c r="NN147" s="3"/>
      <c r="NO147" s="3"/>
      <c r="NP147" s="3"/>
      <c r="NQ147" s="3"/>
      <c r="NR147" s="3"/>
      <c r="NS147" s="3"/>
      <c r="NT147" s="3"/>
      <c r="NU147" s="3"/>
      <c r="NV147" s="3"/>
      <c r="NW147" s="3"/>
      <c r="NX147" s="3"/>
      <c r="NY147" s="3"/>
      <c r="NZ147" s="3"/>
      <c r="OA147" s="3"/>
      <c r="OB147" s="3"/>
      <c r="OC147" s="3"/>
      <c r="OD147" s="3"/>
      <c r="OE147" s="3"/>
      <c r="OF147" s="3"/>
      <c r="OG147" s="3"/>
      <c r="OH147" s="3"/>
      <c r="OI147" s="3"/>
      <c r="OJ147" s="3"/>
      <c r="OK147" s="3"/>
      <c r="OL147" s="3"/>
      <c r="OM147" s="3"/>
      <c r="ON147" s="3"/>
      <c r="OO147" s="3"/>
      <c r="OP147" s="3"/>
      <c r="OQ147" s="3"/>
      <c r="OR147" s="3"/>
      <c r="OS147" s="3"/>
      <c r="OT147" s="3"/>
      <c r="OU147" s="3"/>
      <c r="OV147" s="3"/>
      <c r="OW147" s="3"/>
      <c r="OX147" s="3"/>
      <c r="OY147" s="3"/>
      <c r="OZ147" s="3"/>
      <c r="PA147" s="3"/>
      <c r="PB147" s="3"/>
      <c r="PC147" s="3"/>
      <c r="PD147" s="3"/>
      <c r="PE147" s="3"/>
      <c r="PF147" s="3"/>
      <c r="PG147" s="3"/>
      <c r="PH147" s="3"/>
      <c r="PI147" s="3"/>
      <c r="PJ147" s="3"/>
      <c r="PK147" s="3"/>
      <c r="PL147" s="3"/>
      <c r="PM147" s="3"/>
      <c r="PN147" s="3"/>
      <c r="PO147" s="3"/>
      <c r="PP147" s="3"/>
      <c r="PQ147" s="3"/>
      <c r="PR147" s="3"/>
      <c r="PS147" s="3"/>
      <c r="PT147" s="3"/>
      <c r="PU147" s="3"/>
      <c r="PV147" s="3"/>
      <c r="PW147" s="3"/>
      <c r="PX147" s="3"/>
      <c r="PY147" s="3"/>
      <c r="PZ147" s="3"/>
      <c r="QA147" s="3"/>
      <c r="QB147" s="3"/>
      <c r="QC147" s="3"/>
      <c r="QD147" s="3"/>
      <c r="QE147" s="3"/>
      <c r="QF147" s="3"/>
      <c r="QG147" s="3"/>
      <c r="QH147" s="3"/>
      <c r="QI147" s="3"/>
      <c r="QJ147" s="3"/>
      <c r="QK147" s="3"/>
      <c r="QL147" s="3"/>
      <c r="QM147" s="3"/>
      <c r="QN147" s="3"/>
      <c r="QO147" s="3"/>
      <c r="QP147" s="3"/>
      <c r="QQ147" s="3"/>
      <c r="QR147" s="3"/>
      <c r="QS147" s="3"/>
      <c r="QT147" s="3"/>
      <c r="QU147" s="3"/>
      <c r="QV147" s="3"/>
      <c r="QW147" s="3"/>
      <c r="QX147" s="3"/>
      <c r="QY147" s="3"/>
      <c r="QZ147" s="3"/>
      <c r="RA147" s="3"/>
      <c r="RB147" s="3"/>
      <c r="RC147" s="3"/>
      <c r="RD147" s="3"/>
      <c r="RE147" s="3"/>
      <c r="RF147" s="3"/>
      <c r="RG147" s="3"/>
      <c r="RH147" s="3"/>
      <c r="RI147" s="3"/>
      <c r="RJ147" s="3"/>
      <c r="RK147" s="3"/>
      <c r="RL147" s="3"/>
      <c r="RM147" s="3"/>
      <c r="RN147" s="3"/>
      <c r="RO147" s="3"/>
      <c r="RP147" s="3"/>
      <c r="RQ147" s="3"/>
      <c r="RR147" s="3"/>
      <c r="RS147" s="3"/>
      <c r="RT147" s="3"/>
      <c r="RU147" s="3"/>
      <c r="RV147" s="3"/>
      <c r="RW147" s="3"/>
      <c r="RX147" s="3"/>
      <c r="RY147" s="3"/>
      <c r="RZ147" s="3"/>
      <c r="SA147" s="3"/>
      <c r="SB147" s="3"/>
      <c r="SC147" s="3"/>
      <c r="SD147" s="3"/>
      <c r="SE147" s="3"/>
      <c r="SF147" s="3"/>
      <c r="SG147" s="3"/>
      <c r="SH147" s="3"/>
      <c r="SI147" s="3"/>
      <c r="SJ147" s="3"/>
      <c r="SK147" s="3"/>
      <c r="SL147" s="3"/>
      <c r="SM147" s="3"/>
      <c r="SN147" s="3"/>
      <c r="SO147" s="3"/>
      <c r="SP147" s="3"/>
      <c r="SQ147" s="3"/>
      <c r="SR147" s="3"/>
      <c r="SS147" s="3"/>
      <c r="ST147" s="3"/>
      <c r="SU147" s="3"/>
      <c r="SV147" s="3"/>
      <c r="SW147" s="3"/>
      <c r="SX147" s="3"/>
      <c r="SY147" s="3"/>
      <c r="SZ147" s="3"/>
      <c r="TA147" s="3"/>
      <c r="TB147" s="3"/>
      <c r="TC147" s="3"/>
      <c r="TD147" s="3"/>
      <c r="TE147" s="3"/>
      <c r="TF147" s="3"/>
      <c r="TG147" s="3"/>
      <c r="TH147" s="3"/>
      <c r="TI147" s="3"/>
      <c r="TJ147" s="3"/>
      <c r="TK147" s="3"/>
      <c r="TL147" s="3"/>
      <c r="TM147" s="3"/>
      <c r="TN147" s="3"/>
      <c r="TO147" s="3"/>
      <c r="TP147" s="3"/>
      <c r="TQ147" s="3"/>
      <c r="TR147" s="3"/>
      <c r="TS147" s="3"/>
      <c r="TT147" s="3"/>
      <c r="TU147" s="3"/>
      <c r="TV147" s="3"/>
      <c r="TW147" s="3"/>
      <c r="TX147" s="3"/>
      <c r="TY147" s="3"/>
      <c r="TZ147" s="3"/>
      <c r="UA147" s="3"/>
      <c r="UB147" s="3"/>
      <c r="UC147" s="3"/>
      <c r="UD147" s="3"/>
      <c r="UE147" s="3"/>
      <c r="UF147" s="3"/>
      <c r="UG147" s="3"/>
      <c r="UH147" s="3"/>
      <c r="UI147" s="3"/>
      <c r="UJ147" s="3"/>
      <c r="UK147" s="3"/>
      <c r="UL147" s="3"/>
      <c r="UM147" s="3"/>
      <c r="UN147" s="3"/>
      <c r="UO147" s="3"/>
      <c r="UP147" s="3"/>
      <c r="UQ147" s="3"/>
      <c r="UR147" s="3"/>
      <c r="US147" s="3"/>
      <c r="UT147" s="3"/>
      <c r="UU147" s="3"/>
      <c r="UV147" s="3"/>
      <c r="UW147" s="3"/>
      <c r="UX147" s="3"/>
      <c r="UY147" s="3"/>
      <c r="UZ147" s="3"/>
      <c r="VA147" s="3"/>
      <c r="VB147" s="3"/>
      <c r="VC147" s="3"/>
      <c r="VD147" s="3"/>
      <c r="VE147" s="3"/>
      <c r="VF147" s="3"/>
      <c r="VG147" s="3"/>
      <c r="VH147" s="3"/>
      <c r="VI147" s="3"/>
      <c r="VJ147" s="3"/>
      <c r="VK147" s="3"/>
      <c r="VL147" s="3"/>
      <c r="VM147" s="3"/>
      <c r="VN147" s="3"/>
      <c r="VO147" s="3"/>
      <c r="VP147" s="3"/>
      <c r="VQ147" s="3"/>
      <c r="VR147" s="3"/>
      <c r="VS147" s="3"/>
      <c r="VT147" s="3"/>
      <c r="VU147" s="3"/>
      <c r="VV147" s="3"/>
      <c r="VW147" s="3"/>
      <c r="VX147" s="3"/>
      <c r="VY147" s="3"/>
      <c r="VZ147" s="3"/>
      <c r="WA147" s="3"/>
      <c r="WB147" s="3"/>
      <c r="WC147" s="3"/>
      <c r="WD147" s="3"/>
      <c r="WE147" s="3"/>
      <c r="WF147" s="3"/>
      <c r="WG147" s="3"/>
      <c r="WH147" s="3"/>
      <c r="WI147" s="3"/>
      <c r="WJ147" s="3"/>
      <c r="WK147" s="3"/>
      <c r="WL147" s="3"/>
      <c r="WM147" s="3"/>
      <c r="WN147" s="3"/>
      <c r="WO147" s="3"/>
      <c r="WP147" s="3"/>
      <c r="WQ147" s="3"/>
      <c r="WR147" s="3"/>
      <c r="WS147" s="3"/>
      <c r="WT147" s="3"/>
      <c r="WU147" s="3"/>
      <c r="WV147" s="3"/>
      <c r="WW147" s="3"/>
      <c r="WX147" s="3"/>
      <c r="WY147" s="3"/>
      <c r="WZ147" s="3"/>
      <c r="XA147" s="3"/>
      <c r="XB147" s="3"/>
      <c r="XC147" s="3"/>
      <c r="XD147" s="3"/>
      <c r="XE147" s="3"/>
      <c r="XF147" s="3"/>
      <c r="XG147" s="3"/>
      <c r="XH147" s="3"/>
      <c r="XI147" s="3"/>
      <c r="XJ147" s="3"/>
      <c r="XK147" s="3"/>
      <c r="XL147" s="3"/>
      <c r="XM147" s="3"/>
      <c r="XN147" s="3"/>
      <c r="XO147" s="3"/>
      <c r="XP147" s="3"/>
      <c r="XQ147" s="3"/>
      <c r="XR147" s="3"/>
      <c r="XS147" s="3"/>
      <c r="XT147" s="3"/>
      <c r="XU147" s="3"/>
      <c r="XV147" s="3"/>
      <c r="XW147" s="3"/>
      <c r="XX147" s="3"/>
      <c r="XY147" s="3"/>
      <c r="XZ147" s="3"/>
      <c r="YA147" s="3"/>
      <c r="YB147" s="3"/>
      <c r="YC147" s="3"/>
      <c r="YD147" s="3"/>
      <c r="YE147" s="3"/>
      <c r="YF147" s="3"/>
      <c r="YG147" s="3"/>
      <c r="YH147" s="3"/>
      <c r="YI147" s="3"/>
      <c r="YJ147" s="3"/>
      <c r="YK147" s="3"/>
      <c r="YL147" s="3"/>
      <c r="YM147" s="3"/>
      <c r="YN147" s="3"/>
      <c r="YO147" s="3"/>
      <c r="YP147" s="3"/>
      <c r="YQ147" s="3"/>
      <c r="YR147" s="3"/>
      <c r="YS147" s="3"/>
      <c r="YT147" s="3"/>
      <c r="YU147" s="3"/>
      <c r="YV147" s="3"/>
      <c r="YW147" s="3"/>
      <c r="YX147" s="3"/>
      <c r="YY147" s="3"/>
      <c r="YZ147" s="3"/>
      <c r="ZA147" s="3"/>
      <c r="ZB147" s="3"/>
      <c r="ZC147" s="3"/>
      <c r="ZD147" s="3"/>
      <c r="ZE147" s="3"/>
      <c r="ZF147" s="3"/>
      <c r="ZG147" s="3"/>
      <c r="ZH147" s="3"/>
      <c r="ZI147" s="3"/>
      <c r="ZJ147" s="3"/>
      <c r="ZK147" s="3"/>
      <c r="ZL147" s="3"/>
      <c r="ZM147" s="3"/>
      <c r="ZN147" s="3"/>
      <c r="ZO147" s="3"/>
      <c r="ZP147" s="3"/>
      <c r="ZQ147" s="3"/>
      <c r="ZR147" s="3"/>
      <c r="ZS147" s="3"/>
      <c r="ZT147" s="3"/>
      <c r="ZU147" s="3"/>
      <c r="ZV147" s="3"/>
      <c r="ZW147" s="3"/>
      <c r="ZX147" s="3"/>
      <c r="ZY147" s="3"/>
      <c r="ZZ147" s="3"/>
      <c r="AAA147" s="3"/>
      <c r="AAB147" s="3"/>
      <c r="AAC147" s="3"/>
      <c r="AAD147" s="3"/>
      <c r="AAE147" s="3"/>
      <c r="AAF147" s="3"/>
      <c r="AAG147" s="3"/>
      <c r="AAH147" s="3"/>
      <c r="AAI147" s="3"/>
      <c r="AAJ147" s="3"/>
      <c r="AAK147" s="3"/>
      <c r="AAL147" s="3"/>
      <c r="AAM147" s="3"/>
      <c r="AAN147" s="3"/>
      <c r="AAO147" s="3"/>
      <c r="AAP147" s="3"/>
      <c r="AAQ147" s="3"/>
      <c r="AAR147" s="3"/>
      <c r="AAS147" s="3"/>
      <c r="AAT147" s="3"/>
      <c r="AAU147" s="3"/>
      <c r="AAV147" s="3"/>
      <c r="AAW147" s="3"/>
      <c r="AAX147" s="3"/>
      <c r="AAY147" s="3"/>
      <c r="AAZ147" s="3"/>
      <c r="ABA147" s="3"/>
      <c r="ABB147" s="3"/>
      <c r="ABC147" s="3"/>
      <c r="ABD147" s="3"/>
      <c r="ABE147" s="3"/>
      <c r="ABF147" s="3"/>
      <c r="ABG147" s="3"/>
      <c r="ABH147" s="3"/>
      <c r="ABI147" s="3"/>
      <c r="ABJ147" s="3"/>
      <c r="ABK147" s="3"/>
      <c r="ABL147" s="3"/>
      <c r="ABM147" s="3"/>
      <c r="ABN147" s="3"/>
      <c r="ABO147" s="3"/>
      <c r="ABP147" s="3"/>
      <c r="ABQ147" s="3"/>
      <c r="ABR147" s="3"/>
      <c r="ABS147" s="3"/>
      <c r="ABT147" s="3"/>
      <c r="ABU147" s="3"/>
      <c r="ABV147" s="3"/>
      <c r="ABW147" s="3"/>
      <c r="ABX147" s="3"/>
      <c r="ABY147" s="3"/>
      <c r="ABZ147" s="3"/>
      <c r="ACA147" s="3"/>
      <c r="ACB147" s="3"/>
      <c r="ACC147" s="3"/>
      <c r="ACD147" s="3"/>
      <c r="ACE147" s="3"/>
      <c r="ACF147" s="3"/>
      <c r="ACG147" s="3"/>
      <c r="ACH147" s="3"/>
      <c r="ACI147" s="3"/>
      <c r="ACJ147" s="3"/>
      <c r="ACK147" s="3"/>
      <c r="ACL147" s="3"/>
      <c r="ACM147" s="3"/>
      <c r="ACN147" s="3"/>
      <c r="ACO147" s="3"/>
      <c r="ACP147" s="3"/>
      <c r="ACQ147" s="3"/>
      <c r="ACR147" s="3"/>
      <c r="ACS147" s="3"/>
      <c r="ACT147" s="3"/>
      <c r="ACU147" s="3"/>
      <c r="ACV147" s="3"/>
      <c r="ACW147" s="3"/>
      <c r="ACX147" s="3"/>
      <c r="ACY147" s="3"/>
      <c r="ACZ147" s="3"/>
      <c r="ADA147" s="3"/>
      <c r="ADB147" s="3"/>
      <c r="ADC147" s="3"/>
      <c r="ADD147" s="3"/>
      <c r="ADE147" s="3"/>
      <c r="ADF147" s="3"/>
      <c r="ADG147" s="3"/>
      <c r="ADH147" s="3"/>
      <c r="ADI147" s="3"/>
      <c r="ADJ147" s="3"/>
      <c r="ADK147" s="3"/>
      <c r="ADL147" s="3"/>
      <c r="ADM147" s="3"/>
      <c r="ADN147" s="3"/>
      <c r="ADO147" s="3"/>
      <c r="ADP147" s="3"/>
      <c r="ADQ147" s="3"/>
      <c r="ADR147" s="3"/>
      <c r="ADS147" s="3"/>
      <c r="ADT147" s="3"/>
      <c r="ADU147" s="3"/>
      <c r="ADV147" s="3"/>
      <c r="ADW147" s="3"/>
      <c r="ADX147" s="3"/>
      <c r="ADY147" s="3"/>
      <c r="ADZ147" s="3"/>
      <c r="AEA147" s="3"/>
      <c r="AEB147" s="3"/>
      <c r="AEC147" s="3"/>
      <c r="AED147" s="3"/>
      <c r="AEE147" s="3"/>
      <c r="AEF147" s="3"/>
      <c r="AEG147" s="3"/>
      <c r="AEH147" s="3"/>
      <c r="AEI147" s="3"/>
      <c r="AEJ147" s="3"/>
      <c r="AEK147" s="3"/>
      <c r="AEL147" s="3"/>
      <c r="AEM147" s="3"/>
      <c r="AEN147" s="3"/>
      <c r="AEO147" s="3"/>
      <c r="AEP147" s="3"/>
      <c r="AEQ147" s="3"/>
      <c r="AER147" s="3"/>
      <c r="AES147" s="3"/>
      <c r="AET147" s="3"/>
      <c r="AEU147" s="3"/>
      <c r="AEV147" s="3"/>
      <c r="AEW147" s="3"/>
      <c r="AEX147" s="3"/>
      <c r="AEY147" s="3"/>
      <c r="AEZ147" s="3"/>
      <c r="AFA147" s="3"/>
      <c r="AFB147" s="3"/>
      <c r="AFC147" s="3"/>
      <c r="AFD147" s="3"/>
      <c r="AFE147" s="3"/>
      <c r="AFF147" s="3"/>
      <c r="AFG147" s="3"/>
      <c r="AFH147" s="3"/>
      <c r="AFI147" s="3"/>
      <c r="AFJ147" s="3"/>
      <c r="AFK147" s="3"/>
      <c r="AFL147" s="3"/>
      <c r="AFM147" s="3"/>
      <c r="AFN147" s="3"/>
      <c r="AFO147" s="3"/>
      <c r="AFP147" s="3"/>
      <c r="AFQ147" s="3"/>
      <c r="AFR147" s="3"/>
      <c r="AFS147" s="3"/>
      <c r="AFT147" s="3"/>
      <c r="AFU147" s="3"/>
      <c r="AFV147" s="3"/>
      <c r="AFW147" s="3"/>
      <c r="AFX147" s="3"/>
      <c r="AFY147" s="3"/>
      <c r="AFZ147" s="3"/>
      <c r="AGA147" s="3"/>
      <c r="AGB147" s="3"/>
      <c r="AGC147" s="3"/>
      <c r="AGD147" s="3"/>
      <c r="AGE147" s="3"/>
      <c r="AGF147" s="3"/>
      <c r="AGG147" s="3"/>
      <c r="AGH147" s="3"/>
      <c r="AGI147" s="3"/>
      <c r="AGJ147" s="3"/>
      <c r="AGK147" s="3"/>
      <c r="AGL147" s="3"/>
      <c r="AGM147" s="3"/>
      <c r="AGN147" s="3"/>
      <c r="AGO147" s="3"/>
      <c r="AGP147" s="3"/>
      <c r="AGQ147" s="3"/>
      <c r="AGR147" s="3"/>
      <c r="AGS147" s="3"/>
      <c r="AGT147" s="3"/>
      <c r="AGU147" s="3"/>
      <c r="AGV147" s="3"/>
      <c r="AGW147" s="3"/>
      <c r="AGX147" s="3"/>
      <c r="AGY147" s="3"/>
      <c r="AGZ147" s="3"/>
      <c r="AHA147" s="3"/>
      <c r="AHB147" s="3"/>
      <c r="AHC147" s="3"/>
      <c r="AHD147" s="3"/>
      <c r="AHE147" s="3"/>
      <c r="AHF147" s="3"/>
      <c r="AHG147" s="3"/>
      <c r="AHH147" s="3"/>
      <c r="AHI147" s="3"/>
      <c r="AHJ147" s="3"/>
      <c r="AHK147" s="3"/>
      <c r="AHL147" s="3"/>
      <c r="AHM147" s="3"/>
      <c r="AHN147" s="3"/>
      <c r="AHO147" s="3"/>
      <c r="AHP147" s="3"/>
      <c r="AHQ147" s="3"/>
      <c r="AHR147" s="3"/>
      <c r="AHS147" s="3"/>
      <c r="AHT147" s="3"/>
      <c r="AHU147" s="3"/>
      <c r="AHV147" s="3"/>
      <c r="AHW147" s="3"/>
      <c r="AHX147" s="3"/>
      <c r="AHY147" s="3"/>
      <c r="AHZ147" s="3"/>
      <c r="AIA147" s="3"/>
      <c r="AIB147" s="3"/>
      <c r="AIC147" s="3"/>
      <c r="AID147" s="3"/>
      <c r="AIE147" s="3"/>
      <c r="AIF147" s="3"/>
      <c r="AIG147" s="3"/>
      <c r="AIH147" s="3"/>
      <c r="AII147" s="3"/>
      <c r="AIJ147" s="3"/>
      <c r="AIK147" s="3"/>
      <c r="AIL147" s="3"/>
      <c r="AIM147" s="3"/>
      <c r="AIN147" s="3"/>
      <c r="AIO147" s="3"/>
      <c r="AIP147" s="3"/>
      <c r="AIQ147" s="3"/>
      <c r="AIR147" s="3"/>
      <c r="AIS147" s="3"/>
      <c r="AIT147" s="3"/>
      <c r="AIU147" s="3"/>
      <c r="AIV147" s="3"/>
      <c r="AIW147" s="3"/>
      <c r="AIX147" s="3"/>
      <c r="AIY147" s="3"/>
      <c r="AIZ147" s="3"/>
      <c r="AJA147" s="3"/>
      <c r="AJB147" s="3"/>
      <c r="AJC147" s="3"/>
      <c r="AJD147" s="3"/>
      <c r="AJE147" s="3"/>
      <c r="AJF147" s="3"/>
      <c r="AJG147" s="3"/>
      <c r="AJH147" s="3"/>
      <c r="AJI147" s="3"/>
      <c r="AJJ147" s="3"/>
      <c r="AJK147" s="3"/>
      <c r="AJL147" s="3"/>
      <c r="AJM147" s="3"/>
      <c r="AJN147" s="3"/>
      <c r="AJO147" s="3"/>
      <c r="AJP147" s="3"/>
      <c r="AJQ147" s="3"/>
      <c r="AJR147" s="3"/>
      <c r="AJS147" s="3"/>
      <c r="AJT147" s="3"/>
      <c r="AJU147" s="3"/>
      <c r="AJV147" s="3"/>
      <c r="AJW147" s="3"/>
      <c r="AJX147" s="3"/>
      <c r="AJY147" s="3"/>
      <c r="AJZ147" s="3"/>
      <c r="AKA147" s="3"/>
      <c r="AKB147" s="3"/>
      <c r="AKC147" s="3"/>
      <c r="AKD147" s="3"/>
      <c r="AKE147" s="3"/>
      <c r="AKF147" s="3"/>
      <c r="AKG147" s="3"/>
      <c r="AKH147" s="3"/>
      <c r="AKI147" s="3"/>
      <c r="AKJ147" s="3"/>
      <c r="AKK147" s="3"/>
      <c r="AKL147" s="3"/>
      <c r="AKM147" s="3"/>
      <c r="AKN147" s="3"/>
      <c r="AKO147" s="3"/>
      <c r="AKP147" s="3"/>
      <c r="AKQ147" s="3"/>
      <c r="AKR147" s="3"/>
      <c r="AKS147" s="3"/>
      <c r="AKT147" s="3"/>
      <c r="AKU147" s="3"/>
      <c r="AKV147" s="3"/>
      <c r="AKW147" s="3"/>
      <c r="AKX147" s="3"/>
      <c r="AKY147" s="3"/>
      <c r="AKZ147" s="3"/>
      <c r="ALA147" s="3"/>
    </row>
    <row r="148" spans="1:989" s="35" customFormat="1" ht="38.25" x14ac:dyDescent="0.2">
      <c r="A148" s="22" t="s">
        <v>13</v>
      </c>
      <c r="B148" s="72">
        <v>41358</v>
      </c>
      <c r="C148" s="72">
        <v>41358</v>
      </c>
      <c r="D148" s="72">
        <v>41358</v>
      </c>
      <c r="E148" s="73">
        <f t="shared" si="57"/>
        <v>100</v>
      </c>
      <c r="F148" s="73">
        <f t="shared" si="58"/>
        <v>100</v>
      </c>
      <c r="G148" s="86">
        <v>42792.7</v>
      </c>
      <c r="H148" s="72">
        <f t="shared" si="59"/>
        <v>1434.6999999999971</v>
      </c>
      <c r="I148" s="72">
        <f t="shared" si="60"/>
        <v>3.4689781904347337</v>
      </c>
      <c r="J148" s="74">
        <f t="shared" si="61"/>
        <v>1434.6999999999971</v>
      </c>
      <c r="K148" s="74">
        <f t="shared" si="62"/>
        <v>3.4689781904347337</v>
      </c>
      <c r="L148" s="75">
        <f t="shared" si="63"/>
        <v>1434.6999999999971</v>
      </c>
      <c r="M148" s="75">
        <f t="shared" si="64"/>
        <v>3.4689781904347337</v>
      </c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3"/>
      <c r="GV148" s="3"/>
      <c r="GW148" s="3"/>
      <c r="GX148" s="3"/>
      <c r="GY148" s="3"/>
      <c r="GZ148" s="3"/>
      <c r="HA148" s="3"/>
      <c r="HB148" s="3"/>
      <c r="HC148" s="3"/>
      <c r="HD148" s="3"/>
      <c r="HE148" s="3"/>
      <c r="HF148" s="3"/>
      <c r="HG148" s="3"/>
      <c r="HH148" s="3"/>
      <c r="HI148" s="3"/>
      <c r="HJ148" s="3"/>
      <c r="HK148" s="3"/>
      <c r="HL148" s="3"/>
      <c r="HM148" s="3"/>
      <c r="HN148" s="3"/>
      <c r="HO148" s="3"/>
      <c r="HP148" s="3"/>
      <c r="HQ148" s="3"/>
      <c r="HR148" s="3"/>
      <c r="HS148" s="3"/>
      <c r="HT148" s="3"/>
      <c r="HU148" s="3"/>
      <c r="HV148" s="3"/>
      <c r="HW148" s="3"/>
      <c r="HX148" s="3"/>
      <c r="HY148" s="3"/>
      <c r="HZ148" s="3"/>
      <c r="IA148" s="3"/>
      <c r="IB148" s="3"/>
      <c r="IC148" s="3"/>
      <c r="ID148" s="3"/>
      <c r="IE148" s="3"/>
      <c r="IF148" s="3"/>
      <c r="IG148" s="3"/>
      <c r="IH148" s="3"/>
      <c r="II148" s="3"/>
      <c r="IJ148" s="3"/>
      <c r="IK148" s="3"/>
      <c r="IL148" s="3"/>
      <c r="IM148" s="3"/>
      <c r="IN148" s="3"/>
      <c r="IO148" s="3"/>
      <c r="IP148" s="3"/>
      <c r="IQ148" s="3"/>
      <c r="IR148" s="3"/>
      <c r="IS148" s="3"/>
      <c r="IT148" s="3"/>
      <c r="IU148" s="3"/>
      <c r="IV148" s="3"/>
      <c r="IW148" s="3"/>
      <c r="IX148" s="3"/>
      <c r="IY148" s="3"/>
      <c r="IZ148" s="3"/>
      <c r="JA148" s="3"/>
      <c r="JB148" s="3"/>
      <c r="JC148" s="3"/>
      <c r="JD148" s="3"/>
      <c r="JE148" s="3"/>
      <c r="JF148" s="3"/>
      <c r="JG148" s="3"/>
      <c r="JH148" s="3"/>
      <c r="JI148" s="3"/>
      <c r="JJ148" s="3"/>
      <c r="JK148" s="3"/>
      <c r="JL148" s="3"/>
      <c r="JM148" s="3"/>
      <c r="JN148" s="3"/>
      <c r="JO148" s="3"/>
      <c r="JP148" s="3"/>
      <c r="JQ148" s="3"/>
      <c r="JR148" s="3"/>
      <c r="JS148" s="3"/>
      <c r="JT148" s="3"/>
      <c r="JU148" s="3"/>
      <c r="JV148" s="3"/>
      <c r="JW148" s="3"/>
      <c r="JX148" s="3"/>
      <c r="JY148" s="3"/>
      <c r="JZ148" s="3"/>
      <c r="KA148" s="3"/>
      <c r="KB148" s="3"/>
      <c r="KC148" s="3"/>
      <c r="KD148" s="3"/>
      <c r="KE148" s="3"/>
      <c r="KF148" s="3"/>
      <c r="KG148" s="3"/>
      <c r="KH148" s="3"/>
      <c r="KI148" s="3"/>
      <c r="KJ148" s="3"/>
      <c r="KK148" s="3"/>
      <c r="KL148" s="3"/>
      <c r="KM148" s="3"/>
      <c r="KN148" s="3"/>
      <c r="KO148" s="3"/>
      <c r="KP148" s="3"/>
      <c r="KQ148" s="3"/>
      <c r="KR148" s="3"/>
      <c r="KS148" s="3"/>
      <c r="KT148" s="3"/>
      <c r="KU148" s="3"/>
      <c r="KV148" s="3"/>
      <c r="KW148" s="3"/>
      <c r="KX148" s="3"/>
      <c r="KY148" s="3"/>
      <c r="KZ148" s="3"/>
      <c r="LA148" s="3"/>
      <c r="LB148" s="3"/>
      <c r="LC148" s="3"/>
      <c r="LD148" s="3"/>
      <c r="LE148" s="3"/>
      <c r="LF148" s="3"/>
      <c r="LG148" s="3"/>
      <c r="LH148" s="3"/>
      <c r="LI148" s="3"/>
      <c r="LJ148" s="3"/>
      <c r="LK148" s="3"/>
      <c r="LL148" s="3"/>
      <c r="LM148" s="3"/>
      <c r="LN148" s="3"/>
      <c r="LO148" s="3"/>
      <c r="LP148" s="3"/>
      <c r="LQ148" s="3"/>
      <c r="LR148" s="3"/>
      <c r="LS148" s="3"/>
      <c r="LT148" s="3"/>
      <c r="LU148" s="3"/>
      <c r="LV148" s="3"/>
      <c r="LW148" s="3"/>
      <c r="LX148" s="3"/>
      <c r="LY148" s="3"/>
      <c r="LZ148" s="3"/>
      <c r="MA148" s="3"/>
      <c r="MB148" s="3"/>
      <c r="MC148" s="3"/>
      <c r="MD148" s="3"/>
      <c r="ME148" s="3"/>
      <c r="MF148" s="3"/>
      <c r="MG148" s="3"/>
      <c r="MH148" s="3"/>
      <c r="MI148" s="3"/>
      <c r="MJ148" s="3"/>
      <c r="MK148" s="3"/>
      <c r="ML148" s="3"/>
      <c r="MM148" s="3"/>
      <c r="MN148" s="3"/>
      <c r="MO148" s="3"/>
      <c r="MP148" s="3"/>
      <c r="MQ148" s="3"/>
      <c r="MR148" s="3"/>
      <c r="MS148" s="3"/>
      <c r="MT148" s="3"/>
      <c r="MU148" s="3"/>
      <c r="MV148" s="3"/>
      <c r="MW148" s="3"/>
      <c r="MX148" s="3"/>
      <c r="MY148" s="3"/>
      <c r="MZ148" s="3"/>
      <c r="NA148" s="3"/>
      <c r="NB148" s="3"/>
      <c r="NC148" s="3"/>
      <c r="ND148" s="3"/>
      <c r="NE148" s="3"/>
      <c r="NF148" s="3"/>
      <c r="NG148" s="3"/>
      <c r="NH148" s="3"/>
      <c r="NI148" s="3"/>
      <c r="NJ148" s="3"/>
      <c r="NK148" s="3"/>
      <c r="NL148" s="3"/>
      <c r="NM148" s="3"/>
      <c r="NN148" s="3"/>
      <c r="NO148" s="3"/>
      <c r="NP148" s="3"/>
      <c r="NQ148" s="3"/>
      <c r="NR148" s="3"/>
      <c r="NS148" s="3"/>
      <c r="NT148" s="3"/>
      <c r="NU148" s="3"/>
      <c r="NV148" s="3"/>
      <c r="NW148" s="3"/>
      <c r="NX148" s="3"/>
      <c r="NY148" s="3"/>
      <c r="NZ148" s="3"/>
      <c r="OA148" s="3"/>
      <c r="OB148" s="3"/>
      <c r="OC148" s="3"/>
      <c r="OD148" s="3"/>
      <c r="OE148" s="3"/>
      <c r="OF148" s="3"/>
      <c r="OG148" s="3"/>
      <c r="OH148" s="3"/>
      <c r="OI148" s="3"/>
      <c r="OJ148" s="3"/>
      <c r="OK148" s="3"/>
      <c r="OL148" s="3"/>
      <c r="OM148" s="3"/>
      <c r="ON148" s="3"/>
      <c r="OO148" s="3"/>
      <c r="OP148" s="3"/>
      <c r="OQ148" s="3"/>
      <c r="OR148" s="3"/>
      <c r="OS148" s="3"/>
      <c r="OT148" s="3"/>
      <c r="OU148" s="3"/>
      <c r="OV148" s="3"/>
      <c r="OW148" s="3"/>
      <c r="OX148" s="3"/>
      <c r="OY148" s="3"/>
      <c r="OZ148" s="3"/>
      <c r="PA148" s="3"/>
      <c r="PB148" s="3"/>
      <c r="PC148" s="3"/>
      <c r="PD148" s="3"/>
      <c r="PE148" s="3"/>
      <c r="PF148" s="3"/>
      <c r="PG148" s="3"/>
      <c r="PH148" s="3"/>
      <c r="PI148" s="3"/>
      <c r="PJ148" s="3"/>
      <c r="PK148" s="3"/>
      <c r="PL148" s="3"/>
      <c r="PM148" s="3"/>
      <c r="PN148" s="3"/>
      <c r="PO148" s="3"/>
      <c r="PP148" s="3"/>
      <c r="PQ148" s="3"/>
      <c r="PR148" s="3"/>
      <c r="PS148" s="3"/>
      <c r="PT148" s="3"/>
      <c r="PU148" s="3"/>
      <c r="PV148" s="3"/>
      <c r="PW148" s="3"/>
      <c r="PX148" s="3"/>
      <c r="PY148" s="3"/>
      <c r="PZ148" s="3"/>
      <c r="QA148" s="3"/>
      <c r="QB148" s="3"/>
      <c r="QC148" s="3"/>
      <c r="QD148" s="3"/>
      <c r="QE148" s="3"/>
      <c r="QF148" s="3"/>
      <c r="QG148" s="3"/>
      <c r="QH148" s="3"/>
      <c r="QI148" s="3"/>
      <c r="QJ148" s="3"/>
      <c r="QK148" s="3"/>
      <c r="QL148" s="3"/>
      <c r="QM148" s="3"/>
      <c r="QN148" s="3"/>
      <c r="QO148" s="3"/>
      <c r="QP148" s="3"/>
      <c r="QQ148" s="3"/>
      <c r="QR148" s="3"/>
      <c r="QS148" s="3"/>
      <c r="QT148" s="3"/>
      <c r="QU148" s="3"/>
      <c r="QV148" s="3"/>
      <c r="QW148" s="3"/>
      <c r="QX148" s="3"/>
      <c r="QY148" s="3"/>
      <c r="QZ148" s="3"/>
      <c r="RA148" s="3"/>
      <c r="RB148" s="3"/>
      <c r="RC148" s="3"/>
      <c r="RD148" s="3"/>
      <c r="RE148" s="3"/>
      <c r="RF148" s="3"/>
      <c r="RG148" s="3"/>
      <c r="RH148" s="3"/>
      <c r="RI148" s="3"/>
      <c r="RJ148" s="3"/>
      <c r="RK148" s="3"/>
      <c r="RL148" s="3"/>
      <c r="RM148" s="3"/>
      <c r="RN148" s="3"/>
      <c r="RO148" s="3"/>
      <c r="RP148" s="3"/>
      <c r="RQ148" s="3"/>
      <c r="RR148" s="3"/>
      <c r="RS148" s="3"/>
      <c r="RT148" s="3"/>
      <c r="RU148" s="3"/>
      <c r="RV148" s="3"/>
      <c r="RW148" s="3"/>
      <c r="RX148" s="3"/>
      <c r="RY148" s="3"/>
      <c r="RZ148" s="3"/>
      <c r="SA148" s="3"/>
      <c r="SB148" s="3"/>
      <c r="SC148" s="3"/>
      <c r="SD148" s="3"/>
      <c r="SE148" s="3"/>
      <c r="SF148" s="3"/>
      <c r="SG148" s="3"/>
      <c r="SH148" s="3"/>
      <c r="SI148" s="3"/>
      <c r="SJ148" s="3"/>
      <c r="SK148" s="3"/>
      <c r="SL148" s="3"/>
      <c r="SM148" s="3"/>
      <c r="SN148" s="3"/>
      <c r="SO148" s="3"/>
      <c r="SP148" s="3"/>
      <c r="SQ148" s="3"/>
      <c r="SR148" s="3"/>
      <c r="SS148" s="3"/>
      <c r="ST148" s="3"/>
      <c r="SU148" s="3"/>
      <c r="SV148" s="3"/>
      <c r="SW148" s="3"/>
      <c r="SX148" s="3"/>
      <c r="SY148" s="3"/>
      <c r="SZ148" s="3"/>
      <c r="TA148" s="3"/>
      <c r="TB148" s="3"/>
      <c r="TC148" s="3"/>
      <c r="TD148" s="3"/>
      <c r="TE148" s="3"/>
      <c r="TF148" s="3"/>
      <c r="TG148" s="3"/>
      <c r="TH148" s="3"/>
      <c r="TI148" s="3"/>
      <c r="TJ148" s="3"/>
      <c r="TK148" s="3"/>
      <c r="TL148" s="3"/>
      <c r="TM148" s="3"/>
      <c r="TN148" s="3"/>
      <c r="TO148" s="3"/>
      <c r="TP148" s="3"/>
      <c r="TQ148" s="3"/>
      <c r="TR148" s="3"/>
      <c r="TS148" s="3"/>
      <c r="TT148" s="3"/>
      <c r="TU148" s="3"/>
      <c r="TV148" s="3"/>
      <c r="TW148" s="3"/>
      <c r="TX148" s="3"/>
      <c r="TY148" s="3"/>
      <c r="TZ148" s="3"/>
      <c r="UA148" s="3"/>
      <c r="UB148" s="3"/>
      <c r="UC148" s="3"/>
      <c r="UD148" s="3"/>
      <c r="UE148" s="3"/>
      <c r="UF148" s="3"/>
      <c r="UG148" s="3"/>
      <c r="UH148" s="3"/>
      <c r="UI148" s="3"/>
      <c r="UJ148" s="3"/>
      <c r="UK148" s="3"/>
      <c r="UL148" s="3"/>
      <c r="UM148" s="3"/>
      <c r="UN148" s="3"/>
      <c r="UO148" s="3"/>
      <c r="UP148" s="3"/>
      <c r="UQ148" s="3"/>
      <c r="UR148" s="3"/>
      <c r="US148" s="3"/>
      <c r="UT148" s="3"/>
      <c r="UU148" s="3"/>
      <c r="UV148" s="3"/>
      <c r="UW148" s="3"/>
      <c r="UX148" s="3"/>
      <c r="UY148" s="3"/>
      <c r="UZ148" s="3"/>
      <c r="VA148" s="3"/>
      <c r="VB148" s="3"/>
      <c r="VC148" s="3"/>
      <c r="VD148" s="3"/>
      <c r="VE148" s="3"/>
      <c r="VF148" s="3"/>
      <c r="VG148" s="3"/>
      <c r="VH148" s="3"/>
      <c r="VI148" s="3"/>
      <c r="VJ148" s="3"/>
      <c r="VK148" s="3"/>
      <c r="VL148" s="3"/>
      <c r="VM148" s="3"/>
      <c r="VN148" s="3"/>
      <c r="VO148" s="3"/>
      <c r="VP148" s="3"/>
      <c r="VQ148" s="3"/>
      <c r="VR148" s="3"/>
      <c r="VS148" s="3"/>
      <c r="VT148" s="3"/>
      <c r="VU148" s="3"/>
      <c r="VV148" s="3"/>
      <c r="VW148" s="3"/>
      <c r="VX148" s="3"/>
      <c r="VY148" s="3"/>
      <c r="VZ148" s="3"/>
      <c r="WA148" s="3"/>
      <c r="WB148" s="3"/>
      <c r="WC148" s="3"/>
      <c r="WD148" s="3"/>
      <c r="WE148" s="3"/>
      <c r="WF148" s="3"/>
      <c r="WG148" s="3"/>
      <c r="WH148" s="3"/>
      <c r="WI148" s="3"/>
      <c r="WJ148" s="3"/>
      <c r="WK148" s="3"/>
      <c r="WL148" s="3"/>
      <c r="WM148" s="3"/>
      <c r="WN148" s="3"/>
      <c r="WO148" s="3"/>
      <c r="WP148" s="3"/>
      <c r="WQ148" s="3"/>
      <c r="WR148" s="3"/>
      <c r="WS148" s="3"/>
      <c r="WT148" s="3"/>
      <c r="WU148" s="3"/>
      <c r="WV148" s="3"/>
      <c r="WW148" s="3"/>
      <c r="WX148" s="3"/>
      <c r="WY148" s="3"/>
      <c r="WZ148" s="3"/>
      <c r="XA148" s="3"/>
      <c r="XB148" s="3"/>
      <c r="XC148" s="3"/>
      <c r="XD148" s="3"/>
      <c r="XE148" s="3"/>
      <c r="XF148" s="3"/>
      <c r="XG148" s="3"/>
      <c r="XH148" s="3"/>
      <c r="XI148" s="3"/>
      <c r="XJ148" s="3"/>
      <c r="XK148" s="3"/>
      <c r="XL148" s="3"/>
      <c r="XM148" s="3"/>
      <c r="XN148" s="3"/>
      <c r="XO148" s="3"/>
      <c r="XP148" s="3"/>
      <c r="XQ148" s="3"/>
      <c r="XR148" s="3"/>
      <c r="XS148" s="3"/>
      <c r="XT148" s="3"/>
      <c r="XU148" s="3"/>
      <c r="XV148" s="3"/>
      <c r="XW148" s="3"/>
      <c r="XX148" s="3"/>
      <c r="XY148" s="3"/>
      <c r="XZ148" s="3"/>
      <c r="YA148" s="3"/>
      <c r="YB148" s="3"/>
      <c r="YC148" s="3"/>
      <c r="YD148" s="3"/>
      <c r="YE148" s="3"/>
      <c r="YF148" s="3"/>
      <c r="YG148" s="3"/>
      <c r="YH148" s="3"/>
      <c r="YI148" s="3"/>
      <c r="YJ148" s="3"/>
      <c r="YK148" s="3"/>
      <c r="YL148" s="3"/>
      <c r="YM148" s="3"/>
      <c r="YN148" s="3"/>
      <c r="YO148" s="3"/>
      <c r="YP148" s="3"/>
      <c r="YQ148" s="3"/>
      <c r="YR148" s="3"/>
      <c r="YS148" s="3"/>
      <c r="YT148" s="3"/>
      <c r="YU148" s="3"/>
      <c r="YV148" s="3"/>
      <c r="YW148" s="3"/>
      <c r="YX148" s="3"/>
      <c r="YY148" s="3"/>
      <c r="YZ148" s="3"/>
      <c r="ZA148" s="3"/>
      <c r="ZB148" s="3"/>
      <c r="ZC148" s="3"/>
      <c r="ZD148" s="3"/>
      <c r="ZE148" s="3"/>
      <c r="ZF148" s="3"/>
      <c r="ZG148" s="3"/>
      <c r="ZH148" s="3"/>
      <c r="ZI148" s="3"/>
      <c r="ZJ148" s="3"/>
      <c r="ZK148" s="3"/>
      <c r="ZL148" s="3"/>
      <c r="ZM148" s="3"/>
      <c r="ZN148" s="3"/>
      <c r="ZO148" s="3"/>
      <c r="ZP148" s="3"/>
      <c r="ZQ148" s="3"/>
      <c r="ZR148" s="3"/>
      <c r="ZS148" s="3"/>
      <c r="ZT148" s="3"/>
      <c r="ZU148" s="3"/>
      <c r="ZV148" s="3"/>
      <c r="ZW148" s="3"/>
      <c r="ZX148" s="3"/>
      <c r="ZY148" s="3"/>
      <c r="ZZ148" s="3"/>
      <c r="AAA148" s="3"/>
      <c r="AAB148" s="3"/>
      <c r="AAC148" s="3"/>
      <c r="AAD148" s="3"/>
      <c r="AAE148" s="3"/>
      <c r="AAF148" s="3"/>
      <c r="AAG148" s="3"/>
      <c r="AAH148" s="3"/>
      <c r="AAI148" s="3"/>
      <c r="AAJ148" s="3"/>
      <c r="AAK148" s="3"/>
      <c r="AAL148" s="3"/>
      <c r="AAM148" s="3"/>
      <c r="AAN148" s="3"/>
      <c r="AAO148" s="3"/>
      <c r="AAP148" s="3"/>
      <c r="AAQ148" s="3"/>
      <c r="AAR148" s="3"/>
      <c r="AAS148" s="3"/>
      <c r="AAT148" s="3"/>
      <c r="AAU148" s="3"/>
      <c r="AAV148" s="3"/>
      <c r="AAW148" s="3"/>
      <c r="AAX148" s="3"/>
      <c r="AAY148" s="3"/>
      <c r="AAZ148" s="3"/>
      <c r="ABA148" s="3"/>
      <c r="ABB148" s="3"/>
      <c r="ABC148" s="3"/>
      <c r="ABD148" s="3"/>
      <c r="ABE148" s="3"/>
      <c r="ABF148" s="3"/>
      <c r="ABG148" s="3"/>
      <c r="ABH148" s="3"/>
      <c r="ABI148" s="3"/>
      <c r="ABJ148" s="3"/>
      <c r="ABK148" s="3"/>
      <c r="ABL148" s="3"/>
      <c r="ABM148" s="3"/>
      <c r="ABN148" s="3"/>
      <c r="ABO148" s="3"/>
      <c r="ABP148" s="3"/>
      <c r="ABQ148" s="3"/>
      <c r="ABR148" s="3"/>
      <c r="ABS148" s="3"/>
      <c r="ABT148" s="3"/>
      <c r="ABU148" s="3"/>
      <c r="ABV148" s="3"/>
      <c r="ABW148" s="3"/>
      <c r="ABX148" s="3"/>
      <c r="ABY148" s="3"/>
      <c r="ABZ148" s="3"/>
      <c r="ACA148" s="3"/>
      <c r="ACB148" s="3"/>
      <c r="ACC148" s="3"/>
      <c r="ACD148" s="3"/>
      <c r="ACE148" s="3"/>
      <c r="ACF148" s="3"/>
      <c r="ACG148" s="3"/>
      <c r="ACH148" s="3"/>
      <c r="ACI148" s="3"/>
      <c r="ACJ148" s="3"/>
      <c r="ACK148" s="3"/>
      <c r="ACL148" s="3"/>
      <c r="ACM148" s="3"/>
      <c r="ACN148" s="3"/>
      <c r="ACO148" s="3"/>
      <c r="ACP148" s="3"/>
      <c r="ACQ148" s="3"/>
      <c r="ACR148" s="3"/>
      <c r="ACS148" s="3"/>
      <c r="ACT148" s="3"/>
      <c r="ACU148" s="3"/>
      <c r="ACV148" s="3"/>
      <c r="ACW148" s="3"/>
      <c r="ACX148" s="3"/>
      <c r="ACY148" s="3"/>
      <c r="ACZ148" s="3"/>
      <c r="ADA148" s="3"/>
      <c r="ADB148" s="3"/>
      <c r="ADC148" s="3"/>
      <c r="ADD148" s="3"/>
      <c r="ADE148" s="3"/>
      <c r="ADF148" s="3"/>
      <c r="ADG148" s="3"/>
      <c r="ADH148" s="3"/>
      <c r="ADI148" s="3"/>
      <c r="ADJ148" s="3"/>
      <c r="ADK148" s="3"/>
      <c r="ADL148" s="3"/>
      <c r="ADM148" s="3"/>
      <c r="ADN148" s="3"/>
      <c r="ADO148" s="3"/>
      <c r="ADP148" s="3"/>
      <c r="ADQ148" s="3"/>
      <c r="ADR148" s="3"/>
      <c r="ADS148" s="3"/>
      <c r="ADT148" s="3"/>
      <c r="ADU148" s="3"/>
      <c r="ADV148" s="3"/>
      <c r="ADW148" s="3"/>
      <c r="ADX148" s="3"/>
      <c r="ADY148" s="3"/>
      <c r="ADZ148" s="3"/>
      <c r="AEA148" s="3"/>
      <c r="AEB148" s="3"/>
      <c r="AEC148" s="3"/>
      <c r="AED148" s="3"/>
      <c r="AEE148" s="3"/>
      <c r="AEF148" s="3"/>
      <c r="AEG148" s="3"/>
      <c r="AEH148" s="3"/>
      <c r="AEI148" s="3"/>
      <c r="AEJ148" s="3"/>
      <c r="AEK148" s="3"/>
      <c r="AEL148" s="3"/>
      <c r="AEM148" s="3"/>
      <c r="AEN148" s="3"/>
      <c r="AEO148" s="3"/>
      <c r="AEP148" s="3"/>
      <c r="AEQ148" s="3"/>
      <c r="AER148" s="3"/>
      <c r="AES148" s="3"/>
      <c r="AET148" s="3"/>
      <c r="AEU148" s="3"/>
      <c r="AEV148" s="3"/>
      <c r="AEW148" s="3"/>
      <c r="AEX148" s="3"/>
      <c r="AEY148" s="3"/>
      <c r="AEZ148" s="3"/>
      <c r="AFA148" s="3"/>
      <c r="AFB148" s="3"/>
      <c r="AFC148" s="3"/>
      <c r="AFD148" s="3"/>
      <c r="AFE148" s="3"/>
      <c r="AFF148" s="3"/>
      <c r="AFG148" s="3"/>
      <c r="AFH148" s="3"/>
      <c r="AFI148" s="3"/>
      <c r="AFJ148" s="3"/>
      <c r="AFK148" s="3"/>
      <c r="AFL148" s="3"/>
      <c r="AFM148" s="3"/>
      <c r="AFN148" s="3"/>
      <c r="AFO148" s="3"/>
      <c r="AFP148" s="3"/>
      <c r="AFQ148" s="3"/>
      <c r="AFR148" s="3"/>
      <c r="AFS148" s="3"/>
      <c r="AFT148" s="3"/>
      <c r="AFU148" s="3"/>
      <c r="AFV148" s="3"/>
      <c r="AFW148" s="3"/>
      <c r="AFX148" s="3"/>
      <c r="AFY148" s="3"/>
      <c r="AFZ148" s="3"/>
      <c r="AGA148" s="3"/>
      <c r="AGB148" s="3"/>
      <c r="AGC148" s="3"/>
      <c r="AGD148" s="3"/>
      <c r="AGE148" s="3"/>
      <c r="AGF148" s="3"/>
      <c r="AGG148" s="3"/>
      <c r="AGH148" s="3"/>
      <c r="AGI148" s="3"/>
      <c r="AGJ148" s="3"/>
      <c r="AGK148" s="3"/>
      <c r="AGL148" s="3"/>
      <c r="AGM148" s="3"/>
      <c r="AGN148" s="3"/>
      <c r="AGO148" s="3"/>
      <c r="AGP148" s="3"/>
      <c r="AGQ148" s="3"/>
      <c r="AGR148" s="3"/>
      <c r="AGS148" s="3"/>
      <c r="AGT148" s="3"/>
      <c r="AGU148" s="3"/>
      <c r="AGV148" s="3"/>
      <c r="AGW148" s="3"/>
      <c r="AGX148" s="3"/>
      <c r="AGY148" s="3"/>
      <c r="AGZ148" s="3"/>
      <c r="AHA148" s="3"/>
      <c r="AHB148" s="3"/>
      <c r="AHC148" s="3"/>
      <c r="AHD148" s="3"/>
      <c r="AHE148" s="3"/>
      <c r="AHF148" s="3"/>
      <c r="AHG148" s="3"/>
      <c r="AHH148" s="3"/>
      <c r="AHI148" s="3"/>
      <c r="AHJ148" s="3"/>
      <c r="AHK148" s="3"/>
      <c r="AHL148" s="3"/>
      <c r="AHM148" s="3"/>
      <c r="AHN148" s="3"/>
      <c r="AHO148" s="3"/>
      <c r="AHP148" s="3"/>
      <c r="AHQ148" s="3"/>
      <c r="AHR148" s="3"/>
      <c r="AHS148" s="3"/>
      <c r="AHT148" s="3"/>
      <c r="AHU148" s="3"/>
      <c r="AHV148" s="3"/>
      <c r="AHW148" s="3"/>
      <c r="AHX148" s="3"/>
      <c r="AHY148" s="3"/>
      <c r="AHZ148" s="3"/>
      <c r="AIA148" s="3"/>
      <c r="AIB148" s="3"/>
      <c r="AIC148" s="3"/>
      <c r="AID148" s="3"/>
      <c r="AIE148" s="3"/>
      <c r="AIF148" s="3"/>
      <c r="AIG148" s="3"/>
      <c r="AIH148" s="3"/>
      <c r="AII148" s="3"/>
      <c r="AIJ148" s="3"/>
      <c r="AIK148" s="3"/>
      <c r="AIL148" s="3"/>
      <c r="AIM148" s="3"/>
      <c r="AIN148" s="3"/>
      <c r="AIO148" s="3"/>
      <c r="AIP148" s="3"/>
      <c r="AIQ148" s="3"/>
      <c r="AIR148" s="3"/>
      <c r="AIS148" s="3"/>
      <c r="AIT148" s="3"/>
      <c r="AIU148" s="3"/>
      <c r="AIV148" s="3"/>
      <c r="AIW148" s="3"/>
      <c r="AIX148" s="3"/>
      <c r="AIY148" s="3"/>
      <c r="AIZ148" s="3"/>
      <c r="AJA148" s="3"/>
      <c r="AJB148" s="3"/>
      <c r="AJC148" s="3"/>
      <c r="AJD148" s="3"/>
      <c r="AJE148" s="3"/>
      <c r="AJF148" s="3"/>
      <c r="AJG148" s="3"/>
      <c r="AJH148" s="3"/>
      <c r="AJI148" s="3"/>
      <c r="AJJ148" s="3"/>
      <c r="AJK148" s="3"/>
      <c r="AJL148" s="3"/>
      <c r="AJM148" s="3"/>
      <c r="AJN148" s="3"/>
      <c r="AJO148" s="3"/>
      <c r="AJP148" s="3"/>
      <c r="AJQ148" s="3"/>
      <c r="AJR148" s="3"/>
      <c r="AJS148" s="3"/>
      <c r="AJT148" s="3"/>
      <c r="AJU148" s="3"/>
      <c r="AJV148" s="3"/>
      <c r="AJW148" s="3"/>
      <c r="AJX148" s="3"/>
      <c r="AJY148" s="3"/>
      <c r="AJZ148" s="3"/>
      <c r="AKA148" s="3"/>
      <c r="AKB148" s="3"/>
      <c r="AKC148" s="3"/>
      <c r="AKD148" s="3"/>
      <c r="AKE148" s="3"/>
      <c r="AKF148" s="3"/>
      <c r="AKG148" s="3"/>
      <c r="AKH148" s="3"/>
      <c r="AKI148" s="3"/>
      <c r="AKJ148" s="3"/>
      <c r="AKK148" s="3"/>
      <c r="AKL148" s="3"/>
      <c r="AKM148" s="3"/>
      <c r="AKN148" s="3"/>
      <c r="AKO148" s="3"/>
      <c r="AKP148" s="3"/>
      <c r="AKQ148" s="3"/>
      <c r="AKR148" s="3"/>
      <c r="AKS148" s="3"/>
      <c r="AKT148" s="3"/>
      <c r="AKU148" s="3"/>
      <c r="AKV148" s="3"/>
      <c r="AKW148" s="3"/>
      <c r="AKX148" s="3"/>
      <c r="AKY148" s="3"/>
      <c r="AKZ148" s="3"/>
      <c r="ALA148" s="3"/>
    </row>
    <row r="149" spans="1:989" s="35" customFormat="1" ht="15" x14ac:dyDescent="0.2">
      <c r="A149" s="22" t="s">
        <v>222</v>
      </c>
      <c r="B149" s="72">
        <v>0</v>
      </c>
      <c r="C149" s="72">
        <v>0</v>
      </c>
      <c r="D149" s="72">
        <v>0</v>
      </c>
      <c r="E149" s="76" t="s">
        <v>223</v>
      </c>
      <c r="F149" s="76" t="s">
        <v>223</v>
      </c>
      <c r="G149" s="86">
        <v>6400</v>
      </c>
      <c r="H149" s="72">
        <f t="shared" si="59"/>
        <v>6400</v>
      </c>
      <c r="I149" s="76" t="s">
        <v>223</v>
      </c>
      <c r="J149" s="74">
        <f t="shared" si="61"/>
        <v>6400</v>
      </c>
      <c r="K149" s="76" t="s">
        <v>223</v>
      </c>
      <c r="L149" s="75">
        <f t="shared" si="63"/>
        <v>6400</v>
      </c>
      <c r="M149" s="76" t="s">
        <v>223</v>
      </c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3"/>
      <c r="GV149" s="3"/>
      <c r="GW149" s="3"/>
      <c r="GX149" s="3"/>
      <c r="GY149" s="3"/>
      <c r="GZ149" s="3"/>
      <c r="HA149" s="3"/>
      <c r="HB149" s="3"/>
      <c r="HC149" s="3"/>
      <c r="HD149" s="3"/>
      <c r="HE149" s="3"/>
      <c r="HF149" s="3"/>
      <c r="HG149" s="3"/>
      <c r="HH149" s="3"/>
      <c r="HI149" s="3"/>
      <c r="HJ149" s="3"/>
      <c r="HK149" s="3"/>
      <c r="HL149" s="3"/>
      <c r="HM149" s="3"/>
      <c r="HN149" s="3"/>
      <c r="HO149" s="3"/>
      <c r="HP149" s="3"/>
      <c r="HQ149" s="3"/>
      <c r="HR149" s="3"/>
      <c r="HS149" s="3"/>
      <c r="HT149" s="3"/>
      <c r="HU149" s="3"/>
      <c r="HV149" s="3"/>
      <c r="HW149" s="3"/>
      <c r="HX149" s="3"/>
      <c r="HY149" s="3"/>
      <c r="HZ149" s="3"/>
      <c r="IA149" s="3"/>
      <c r="IB149" s="3"/>
      <c r="IC149" s="3"/>
      <c r="ID149" s="3"/>
      <c r="IE149" s="3"/>
      <c r="IF149" s="3"/>
      <c r="IG149" s="3"/>
      <c r="IH149" s="3"/>
      <c r="II149" s="3"/>
      <c r="IJ149" s="3"/>
      <c r="IK149" s="3"/>
      <c r="IL149" s="3"/>
      <c r="IM149" s="3"/>
      <c r="IN149" s="3"/>
      <c r="IO149" s="3"/>
      <c r="IP149" s="3"/>
      <c r="IQ149" s="3"/>
      <c r="IR149" s="3"/>
      <c r="IS149" s="3"/>
      <c r="IT149" s="3"/>
      <c r="IU149" s="3"/>
      <c r="IV149" s="3"/>
      <c r="IW149" s="3"/>
      <c r="IX149" s="3"/>
      <c r="IY149" s="3"/>
      <c r="IZ149" s="3"/>
      <c r="JA149" s="3"/>
      <c r="JB149" s="3"/>
      <c r="JC149" s="3"/>
      <c r="JD149" s="3"/>
      <c r="JE149" s="3"/>
      <c r="JF149" s="3"/>
      <c r="JG149" s="3"/>
      <c r="JH149" s="3"/>
      <c r="JI149" s="3"/>
      <c r="JJ149" s="3"/>
      <c r="JK149" s="3"/>
      <c r="JL149" s="3"/>
      <c r="JM149" s="3"/>
      <c r="JN149" s="3"/>
      <c r="JO149" s="3"/>
      <c r="JP149" s="3"/>
      <c r="JQ149" s="3"/>
      <c r="JR149" s="3"/>
      <c r="JS149" s="3"/>
      <c r="JT149" s="3"/>
      <c r="JU149" s="3"/>
      <c r="JV149" s="3"/>
      <c r="JW149" s="3"/>
      <c r="JX149" s="3"/>
      <c r="JY149" s="3"/>
      <c r="JZ149" s="3"/>
      <c r="KA149" s="3"/>
      <c r="KB149" s="3"/>
      <c r="KC149" s="3"/>
      <c r="KD149" s="3"/>
      <c r="KE149" s="3"/>
      <c r="KF149" s="3"/>
      <c r="KG149" s="3"/>
      <c r="KH149" s="3"/>
      <c r="KI149" s="3"/>
      <c r="KJ149" s="3"/>
      <c r="KK149" s="3"/>
      <c r="KL149" s="3"/>
      <c r="KM149" s="3"/>
      <c r="KN149" s="3"/>
      <c r="KO149" s="3"/>
      <c r="KP149" s="3"/>
      <c r="KQ149" s="3"/>
      <c r="KR149" s="3"/>
      <c r="KS149" s="3"/>
      <c r="KT149" s="3"/>
      <c r="KU149" s="3"/>
      <c r="KV149" s="3"/>
      <c r="KW149" s="3"/>
      <c r="KX149" s="3"/>
      <c r="KY149" s="3"/>
      <c r="KZ149" s="3"/>
      <c r="LA149" s="3"/>
      <c r="LB149" s="3"/>
      <c r="LC149" s="3"/>
      <c r="LD149" s="3"/>
      <c r="LE149" s="3"/>
      <c r="LF149" s="3"/>
      <c r="LG149" s="3"/>
      <c r="LH149" s="3"/>
      <c r="LI149" s="3"/>
      <c r="LJ149" s="3"/>
      <c r="LK149" s="3"/>
      <c r="LL149" s="3"/>
      <c r="LM149" s="3"/>
      <c r="LN149" s="3"/>
      <c r="LO149" s="3"/>
      <c r="LP149" s="3"/>
      <c r="LQ149" s="3"/>
      <c r="LR149" s="3"/>
      <c r="LS149" s="3"/>
      <c r="LT149" s="3"/>
      <c r="LU149" s="3"/>
      <c r="LV149" s="3"/>
      <c r="LW149" s="3"/>
      <c r="LX149" s="3"/>
      <c r="LY149" s="3"/>
      <c r="LZ149" s="3"/>
      <c r="MA149" s="3"/>
      <c r="MB149" s="3"/>
      <c r="MC149" s="3"/>
      <c r="MD149" s="3"/>
      <c r="ME149" s="3"/>
      <c r="MF149" s="3"/>
      <c r="MG149" s="3"/>
      <c r="MH149" s="3"/>
      <c r="MI149" s="3"/>
      <c r="MJ149" s="3"/>
      <c r="MK149" s="3"/>
      <c r="ML149" s="3"/>
      <c r="MM149" s="3"/>
      <c r="MN149" s="3"/>
      <c r="MO149" s="3"/>
      <c r="MP149" s="3"/>
      <c r="MQ149" s="3"/>
      <c r="MR149" s="3"/>
      <c r="MS149" s="3"/>
      <c r="MT149" s="3"/>
      <c r="MU149" s="3"/>
      <c r="MV149" s="3"/>
      <c r="MW149" s="3"/>
      <c r="MX149" s="3"/>
      <c r="MY149" s="3"/>
      <c r="MZ149" s="3"/>
      <c r="NA149" s="3"/>
      <c r="NB149" s="3"/>
      <c r="NC149" s="3"/>
      <c r="ND149" s="3"/>
      <c r="NE149" s="3"/>
      <c r="NF149" s="3"/>
      <c r="NG149" s="3"/>
      <c r="NH149" s="3"/>
      <c r="NI149" s="3"/>
      <c r="NJ149" s="3"/>
      <c r="NK149" s="3"/>
      <c r="NL149" s="3"/>
      <c r="NM149" s="3"/>
      <c r="NN149" s="3"/>
      <c r="NO149" s="3"/>
      <c r="NP149" s="3"/>
      <c r="NQ149" s="3"/>
      <c r="NR149" s="3"/>
      <c r="NS149" s="3"/>
      <c r="NT149" s="3"/>
      <c r="NU149" s="3"/>
      <c r="NV149" s="3"/>
      <c r="NW149" s="3"/>
      <c r="NX149" s="3"/>
      <c r="NY149" s="3"/>
      <c r="NZ149" s="3"/>
      <c r="OA149" s="3"/>
      <c r="OB149" s="3"/>
      <c r="OC149" s="3"/>
      <c r="OD149" s="3"/>
      <c r="OE149" s="3"/>
      <c r="OF149" s="3"/>
      <c r="OG149" s="3"/>
      <c r="OH149" s="3"/>
      <c r="OI149" s="3"/>
      <c r="OJ149" s="3"/>
      <c r="OK149" s="3"/>
      <c r="OL149" s="3"/>
      <c r="OM149" s="3"/>
      <c r="ON149" s="3"/>
      <c r="OO149" s="3"/>
      <c r="OP149" s="3"/>
      <c r="OQ149" s="3"/>
      <c r="OR149" s="3"/>
      <c r="OS149" s="3"/>
      <c r="OT149" s="3"/>
      <c r="OU149" s="3"/>
      <c r="OV149" s="3"/>
      <c r="OW149" s="3"/>
      <c r="OX149" s="3"/>
      <c r="OY149" s="3"/>
      <c r="OZ149" s="3"/>
      <c r="PA149" s="3"/>
      <c r="PB149" s="3"/>
      <c r="PC149" s="3"/>
      <c r="PD149" s="3"/>
      <c r="PE149" s="3"/>
      <c r="PF149" s="3"/>
      <c r="PG149" s="3"/>
      <c r="PH149" s="3"/>
      <c r="PI149" s="3"/>
      <c r="PJ149" s="3"/>
      <c r="PK149" s="3"/>
      <c r="PL149" s="3"/>
      <c r="PM149" s="3"/>
      <c r="PN149" s="3"/>
      <c r="PO149" s="3"/>
      <c r="PP149" s="3"/>
      <c r="PQ149" s="3"/>
      <c r="PR149" s="3"/>
      <c r="PS149" s="3"/>
      <c r="PT149" s="3"/>
      <c r="PU149" s="3"/>
      <c r="PV149" s="3"/>
      <c r="PW149" s="3"/>
      <c r="PX149" s="3"/>
      <c r="PY149" s="3"/>
      <c r="PZ149" s="3"/>
      <c r="QA149" s="3"/>
      <c r="QB149" s="3"/>
      <c r="QC149" s="3"/>
      <c r="QD149" s="3"/>
      <c r="QE149" s="3"/>
      <c r="QF149" s="3"/>
      <c r="QG149" s="3"/>
      <c r="QH149" s="3"/>
      <c r="QI149" s="3"/>
      <c r="QJ149" s="3"/>
      <c r="QK149" s="3"/>
      <c r="QL149" s="3"/>
      <c r="QM149" s="3"/>
      <c r="QN149" s="3"/>
      <c r="QO149" s="3"/>
      <c r="QP149" s="3"/>
      <c r="QQ149" s="3"/>
      <c r="QR149" s="3"/>
      <c r="QS149" s="3"/>
      <c r="QT149" s="3"/>
      <c r="QU149" s="3"/>
      <c r="QV149" s="3"/>
      <c r="QW149" s="3"/>
      <c r="QX149" s="3"/>
      <c r="QY149" s="3"/>
      <c r="QZ149" s="3"/>
      <c r="RA149" s="3"/>
      <c r="RB149" s="3"/>
      <c r="RC149" s="3"/>
      <c r="RD149" s="3"/>
      <c r="RE149" s="3"/>
      <c r="RF149" s="3"/>
      <c r="RG149" s="3"/>
      <c r="RH149" s="3"/>
      <c r="RI149" s="3"/>
      <c r="RJ149" s="3"/>
      <c r="RK149" s="3"/>
      <c r="RL149" s="3"/>
      <c r="RM149" s="3"/>
      <c r="RN149" s="3"/>
      <c r="RO149" s="3"/>
      <c r="RP149" s="3"/>
      <c r="RQ149" s="3"/>
      <c r="RR149" s="3"/>
      <c r="RS149" s="3"/>
      <c r="RT149" s="3"/>
      <c r="RU149" s="3"/>
      <c r="RV149" s="3"/>
      <c r="RW149" s="3"/>
      <c r="RX149" s="3"/>
      <c r="RY149" s="3"/>
      <c r="RZ149" s="3"/>
      <c r="SA149" s="3"/>
      <c r="SB149" s="3"/>
      <c r="SC149" s="3"/>
      <c r="SD149" s="3"/>
      <c r="SE149" s="3"/>
      <c r="SF149" s="3"/>
      <c r="SG149" s="3"/>
      <c r="SH149" s="3"/>
      <c r="SI149" s="3"/>
      <c r="SJ149" s="3"/>
      <c r="SK149" s="3"/>
      <c r="SL149" s="3"/>
      <c r="SM149" s="3"/>
      <c r="SN149" s="3"/>
      <c r="SO149" s="3"/>
      <c r="SP149" s="3"/>
      <c r="SQ149" s="3"/>
      <c r="SR149" s="3"/>
      <c r="SS149" s="3"/>
      <c r="ST149" s="3"/>
      <c r="SU149" s="3"/>
      <c r="SV149" s="3"/>
      <c r="SW149" s="3"/>
      <c r="SX149" s="3"/>
      <c r="SY149" s="3"/>
      <c r="SZ149" s="3"/>
      <c r="TA149" s="3"/>
      <c r="TB149" s="3"/>
      <c r="TC149" s="3"/>
      <c r="TD149" s="3"/>
      <c r="TE149" s="3"/>
      <c r="TF149" s="3"/>
      <c r="TG149" s="3"/>
      <c r="TH149" s="3"/>
      <c r="TI149" s="3"/>
      <c r="TJ149" s="3"/>
      <c r="TK149" s="3"/>
      <c r="TL149" s="3"/>
      <c r="TM149" s="3"/>
      <c r="TN149" s="3"/>
      <c r="TO149" s="3"/>
      <c r="TP149" s="3"/>
      <c r="TQ149" s="3"/>
      <c r="TR149" s="3"/>
      <c r="TS149" s="3"/>
      <c r="TT149" s="3"/>
      <c r="TU149" s="3"/>
      <c r="TV149" s="3"/>
      <c r="TW149" s="3"/>
      <c r="TX149" s="3"/>
      <c r="TY149" s="3"/>
      <c r="TZ149" s="3"/>
      <c r="UA149" s="3"/>
      <c r="UB149" s="3"/>
      <c r="UC149" s="3"/>
      <c r="UD149" s="3"/>
      <c r="UE149" s="3"/>
      <c r="UF149" s="3"/>
      <c r="UG149" s="3"/>
      <c r="UH149" s="3"/>
      <c r="UI149" s="3"/>
      <c r="UJ149" s="3"/>
      <c r="UK149" s="3"/>
      <c r="UL149" s="3"/>
      <c r="UM149" s="3"/>
      <c r="UN149" s="3"/>
      <c r="UO149" s="3"/>
      <c r="UP149" s="3"/>
      <c r="UQ149" s="3"/>
      <c r="UR149" s="3"/>
      <c r="US149" s="3"/>
      <c r="UT149" s="3"/>
      <c r="UU149" s="3"/>
      <c r="UV149" s="3"/>
      <c r="UW149" s="3"/>
      <c r="UX149" s="3"/>
      <c r="UY149" s="3"/>
      <c r="UZ149" s="3"/>
      <c r="VA149" s="3"/>
      <c r="VB149" s="3"/>
      <c r="VC149" s="3"/>
      <c r="VD149" s="3"/>
      <c r="VE149" s="3"/>
      <c r="VF149" s="3"/>
      <c r="VG149" s="3"/>
      <c r="VH149" s="3"/>
      <c r="VI149" s="3"/>
      <c r="VJ149" s="3"/>
      <c r="VK149" s="3"/>
      <c r="VL149" s="3"/>
      <c r="VM149" s="3"/>
      <c r="VN149" s="3"/>
      <c r="VO149" s="3"/>
      <c r="VP149" s="3"/>
      <c r="VQ149" s="3"/>
      <c r="VR149" s="3"/>
      <c r="VS149" s="3"/>
      <c r="VT149" s="3"/>
      <c r="VU149" s="3"/>
      <c r="VV149" s="3"/>
      <c r="VW149" s="3"/>
      <c r="VX149" s="3"/>
      <c r="VY149" s="3"/>
      <c r="VZ149" s="3"/>
      <c r="WA149" s="3"/>
      <c r="WB149" s="3"/>
      <c r="WC149" s="3"/>
      <c r="WD149" s="3"/>
      <c r="WE149" s="3"/>
      <c r="WF149" s="3"/>
      <c r="WG149" s="3"/>
      <c r="WH149" s="3"/>
      <c r="WI149" s="3"/>
      <c r="WJ149" s="3"/>
      <c r="WK149" s="3"/>
      <c r="WL149" s="3"/>
      <c r="WM149" s="3"/>
      <c r="WN149" s="3"/>
      <c r="WO149" s="3"/>
      <c r="WP149" s="3"/>
      <c r="WQ149" s="3"/>
      <c r="WR149" s="3"/>
      <c r="WS149" s="3"/>
      <c r="WT149" s="3"/>
      <c r="WU149" s="3"/>
      <c r="WV149" s="3"/>
      <c r="WW149" s="3"/>
      <c r="WX149" s="3"/>
      <c r="WY149" s="3"/>
      <c r="WZ149" s="3"/>
      <c r="XA149" s="3"/>
      <c r="XB149" s="3"/>
      <c r="XC149" s="3"/>
      <c r="XD149" s="3"/>
      <c r="XE149" s="3"/>
      <c r="XF149" s="3"/>
      <c r="XG149" s="3"/>
      <c r="XH149" s="3"/>
      <c r="XI149" s="3"/>
      <c r="XJ149" s="3"/>
      <c r="XK149" s="3"/>
      <c r="XL149" s="3"/>
      <c r="XM149" s="3"/>
      <c r="XN149" s="3"/>
      <c r="XO149" s="3"/>
      <c r="XP149" s="3"/>
      <c r="XQ149" s="3"/>
      <c r="XR149" s="3"/>
      <c r="XS149" s="3"/>
      <c r="XT149" s="3"/>
      <c r="XU149" s="3"/>
      <c r="XV149" s="3"/>
      <c r="XW149" s="3"/>
      <c r="XX149" s="3"/>
      <c r="XY149" s="3"/>
      <c r="XZ149" s="3"/>
      <c r="YA149" s="3"/>
      <c r="YB149" s="3"/>
      <c r="YC149" s="3"/>
      <c r="YD149" s="3"/>
      <c r="YE149" s="3"/>
      <c r="YF149" s="3"/>
      <c r="YG149" s="3"/>
      <c r="YH149" s="3"/>
      <c r="YI149" s="3"/>
      <c r="YJ149" s="3"/>
      <c r="YK149" s="3"/>
      <c r="YL149" s="3"/>
      <c r="YM149" s="3"/>
      <c r="YN149" s="3"/>
      <c r="YO149" s="3"/>
      <c r="YP149" s="3"/>
      <c r="YQ149" s="3"/>
      <c r="YR149" s="3"/>
      <c r="YS149" s="3"/>
      <c r="YT149" s="3"/>
      <c r="YU149" s="3"/>
      <c r="YV149" s="3"/>
      <c r="YW149" s="3"/>
      <c r="YX149" s="3"/>
      <c r="YY149" s="3"/>
      <c r="YZ149" s="3"/>
      <c r="ZA149" s="3"/>
      <c r="ZB149" s="3"/>
      <c r="ZC149" s="3"/>
      <c r="ZD149" s="3"/>
      <c r="ZE149" s="3"/>
      <c r="ZF149" s="3"/>
      <c r="ZG149" s="3"/>
      <c r="ZH149" s="3"/>
      <c r="ZI149" s="3"/>
      <c r="ZJ149" s="3"/>
      <c r="ZK149" s="3"/>
      <c r="ZL149" s="3"/>
      <c r="ZM149" s="3"/>
      <c r="ZN149" s="3"/>
      <c r="ZO149" s="3"/>
      <c r="ZP149" s="3"/>
      <c r="ZQ149" s="3"/>
      <c r="ZR149" s="3"/>
      <c r="ZS149" s="3"/>
      <c r="ZT149" s="3"/>
      <c r="ZU149" s="3"/>
      <c r="ZV149" s="3"/>
      <c r="ZW149" s="3"/>
      <c r="ZX149" s="3"/>
      <c r="ZY149" s="3"/>
      <c r="ZZ149" s="3"/>
      <c r="AAA149" s="3"/>
      <c r="AAB149" s="3"/>
      <c r="AAC149" s="3"/>
      <c r="AAD149" s="3"/>
      <c r="AAE149" s="3"/>
      <c r="AAF149" s="3"/>
      <c r="AAG149" s="3"/>
      <c r="AAH149" s="3"/>
      <c r="AAI149" s="3"/>
      <c r="AAJ149" s="3"/>
      <c r="AAK149" s="3"/>
      <c r="AAL149" s="3"/>
      <c r="AAM149" s="3"/>
      <c r="AAN149" s="3"/>
      <c r="AAO149" s="3"/>
      <c r="AAP149" s="3"/>
      <c r="AAQ149" s="3"/>
      <c r="AAR149" s="3"/>
      <c r="AAS149" s="3"/>
      <c r="AAT149" s="3"/>
      <c r="AAU149" s="3"/>
      <c r="AAV149" s="3"/>
      <c r="AAW149" s="3"/>
      <c r="AAX149" s="3"/>
      <c r="AAY149" s="3"/>
      <c r="AAZ149" s="3"/>
      <c r="ABA149" s="3"/>
      <c r="ABB149" s="3"/>
      <c r="ABC149" s="3"/>
      <c r="ABD149" s="3"/>
      <c r="ABE149" s="3"/>
      <c r="ABF149" s="3"/>
      <c r="ABG149" s="3"/>
      <c r="ABH149" s="3"/>
      <c r="ABI149" s="3"/>
      <c r="ABJ149" s="3"/>
      <c r="ABK149" s="3"/>
      <c r="ABL149" s="3"/>
      <c r="ABM149" s="3"/>
      <c r="ABN149" s="3"/>
      <c r="ABO149" s="3"/>
      <c r="ABP149" s="3"/>
      <c r="ABQ149" s="3"/>
      <c r="ABR149" s="3"/>
      <c r="ABS149" s="3"/>
      <c r="ABT149" s="3"/>
      <c r="ABU149" s="3"/>
      <c r="ABV149" s="3"/>
      <c r="ABW149" s="3"/>
      <c r="ABX149" s="3"/>
      <c r="ABY149" s="3"/>
      <c r="ABZ149" s="3"/>
      <c r="ACA149" s="3"/>
      <c r="ACB149" s="3"/>
      <c r="ACC149" s="3"/>
      <c r="ACD149" s="3"/>
      <c r="ACE149" s="3"/>
      <c r="ACF149" s="3"/>
      <c r="ACG149" s="3"/>
      <c r="ACH149" s="3"/>
      <c r="ACI149" s="3"/>
      <c r="ACJ149" s="3"/>
      <c r="ACK149" s="3"/>
      <c r="ACL149" s="3"/>
      <c r="ACM149" s="3"/>
      <c r="ACN149" s="3"/>
      <c r="ACO149" s="3"/>
      <c r="ACP149" s="3"/>
      <c r="ACQ149" s="3"/>
      <c r="ACR149" s="3"/>
      <c r="ACS149" s="3"/>
      <c r="ACT149" s="3"/>
      <c r="ACU149" s="3"/>
      <c r="ACV149" s="3"/>
      <c r="ACW149" s="3"/>
      <c r="ACX149" s="3"/>
      <c r="ACY149" s="3"/>
      <c r="ACZ149" s="3"/>
      <c r="ADA149" s="3"/>
      <c r="ADB149" s="3"/>
      <c r="ADC149" s="3"/>
      <c r="ADD149" s="3"/>
      <c r="ADE149" s="3"/>
      <c r="ADF149" s="3"/>
      <c r="ADG149" s="3"/>
      <c r="ADH149" s="3"/>
      <c r="ADI149" s="3"/>
      <c r="ADJ149" s="3"/>
      <c r="ADK149" s="3"/>
      <c r="ADL149" s="3"/>
      <c r="ADM149" s="3"/>
      <c r="ADN149" s="3"/>
      <c r="ADO149" s="3"/>
      <c r="ADP149" s="3"/>
      <c r="ADQ149" s="3"/>
      <c r="ADR149" s="3"/>
      <c r="ADS149" s="3"/>
      <c r="ADT149" s="3"/>
      <c r="ADU149" s="3"/>
      <c r="ADV149" s="3"/>
      <c r="ADW149" s="3"/>
      <c r="ADX149" s="3"/>
      <c r="ADY149" s="3"/>
      <c r="ADZ149" s="3"/>
      <c r="AEA149" s="3"/>
      <c r="AEB149" s="3"/>
      <c r="AEC149" s="3"/>
      <c r="AED149" s="3"/>
      <c r="AEE149" s="3"/>
      <c r="AEF149" s="3"/>
      <c r="AEG149" s="3"/>
      <c r="AEH149" s="3"/>
      <c r="AEI149" s="3"/>
      <c r="AEJ149" s="3"/>
      <c r="AEK149" s="3"/>
      <c r="AEL149" s="3"/>
      <c r="AEM149" s="3"/>
      <c r="AEN149" s="3"/>
      <c r="AEO149" s="3"/>
      <c r="AEP149" s="3"/>
      <c r="AEQ149" s="3"/>
      <c r="AER149" s="3"/>
      <c r="AES149" s="3"/>
      <c r="AET149" s="3"/>
      <c r="AEU149" s="3"/>
      <c r="AEV149" s="3"/>
      <c r="AEW149" s="3"/>
      <c r="AEX149" s="3"/>
      <c r="AEY149" s="3"/>
      <c r="AEZ149" s="3"/>
      <c r="AFA149" s="3"/>
      <c r="AFB149" s="3"/>
      <c r="AFC149" s="3"/>
      <c r="AFD149" s="3"/>
      <c r="AFE149" s="3"/>
      <c r="AFF149" s="3"/>
      <c r="AFG149" s="3"/>
      <c r="AFH149" s="3"/>
      <c r="AFI149" s="3"/>
      <c r="AFJ149" s="3"/>
      <c r="AFK149" s="3"/>
      <c r="AFL149" s="3"/>
      <c r="AFM149" s="3"/>
      <c r="AFN149" s="3"/>
      <c r="AFO149" s="3"/>
      <c r="AFP149" s="3"/>
      <c r="AFQ149" s="3"/>
      <c r="AFR149" s="3"/>
      <c r="AFS149" s="3"/>
      <c r="AFT149" s="3"/>
      <c r="AFU149" s="3"/>
      <c r="AFV149" s="3"/>
      <c r="AFW149" s="3"/>
      <c r="AFX149" s="3"/>
      <c r="AFY149" s="3"/>
      <c r="AFZ149" s="3"/>
      <c r="AGA149" s="3"/>
      <c r="AGB149" s="3"/>
      <c r="AGC149" s="3"/>
      <c r="AGD149" s="3"/>
      <c r="AGE149" s="3"/>
      <c r="AGF149" s="3"/>
      <c r="AGG149" s="3"/>
      <c r="AGH149" s="3"/>
      <c r="AGI149" s="3"/>
      <c r="AGJ149" s="3"/>
      <c r="AGK149" s="3"/>
      <c r="AGL149" s="3"/>
      <c r="AGM149" s="3"/>
      <c r="AGN149" s="3"/>
      <c r="AGO149" s="3"/>
      <c r="AGP149" s="3"/>
      <c r="AGQ149" s="3"/>
      <c r="AGR149" s="3"/>
      <c r="AGS149" s="3"/>
      <c r="AGT149" s="3"/>
      <c r="AGU149" s="3"/>
      <c r="AGV149" s="3"/>
      <c r="AGW149" s="3"/>
      <c r="AGX149" s="3"/>
      <c r="AGY149" s="3"/>
      <c r="AGZ149" s="3"/>
      <c r="AHA149" s="3"/>
      <c r="AHB149" s="3"/>
      <c r="AHC149" s="3"/>
      <c r="AHD149" s="3"/>
      <c r="AHE149" s="3"/>
      <c r="AHF149" s="3"/>
      <c r="AHG149" s="3"/>
      <c r="AHH149" s="3"/>
      <c r="AHI149" s="3"/>
      <c r="AHJ149" s="3"/>
      <c r="AHK149" s="3"/>
      <c r="AHL149" s="3"/>
      <c r="AHM149" s="3"/>
      <c r="AHN149" s="3"/>
      <c r="AHO149" s="3"/>
      <c r="AHP149" s="3"/>
      <c r="AHQ149" s="3"/>
      <c r="AHR149" s="3"/>
      <c r="AHS149" s="3"/>
      <c r="AHT149" s="3"/>
      <c r="AHU149" s="3"/>
      <c r="AHV149" s="3"/>
      <c r="AHW149" s="3"/>
      <c r="AHX149" s="3"/>
      <c r="AHY149" s="3"/>
      <c r="AHZ149" s="3"/>
      <c r="AIA149" s="3"/>
      <c r="AIB149" s="3"/>
      <c r="AIC149" s="3"/>
      <c r="AID149" s="3"/>
      <c r="AIE149" s="3"/>
      <c r="AIF149" s="3"/>
      <c r="AIG149" s="3"/>
      <c r="AIH149" s="3"/>
      <c r="AII149" s="3"/>
      <c r="AIJ149" s="3"/>
      <c r="AIK149" s="3"/>
      <c r="AIL149" s="3"/>
      <c r="AIM149" s="3"/>
      <c r="AIN149" s="3"/>
      <c r="AIO149" s="3"/>
      <c r="AIP149" s="3"/>
      <c r="AIQ149" s="3"/>
      <c r="AIR149" s="3"/>
      <c r="AIS149" s="3"/>
      <c r="AIT149" s="3"/>
      <c r="AIU149" s="3"/>
      <c r="AIV149" s="3"/>
      <c r="AIW149" s="3"/>
      <c r="AIX149" s="3"/>
      <c r="AIY149" s="3"/>
      <c r="AIZ149" s="3"/>
      <c r="AJA149" s="3"/>
      <c r="AJB149" s="3"/>
      <c r="AJC149" s="3"/>
      <c r="AJD149" s="3"/>
      <c r="AJE149" s="3"/>
      <c r="AJF149" s="3"/>
      <c r="AJG149" s="3"/>
      <c r="AJH149" s="3"/>
      <c r="AJI149" s="3"/>
      <c r="AJJ149" s="3"/>
      <c r="AJK149" s="3"/>
      <c r="AJL149" s="3"/>
      <c r="AJM149" s="3"/>
      <c r="AJN149" s="3"/>
      <c r="AJO149" s="3"/>
      <c r="AJP149" s="3"/>
      <c r="AJQ149" s="3"/>
      <c r="AJR149" s="3"/>
      <c r="AJS149" s="3"/>
      <c r="AJT149" s="3"/>
      <c r="AJU149" s="3"/>
      <c r="AJV149" s="3"/>
      <c r="AJW149" s="3"/>
      <c r="AJX149" s="3"/>
      <c r="AJY149" s="3"/>
      <c r="AJZ149" s="3"/>
      <c r="AKA149" s="3"/>
      <c r="AKB149" s="3"/>
      <c r="AKC149" s="3"/>
      <c r="AKD149" s="3"/>
      <c r="AKE149" s="3"/>
      <c r="AKF149" s="3"/>
      <c r="AKG149" s="3"/>
      <c r="AKH149" s="3"/>
      <c r="AKI149" s="3"/>
      <c r="AKJ149" s="3"/>
      <c r="AKK149" s="3"/>
      <c r="AKL149" s="3"/>
      <c r="AKM149" s="3"/>
      <c r="AKN149" s="3"/>
      <c r="AKO149" s="3"/>
      <c r="AKP149" s="3"/>
      <c r="AKQ149" s="3"/>
      <c r="AKR149" s="3"/>
      <c r="AKS149" s="3"/>
      <c r="AKT149" s="3"/>
      <c r="AKU149" s="3"/>
      <c r="AKV149" s="3"/>
      <c r="AKW149" s="3"/>
      <c r="AKX149" s="3"/>
      <c r="AKY149" s="3"/>
      <c r="AKZ149" s="3"/>
      <c r="ALA149" s="3"/>
    </row>
    <row r="150" spans="1:989" s="10" customFormat="1" x14ac:dyDescent="0.2">
      <c r="A150" s="22" t="s">
        <v>14</v>
      </c>
      <c r="B150" s="72">
        <v>1000</v>
      </c>
      <c r="C150" s="72">
        <f>1000</f>
        <v>1000</v>
      </c>
      <c r="D150" s="72">
        <f>15862.7</f>
        <v>15862.7</v>
      </c>
      <c r="E150" s="73">
        <f t="shared" si="57"/>
        <v>1586.27</v>
      </c>
      <c r="F150" s="73">
        <f t="shared" si="58"/>
        <v>1586.27</v>
      </c>
      <c r="G150" s="86">
        <v>1613.9</v>
      </c>
      <c r="H150" s="72">
        <f t="shared" si="59"/>
        <v>613.90000000000009</v>
      </c>
      <c r="I150" s="72">
        <f t="shared" si="60"/>
        <v>61.390000000000015</v>
      </c>
      <c r="J150" s="74">
        <f t="shared" si="61"/>
        <v>613.90000000000009</v>
      </c>
      <c r="K150" s="74">
        <f t="shared" si="62"/>
        <v>61.390000000000015</v>
      </c>
      <c r="L150" s="75">
        <f t="shared" si="63"/>
        <v>-14248.800000000001</v>
      </c>
      <c r="M150" s="75">
        <f t="shared" si="64"/>
        <v>-89.825817798987558</v>
      </c>
    </row>
    <row r="151" spans="1:989" s="10" customFormat="1" x14ac:dyDescent="0.2">
      <c r="A151" s="22" t="s">
        <v>15</v>
      </c>
      <c r="B151" s="72">
        <v>301705.5</v>
      </c>
      <c r="C151" s="72">
        <v>301705.5</v>
      </c>
      <c r="D151" s="72">
        <v>301705.5</v>
      </c>
      <c r="E151" s="73">
        <f t="shared" si="57"/>
        <v>100</v>
      </c>
      <c r="F151" s="73">
        <f t="shared" si="58"/>
        <v>100</v>
      </c>
      <c r="G151" s="86">
        <v>242133.4</v>
      </c>
      <c r="H151" s="72">
        <f t="shared" si="59"/>
        <v>-59572.100000000006</v>
      </c>
      <c r="I151" s="72">
        <f t="shared" si="60"/>
        <v>-19.74511568400311</v>
      </c>
      <c r="J151" s="74">
        <f t="shared" si="61"/>
        <v>-59572.100000000006</v>
      </c>
      <c r="K151" s="74">
        <f t="shared" si="62"/>
        <v>-19.74511568400311</v>
      </c>
      <c r="L151" s="75">
        <f t="shared" si="63"/>
        <v>-59572.100000000006</v>
      </c>
      <c r="M151" s="75">
        <f t="shared" si="64"/>
        <v>-19.74511568400311</v>
      </c>
    </row>
    <row r="152" spans="1:989" s="10" customFormat="1" x14ac:dyDescent="0.2">
      <c r="A152" s="23" t="s">
        <v>16</v>
      </c>
      <c r="B152" s="68">
        <f>B154+B155</f>
        <v>4924.2</v>
      </c>
      <c r="C152" s="68">
        <f>C154+C155</f>
        <v>4924.2</v>
      </c>
      <c r="D152" s="68">
        <f>D154+D155</f>
        <v>4924.2</v>
      </c>
      <c r="E152" s="69">
        <f t="shared" si="57"/>
        <v>100</v>
      </c>
      <c r="F152" s="69">
        <f t="shared" si="58"/>
        <v>100</v>
      </c>
      <c r="G152" s="88">
        <f>G154+G155</f>
        <v>5293.4</v>
      </c>
      <c r="H152" s="68">
        <f t="shared" si="59"/>
        <v>369.19999999999982</v>
      </c>
      <c r="I152" s="68">
        <f t="shared" si="60"/>
        <v>7.4976645952642018</v>
      </c>
      <c r="J152" s="70">
        <f t="shared" si="61"/>
        <v>369.19999999999982</v>
      </c>
      <c r="K152" s="70">
        <f t="shared" si="62"/>
        <v>7.4976645952642018</v>
      </c>
      <c r="L152" s="71">
        <f t="shared" si="63"/>
        <v>369.19999999999982</v>
      </c>
      <c r="M152" s="71">
        <f t="shared" si="64"/>
        <v>7.4976645952642018</v>
      </c>
    </row>
    <row r="153" spans="1:989" s="10" customFormat="1" x14ac:dyDescent="0.2">
      <c r="A153" s="22" t="s">
        <v>9</v>
      </c>
      <c r="B153" s="72"/>
      <c r="C153" s="72"/>
      <c r="D153" s="72"/>
      <c r="E153" s="69"/>
      <c r="F153" s="69"/>
      <c r="G153" s="86"/>
      <c r="H153" s="68"/>
      <c r="I153" s="68"/>
      <c r="J153" s="70"/>
      <c r="K153" s="70"/>
      <c r="L153" s="71"/>
      <c r="M153" s="71"/>
    </row>
    <row r="154" spans="1:989" s="10" customFormat="1" x14ac:dyDescent="0.2">
      <c r="A154" s="22" t="s">
        <v>17</v>
      </c>
      <c r="B154" s="72">
        <v>4294.2</v>
      </c>
      <c r="C154" s="72">
        <v>4294.2</v>
      </c>
      <c r="D154" s="72">
        <v>4294.2</v>
      </c>
      <c r="E154" s="73">
        <f t="shared" si="57"/>
        <v>100</v>
      </c>
      <c r="F154" s="73">
        <f t="shared" si="58"/>
        <v>100</v>
      </c>
      <c r="G154" s="86">
        <v>4643.3999999999996</v>
      </c>
      <c r="H154" s="72">
        <f t="shared" si="59"/>
        <v>349.19999999999982</v>
      </c>
      <c r="I154" s="72">
        <f t="shared" si="60"/>
        <v>8.1318988402962109</v>
      </c>
      <c r="J154" s="74">
        <f t="shared" si="61"/>
        <v>349.19999999999982</v>
      </c>
      <c r="K154" s="74">
        <f t="shared" si="62"/>
        <v>8.1318988402962109</v>
      </c>
      <c r="L154" s="75">
        <f t="shared" si="63"/>
        <v>349.19999999999982</v>
      </c>
      <c r="M154" s="75">
        <f t="shared" si="64"/>
        <v>8.1318988402962109</v>
      </c>
    </row>
    <row r="155" spans="1:989" s="10" customFormat="1" x14ac:dyDescent="0.2">
      <c r="A155" s="22" t="s">
        <v>18</v>
      </c>
      <c r="B155" s="72">
        <v>630</v>
      </c>
      <c r="C155" s="72">
        <v>630</v>
      </c>
      <c r="D155" s="72">
        <v>630</v>
      </c>
      <c r="E155" s="73">
        <f t="shared" si="57"/>
        <v>100</v>
      </c>
      <c r="F155" s="73">
        <f t="shared" si="58"/>
        <v>100</v>
      </c>
      <c r="G155" s="86">
        <v>650</v>
      </c>
      <c r="H155" s="72">
        <f t="shared" si="59"/>
        <v>20</v>
      </c>
      <c r="I155" s="72">
        <f t="shared" si="60"/>
        <v>3.1746031746031744</v>
      </c>
      <c r="J155" s="74">
        <f t="shared" si="61"/>
        <v>20</v>
      </c>
      <c r="K155" s="74">
        <f t="shared" si="62"/>
        <v>3.1746031746031744</v>
      </c>
      <c r="L155" s="75">
        <f t="shared" si="63"/>
        <v>20</v>
      </c>
      <c r="M155" s="75">
        <f t="shared" si="64"/>
        <v>3.1746031746031744</v>
      </c>
    </row>
    <row r="156" spans="1:989" s="10" customFormat="1" ht="25.5" x14ac:dyDescent="0.2">
      <c r="A156" s="23" t="s">
        <v>19</v>
      </c>
      <c r="B156" s="68">
        <f>B158+B159+B160</f>
        <v>47118.799999999996</v>
      </c>
      <c r="C156" s="68">
        <f>C158+C159+C160</f>
        <v>47118.799999999996</v>
      </c>
      <c r="D156" s="68">
        <f>D158+D159+D160</f>
        <v>47118.799999999996</v>
      </c>
      <c r="E156" s="69">
        <f t="shared" si="57"/>
        <v>100</v>
      </c>
      <c r="F156" s="69">
        <f t="shared" si="58"/>
        <v>100</v>
      </c>
      <c r="G156" s="88">
        <f>G158+G159+G160</f>
        <v>47935.6</v>
      </c>
      <c r="H156" s="68">
        <f t="shared" si="59"/>
        <v>816.80000000000291</v>
      </c>
      <c r="I156" s="68">
        <f t="shared" si="60"/>
        <v>1.7334906661460032</v>
      </c>
      <c r="J156" s="70">
        <f t="shared" si="61"/>
        <v>816.80000000000291</v>
      </c>
      <c r="K156" s="70">
        <f t="shared" si="62"/>
        <v>1.7334906661460032</v>
      </c>
      <c r="L156" s="71">
        <f t="shared" si="63"/>
        <v>816.80000000000291</v>
      </c>
      <c r="M156" s="71">
        <f t="shared" si="64"/>
        <v>1.7334906661460032</v>
      </c>
    </row>
    <row r="157" spans="1:989" s="10" customFormat="1" x14ac:dyDescent="0.2">
      <c r="A157" s="22" t="s">
        <v>9</v>
      </c>
      <c r="B157" s="72"/>
      <c r="C157" s="72"/>
      <c r="D157" s="72"/>
      <c r="E157" s="69"/>
      <c r="F157" s="69"/>
      <c r="G157" s="86"/>
      <c r="H157" s="68"/>
      <c r="I157" s="68"/>
      <c r="J157" s="70"/>
      <c r="K157" s="70"/>
      <c r="L157" s="71"/>
      <c r="M157" s="71"/>
    </row>
    <row r="158" spans="1:989" s="10" customFormat="1" x14ac:dyDescent="0.2">
      <c r="A158" s="22" t="s">
        <v>20</v>
      </c>
      <c r="B158" s="72">
        <v>1926.1</v>
      </c>
      <c r="C158" s="72">
        <v>1926.1</v>
      </c>
      <c r="D158" s="72">
        <v>1926.1</v>
      </c>
      <c r="E158" s="73">
        <f t="shared" si="57"/>
        <v>100</v>
      </c>
      <c r="F158" s="73">
        <f t="shared" si="58"/>
        <v>100</v>
      </c>
      <c r="G158" s="86">
        <v>1277</v>
      </c>
      <c r="H158" s="72">
        <f t="shared" si="59"/>
        <v>-649.09999999999991</v>
      </c>
      <c r="I158" s="72">
        <f t="shared" si="60"/>
        <v>-33.700223249052485</v>
      </c>
      <c r="J158" s="74">
        <f t="shared" si="61"/>
        <v>-649.09999999999991</v>
      </c>
      <c r="K158" s="74">
        <f t="shared" si="62"/>
        <v>-33.700223249052485</v>
      </c>
      <c r="L158" s="75">
        <f t="shared" si="63"/>
        <v>-649.09999999999991</v>
      </c>
      <c r="M158" s="75">
        <f t="shared" si="64"/>
        <v>-33.700223249052485</v>
      </c>
    </row>
    <row r="159" spans="1:989" s="10" customFormat="1" ht="25.5" x14ac:dyDescent="0.2">
      <c r="A159" s="22" t="s">
        <v>21</v>
      </c>
      <c r="B159" s="72">
        <v>29296.3</v>
      </c>
      <c r="C159" s="72">
        <v>29296.3</v>
      </c>
      <c r="D159" s="72">
        <v>29296.3</v>
      </c>
      <c r="E159" s="73">
        <f t="shared" si="57"/>
        <v>100</v>
      </c>
      <c r="F159" s="73">
        <f t="shared" si="58"/>
        <v>100</v>
      </c>
      <c r="G159" s="86">
        <v>28959.8</v>
      </c>
      <c r="H159" s="72">
        <f t="shared" si="59"/>
        <v>-336.5</v>
      </c>
      <c r="I159" s="72">
        <f t="shared" si="60"/>
        <v>-1.1486092100367624</v>
      </c>
      <c r="J159" s="74">
        <f t="shared" si="61"/>
        <v>-336.5</v>
      </c>
      <c r="K159" s="74">
        <f t="shared" si="62"/>
        <v>-1.1486092100367624</v>
      </c>
      <c r="L159" s="75">
        <f t="shared" si="63"/>
        <v>-336.5</v>
      </c>
      <c r="M159" s="75">
        <f t="shared" si="64"/>
        <v>-1.1486092100367624</v>
      </c>
    </row>
    <row r="160" spans="1:989" s="10" customFormat="1" ht="25.5" x14ac:dyDescent="0.2">
      <c r="A160" s="22" t="s">
        <v>22</v>
      </c>
      <c r="B160" s="72">
        <v>15896.4</v>
      </c>
      <c r="C160" s="72">
        <v>15896.4</v>
      </c>
      <c r="D160" s="72">
        <v>15896.4</v>
      </c>
      <c r="E160" s="73">
        <f t="shared" si="57"/>
        <v>100</v>
      </c>
      <c r="F160" s="73">
        <f t="shared" si="58"/>
        <v>100</v>
      </c>
      <c r="G160" s="86">
        <v>17698.8</v>
      </c>
      <c r="H160" s="72">
        <f t="shared" si="59"/>
        <v>1802.3999999999996</v>
      </c>
      <c r="I160" s="72">
        <f t="shared" si="60"/>
        <v>11.338416245187588</v>
      </c>
      <c r="J160" s="74">
        <f t="shared" si="61"/>
        <v>1802.3999999999996</v>
      </c>
      <c r="K160" s="74">
        <f t="shared" si="62"/>
        <v>11.338416245187588</v>
      </c>
      <c r="L160" s="75">
        <f t="shared" si="63"/>
        <v>1802.3999999999996</v>
      </c>
      <c r="M160" s="75">
        <f t="shared" si="64"/>
        <v>11.338416245187588</v>
      </c>
    </row>
    <row r="161" spans="1:13" s="11" customFormat="1" x14ac:dyDescent="0.2">
      <c r="A161" s="23" t="s">
        <v>23</v>
      </c>
      <c r="B161" s="68">
        <f>B163+B164+B165+B166+B167</f>
        <v>186658.3</v>
      </c>
      <c r="C161" s="68">
        <f>C163+C164+C165+C166+C167</f>
        <v>186658.3</v>
      </c>
      <c r="D161" s="68">
        <f>D163+D164+D165+D166+D167</f>
        <v>186658.3</v>
      </c>
      <c r="E161" s="69">
        <f t="shared" si="57"/>
        <v>100</v>
      </c>
      <c r="F161" s="69">
        <f t="shared" si="58"/>
        <v>100</v>
      </c>
      <c r="G161" s="88">
        <f>G163+G164+G165+G166+G167</f>
        <v>172175.7</v>
      </c>
      <c r="H161" s="68">
        <f t="shared" si="59"/>
        <v>-14482.599999999977</v>
      </c>
      <c r="I161" s="68">
        <f t="shared" si="60"/>
        <v>-7.7588834785273288</v>
      </c>
      <c r="J161" s="70">
        <f t="shared" si="61"/>
        <v>-14482.599999999977</v>
      </c>
      <c r="K161" s="70">
        <f t="shared" si="62"/>
        <v>-7.7588834785273288</v>
      </c>
      <c r="L161" s="71">
        <f t="shared" si="63"/>
        <v>-14482.599999999977</v>
      </c>
      <c r="M161" s="71">
        <f t="shared" si="64"/>
        <v>-7.7588834785273288</v>
      </c>
    </row>
    <row r="162" spans="1:13" s="10" customFormat="1" x14ac:dyDescent="0.2">
      <c r="A162" s="22" t="s">
        <v>9</v>
      </c>
      <c r="B162" s="72"/>
      <c r="C162" s="72"/>
      <c r="D162" s="72"/>
      <c r="E162" s="69"/>
      <c r="F162" s="69"/>
      <c r="G162" s="86"/>
      <c r="H162" s="68"/>
      <c r="I162" s="68"/>
      <c r="J162" s="70"/>
      <c r="K162" s="70"/>
      <c r="L162" s="71"/>
      <c r="M162" s="71"/>
    </row>
    <row r="163" spans="1:13" s="10" customFormat="1" x14ac:dyDescent="0.2">
      <c r="A163" s="22" t="s">
        <v>24</v>
      </c>
      <c r="B163" s="72">
        <v>954</v>
      </c>
      <c r="C163" s="72">
        <v>954</v>
      </c>
      <c r="D163" s="72">
        <v>954</v>
      </c>
      <c r="E163" s="73">
        <f t="shared" si="57"/>
        <v>100</v>
      </c>
      <c r="F163" s="73">
        <f t="shared" si="58"/>
        <v>100</v>
      </c>
      <c r="G163" s="86">
        <v>919</v>
      </c>
      <c r="H163" s="72">
        <f t="shared" si="59"/>
        <v>-35</v>
      </c>
      <c r="I163" s="72">
        <f t="shared" si="60"/>
        <v>-3.6687631027253671</v>
      </c>
      <c r="J163" s="74">
        <f t="shared" si="61"/>
        <v>-35</v>
      </c>
      <c r="K163" s="74">
        <f t="shared" si="62"/>
        <v>-3.6687631027253671</v>
      </c>
      <c r="L163" s="75">
        <f t="shared" si="63"/>
        <v>-35</v>
      </c>
      <c r="M163" s="75">
        <f t="shared" si="64"/>
        <v>-3.6687631027253671</v>
      </c>
    </row>
    <row r="164" spans="1:13" s="10" customFormat="1" x14ac:dyDescent="0.2">
      <c r="A164" s="22" t="s">
        <v>25</v>
      </c>
      <c r="B164" s="72">
        <v>39294.9</v>
      </c>
      <c r="C164" s="72">
        <v>39294.9</v>
      </c>
      <c r="D164" s="72">
        <v>39294.9</v>
      </c>
      <c r="E164" s="73">
        <f t="shared" si="57"/>
        <v>100</v>
      </c>
      <c r="F164" s="73">
        <f t="shared" si="58"/>
        <v>100</v>
      </c>
      <c r="G164" s="86">
        <v>34013</v>
      </c>
      <c r="H164" s="72">
        <f t="shared" si="59"/>
        <v>-5281.9000000000015</v>
      </c>
      <c r="I164" s="72">
        <f t="shared" si="60"/>
        <v>-13.441693451313025</v>
      </c>
      <c r="J164" s="74">
        <f t="shared" si="61"/>
        <v>-5281.9000000000015</v>
      </c>
      <c r="K164" s="74">
        <f t="shared" si="62"/>
        <v>-13.441693451313025</v>
      </c>
      <c r="L164" s="75">
        <f t="shared" si="63"/>
        <v>-5281.9000000000015</v>
      </c>
      <c r="M164" s="75">
        <f t="shared" si="64"/>
        <v>-13.441693451313025</v>
      </c>
    </row>
    <row r="165" spans="1:13" s="10" customFormat="1" x14ac:dyDescent="0.2">
      <c r="A165" s="22" t="s">
        <v>26</v>
      </c>
      <c r="B165" s="72">
        <v>139734.39999999999</v>
      </c>
      <c r="C165" s="72">
        <v>139734.39999999999</v>
      </c>
      <c r="D165" s="72">
        <v>139734.39999999999</v>
      </c>
      <c r="E165" s="73">
        <f t="shared" si="57"/>
        <v>100</v>
      </c>
      <c r="F165" s="73">
        <f t="shared" si="58"/>
        <v>100</v>
      </c>
      <c r="G165" s="86">
        <v>133256</v>
      </c>
      <c r="H165" s="72">
        <f t="shared" si="59"/>
        <v>-6478.3999999999942</v>
      </c>
      <c r="I165" s="72">
        <f t="shared" si="60"/>
        <v>-4.6362241509606754</v>
      </c>
      <c r="J165" s="74">
        <f t="shared" si="61"/>
        <v>-6478.3999999999942</v>
      </c>
      <c r="K165" s="74">
        <f t="shared" si="62"/>
        <v>-4.6362241509606754</v>
      </c>
      <c r="L165" s="75">
        <f t="shared" si="63"/>
        <v>-6478.3999999999942</v>
      </c>
      <c r="M165" s="75">
        <f t="shared" si="64"/>
        <v>-4.6362241509606754</v>
      </c>
    </row>
    <row r="166" spans="1:13" s="10" customFormat="1" x14ac:dyDescent="0.2">
      <c r="A166" s="22" t="s">
        <v>27</v>
      </c>
      <c r="B166" s="72">
        <v>5252.1</v>
      </c>
      <c r="C166" s="72">
        <v>5252.1</v>
      </c>
      <c r="D166" s="72">
        <v>5252.1</v>
      </c>
      <c r="E166" s="73">
        <f t="shared" si="57"/>
        <v>100</v>
      </c>
      <c r="F166" s="73">
        <f t="shared" si="58"/>
        <v>100</v>
      </c>
      <c r="G166" s="86">
        <v>3003</v>
      </c>
      <c r="H166" s="72">
        <f t="shared" si="59"/>
        <v>-2249.1000000000004</v>
      </c>
      <c r="I166" s="72">
        <f t="shared" si="60"/>
        <v>-42.822870851659339</v>
      </c>
      <c r="J166" s="74">
        <f t="shared" si="61"/>
        <v>-2249.1000000000004</v>
      </c>
      <c r="K166" s="74">
        <f t="shared" si="62"/>
        <v>-42.822870851659339</v>
      </c>
      <c r="L166" s="75">
        <f t="shared" si="63"/>
        <v>-2249.1000000000004</v>
      </c>
      <c r="M166" s="75">
        <f t="shared" si="64"/>
        <v>-42.822870851659339</v>
      </c>
    </row>
    <row r="167" spans="1:13" s="10" customFormat="1" x14ac:dyDescent="0.2">
      <c r="A167" s="22" t="s">
        <v>28</v>
      </c>
      <c r="B167" s="72">
        <v>1422.9</v>
      </c>
      <c r="C167" s="72">
        <v>1422.9</v>
      </c>
      <c r="D167" s="72">
        <v>1422.9</v>
      </c>
      <c r="E167" s="73">
        <f t="shared" si="57"/>
        <v>100</v>
      </c>
      <c r="F167" s="73">
        <f t="shared" si="58"/>
        <v>100</v>
      </c>
      <c r="G167" s="86">
        <v>984.7</v>
      </c>
      <c r="H167" s="72">
        <f t="shared" si="59"/>
        <v>-438.20000000000005</v>
      </c>
      <c r="I167" s="72">
        <f t="shared" si="60"/>
        <v>-30.796261156792465</v>
      </c>
      <c r="J167" s="74">
        <f t="shared" si="61"/>
        <v>-438.20000000000005</v>
      </c>
      <c r="K167" s="74">
        <f t="shared" si="62"/>
        <v>-30.796261156792465</v>
      </c>
      <c r="L167" s="75">
        <f t="shared" si="63"/>
        <v>-438.20000000000005</v>
      </c>
      <c r="M167" s="75">
        <f t="shared" si="64"/>
        <v>-30.796261156792465</v>
      </c>
    </row>
    <row r="168" spans="1:13" s="10" customFormat="1" x14ac:dyDescent="0.2">
      <c r="A168" s="23" t="s">
        <v>29</v>
      </c>
      <c r="B168" s="68">
        <f>B170+B171+B172+B173</f>
        <v>1649318.0999999999</v>
      </c>
      <c r="C168" s="68">
        <f>C170+C171+C172+C173</f>
        <v>1649318.0999999999</v>
      </c>
      <c r="D168" s="68">
        <f>D170+D171+D172+D173</f>
        <v>1649318.0999999999</v>
      </c>
      <c r="E168" s="69">
        <f t="shared" si="57"/>
        <v>100</v>
      </c>
      <c r="F168" s="69">
        <f t="shared" si="58"/>
        <v>100</v>
      </c>
      <c r="G168" s="88">
        <f>G170+G171+G172+G173</f>
        <v>1714993.2</v>
      </c>
      <c r="H168" s="68">
        <f t="shared" si="59"/>
        <v>65675.100000000093</v>
      </c>
      <c r="I168" s="68">
        <f t="shared" si="60"/>
        <v>3.9819547241978426</v>
      </c>
      <c r="J168" s="70">
        <f t="shared" si="61"/>
        <v>65675.100000000093</v>
      </c>
      <c r="K168" s="70">
        <f t="shared" si="62"/>
        <v>3.9819547241978426</v>
      </c>
      <c r="L168" s="71">
        <f t="shared" si="63"/>
        <v>65675.100000000093</v>
      </c>
      <c r="M168" s="71">
        <f t="shared" si="64"/>
        <v>3.9819547241978426</v>
      </c>
    </row>
    <row r="169" spans="1:13" s="10" customFormat="1" x14ac:dyDescent="0.2">
      <c r="A169" s="22" t="s">
        <v>9</v>
      </c>
      <c r="B169" s="72"/>
      <c r="C169" s="72"/>
      <c r="D169" s="72"/>
      <c r="E169" s="69"/>
      <c r="F169" s="69"/>
      <c r="G169" s="86"/>
      <c r="H169" s="68"/>
      <c r="I169" s="68"/>
      <c r="J169" s="70"/>
      <c r="K169" s="70"/>
      <c r="L169" s="71"/>
      <c r="M169" s="71"/>
    </row>
    <row r="170" spans="1:13" s="10" customFormat="1" x14ac:dyDescent="0.2">
      <c r="A170" s="22" t="s">
        <v>30</v>
      </c>
      <c r="B170" s="72">
        <v>24071.5</v>
      </c>
      <c r="C170" s="72">
        <v>24071.5</v>
      </c>
      <c r="D170" s="72">
        <v>24071.5</v>
      </c>
      <c r="E170" s="73">
        <f t="shared" si="57"/>
        <v>100</v>
      </c>
      <c r="F170" s="73">
        <f t="shared" si="58"/>
        <v>100</v>
      </c>
      <c r="G170" s="86">
        <v>29764</v>
      </c>
      <c r="H170" s="72">
        <f t="shared" si="59"/>
        <v>5692.5</v>
      </c>
      <c r="I170" s="72">
        <f t="shared" si="60"/>
        <v>23.648297779531813</v>
      </c>
      <c r="J170" s="74">
        <f t="shared" si="61"/>
        <v>5692.5</v>
      </c>
      <c r="K170" s="74">
        <f t="shared" si="62"/>
        <v>23.648297779531813</v>
      </c>
      <c r="L170" s="75">
        <f t="shared" si="63"/>
        <v>5692.5</v>
      </c>
      <c r="M170" s="75">
        <f t="shared" si="64"/>
        <v>23.648297779531813</v>
      </c>
    </row>
    <row r="171" spans="1:13" s="11" customFormat="1" x14ac:dyDescent="0.2">
      <c r="A171" s="22" t="s">
        <v>31</v>
      </c>
      <c r="B171" s="72">
        <v>529011.69999999995</v>
      </c>
      <c r="C171" s="72">
        <v>529011.69999999995</v>
      </c>
      <c r="D171" s="72">
        <v>529011.69999999995</v>
      </c>
      <c r="E171" s="73">
        <f t="shared" si="57"/>
        <v>100</v>
      </c>
      <c r="F171" s="73">
        <f t="shared" si="58"/>
        <v>100</v>
      </c>
      <c r="G171" s="86">
        <v>911881</v>
      </c>
      <c r="H171" s="72">
        <f t="shared" si="59"/>
        <v>382869.30000000005</v>
      </c>
      <c r="I171" s="72">
        <f t="shared" si="60"/>
        <v>72.374448429023417</v>
      </c>
      <c r="J171" s="74">
        <f t="shared" si="61"/>
        <v>382869.30000000005</v>
      </c>
      <c r="K171" s="74">
        <f t="shared" si="62"/>
        <v>72.374448429023417</v>
      </c>
      <c r="L171" s="75">
        <f t="shared" si="63"/>
        <v>382869.30000000005</v>
      </c>
      <c r="M171" s="75">
        <f t="shared" si="64"/>
        <v>72.374448429023417</v>
      </c>
    </row>
    <row r="172" spans="1:13" s="11" customFormat="1" x14ac:dyDescent="0.2">
      <c r="A172" s="22" t="s">
        <v>32</v>
      </c>
      <c r="B172" s="72">
        <v>1069145</v>
      </c>
      <c r="C172" s="72">
        <v>1069145</v>
      </c>
      <c r="D172" s="72">
        <v>1069145</v>
      </c>
      <c r="E172" s="73">
        <f t="shared" si="57"/>
        <v>100</v>
      </c>
      <c r="F172" s="73">
        <f t="shared" si="58"/>
        <v>100</v>
      </c>
      <c r="G172" s="86">
        <v>743143.7</v>
      </c>
      <c r="H172" s="72">
        <f t="shared" si="59"/>
        <v>-326001.30000000005</v>
      </c>
      <c r="I172" s="72">
        <f t="shared" si="60"/>
        <v>-30.491776138877331</v>
      </c>
      <c r="J172" s="74">
        <f t="shared" si="61"/>
        <v>-326001.30000000005</v>
      </c>
      <c r="K172" s="74">
        <f t="shared" si="62"/>
        <v>-30.491776138877331</v>
      </c>
      <c r="L172" s="75">
        <f t="shared" si="63"/>
        <v>-326001.30000000005</v>
      </c>
      <c r="M172" s="75">
        <f t="shared" si="64"/>
        <v>-30.491776138877331</v>
      </c>
    </row>
    <row r="173" spans="1:13" s="11" customFormat="1" x14ac:dyDescent="0.2">
      <c r="A173" s="22" t="s">
        <v>33</v>
      </c>
      <c r="B173" s="72">
        <v>27089.9</v>
      </c>
      <c r="C173" s="72">
        <v>27089.9</v>
      </c>
      <c r="D173" s="72">
        <v>27089.9</v>
      </c>
      <c r="E173" s="73">
        <f t="shared" si="57"/>
        <v>100</v>
      </c>
      <c r="F173" s="73">
        <f t="shared" si="58"/>
        <v>100</v>
      </c>
      <c r="G173" s="86">
        <v>30204.5</v>
      </c>
      <c r="H173" s="72">
        <f t="shared" si="59"/>
        <v>3114.5999999999985</v>
      </c>
      <c r="I173" s="72">
        <f t="shared" si="60"/>
        <v>11.497273891745625</v>
      </c>
      <c r="J173" s="74">
        <f t="shared" si="61"/>
        <v>3114.5999999999985</v>
      </c>
      <c r="K173" s="74">
        <f t="shared" si="62"/>
        <v>11.497273891745625</v>
      </c>
      <c r="L173" s="75">
        <f t="shared" si="63"/>
        <v>3114.5999999999985</v>
      </c>
      <c r="M173" s="75">
        <f t="shared" si="64"/>
        <v>11.497273891745625</v>
      </c>
    </row>
    <row r="174" spans="1:13" s="10" customFormat="1" x14ac:dyDescent="0.2">
      <c r="A174" s="23" t="s">
        <v>34</v>
      </c>
      <c r="B174" s="68">
        <f>B176</f>
        <v>1356927</v>
      </c>
      <c r="C174" s="68">
        <f>C176</f>
        <v>1356927</v>
      </c>
      <c r="D174" s="68">
        <f>D176</f>
        <v>1356927</v>
      </c>
      <c r="E174" s="69">
        <f t="shared" si="57"/>
        <v>100</v>
      </c>
      <c r="F174" s="69">
        <f t="shared" si="58"/>
        <v>100</v>
      </c>
      <c r="G174" s="88">
        <f>G176+G177</f>
        <v>825094</v>
      </c>
      <c r="H174" s="68">
        <f t="shared" si="59"/>
        <v>-531833</v>
      </c>
      <c r="I174" s="68">
        <f t="shared" si="60"/>
        <v>-39.193928634333311</v>
      </c>
      <c r="J174" s="70">
        <f t="shared" si="61"/>
        <v>-531833</v>
      </c>
      <c r="K174" s="70">
        <f t="shared" si="62"/>
        <v>-39.193928634333311</v>
      </c>
      <c r="L174" s="71">
        <f t="shared" si="63"/>
        <v>-531833</v>
      </c>
      <c r="M174" s="71">
        <f t="shared" si="64"/>
        <v>-39.193928634333311</v>
      </c>
    </row>
    <row r="175" spans="1:13" s="10" customFormat="1" x14ac:dyDescent="0.2">
      <c r="A175" s="22" t="s">
        <v>9</v>
      </c>
      <c r="B175" s="72"/>
      <c r="C175" s="72"/>
      <c r="D175" s="72"/>
      <c r="E175" s="69"/>
      <c r="F175" s="69"/>
      <c r="G175" s="86"/>
      <c r="H175" s="68"/>
      <c r="I175" s="68"/>
      <c r="J175" s="70"/>
      <c r="K175" s="70"/>
      <c r="L175" s="71"/>
      <c r="M175" s="71"/>
    </row>
    <row r="176" spans="1:13" s="10" customFormat="1" x14ac:dyDescent="0.2">
      <c r="A176" s="22" t="s">
        <v>35</v>
      </c>
      <c r="B176" s="72">
        <v>1356927</v>
      </c>
      <c r="C176" s="72">
        <v>1356927</v>
      </c>
      <c r="D176" s="72">
        <v>1356927</v>
      </c>
      <c r="E176" s="73">
        <f t="shared" si="57"/>
        <v>100</v>
      </c>
      <c r="F176" s="73">
        <f t="shared" si="58"/>
        <v>100</v>
      </c>
      <c r="G176" s="86">
        <v>824960</v>
      </c>
      <c r="H176" s="72">
        <f t="shared" si="59"/>
        <v>-531967</v>
      </c>
      <c r="I176" s="72">
        <f t="shared" si="60"/>
        <v>-39.203803889229114</v>
      </c>
      <c r="J176" s="74">
        <f t="shared" si="61"/>
        <v>-531967</v>
      </c>
      <c r="K176" s="74">
        <f t="shared" si="62"/>
        <v>-39.203803889229114</v>
      </c>
      <c r="L176" s="75">
        <f t="shared" si="63"/>
        <v>-531967</v>
      </c>
      <c r="M176" s="75">
        <f t="shared" si="64"/>
        <v>-39.203803889229114</v>
      </c>
    </row>
    <row r="177" spans="1:989" s="10" customFormat="1" ht="15" x14ac:dyDescent="0.2">
      <c r="A177" s="22" t="s">
        <v>224</v>
      </c>
      <c r="B177" s="72">
        <v>0</v>
      </c>
      <c r="C177" s="72">
        <v>0</v>
      </c>
      <c r="D177" s="72">
        <v>0</v>
      </c>
      <c r="E177" s="76" t="s">
        <v>223</v>
      </c>
      <c r="F177" s="76" t="s">
        <v>223</v>
      </c>
      <c r="G177" s="86">
        <v>134</v>
      </c>
      <c r="H177" s="72">
        <f t="shared" si="59"/>
        <v>134</v>
      </c>
      <c r="I177" s="76" t="s">
        <v>223</v>
      </c>
      <c r="J177" s="74">
        <f t="shared" si="61"/>
        <v>134</v>
      </c>
      <c r="K177" s="76" t="s">
        <v>223</v>
      </c>
      <c r="L177" s="75">
        <f t="shared" si="63"/>
        <v>134</v>
      </c>
      <c r="M177" s="76" t="s">
        <v>223</v>
      </c>
    </row>
    <row r="178" spans="1:989" s="10" customFormat="1" x14ac:dyDescent="0.2">
      <c r="A178" s="23" t="s">
        <v>36</v>
      </c>
      <c r="B178" s="68">
        <f>B180+B181+B182+B183+B184</f>
        <v>1345952</v>
      </c>
      <c r="C178" s="68">
        <f>C180+C181+C182+C183+C184</f>
        <v>1345952</v>
      </c>
      <c r="D178" s="68">
        <f>D180+D181+D182+D183+D184</f>
        <v>1345952</v>
      </c>
      <c r="E178" s="69">
        <f t="shared" si="57"/>
        <v>100</v>
      </c>
      <c r="F178" s="69">
        <f t="shared" si="58"/>
        <v>100</v>
      </c>
      <c r="G178" s="88">
        <f>G180+G181+G182+G183+G184</f>
        <v>1321621.3</v>
      </c>
      <c r="H178" s="68">
        <f t="shared" si="59"/>
        <v>-24330.699999999953</v>
      </c>
      <c r="I178" s="68">
        <f t="shared" si="60"/>
        <v>-1.8076944794465148</v>
      </c>
      <c r="J178" s="70">
        <f t="shared" si="61"/>
        <v>-24330.699999999953</v>
      </c>
      <c r="K178" s="70">
        <f t="shared" si="62"/>
        <v>-1.8076944794465148</v>
      </c>
      <c r="L178" s="71">
        <f t="shared" si="63"/>
        <v>-24330.699999999953</v>
      </c>
      <c r="M178" s="71">
        <f t="shared" si="64"/>
        <v>-1.8076944794465148</v>
      </c>
    </row>
    <row r="179" spans="1:989" s="10" customFormat="1" x14ac:dyDescent="0.2">
      <c r="A179" s="22" t="s">
        <v>9</v>
      </c>
      <c r="B179" s="72"/>
      <c r="C179" s="72"/>
      <c r="D179" s="72"/>
      <c r="E179" s="69"/>
      <c r="F179" s="69"/>
      <c r="G179" s="86"/>
      <c r="H179" s="68"/>
      <c r="I179" s="68"/>
      <c r="J179" s="70"/>
      <c r="K179" s="70"/>
      <c r="L179" s="71"/>
      <c r="M179" s="71"/>
    </row>
    <row r="180" spans="1:989" s="10" customFormat="1" x14ac:dyDescent="0.2">
      <c r="A180" s="22" t="s">
        <v>37</v>
      </c>
      <c r="B180" s="72">
        <v>441175.4</v>
      </c>
      <c r="C180" s="72">
        <v>441175.4</v>
      </c>
      <c r="D180" s="72">
        <v>441175.4</v>
      </c>
      <c r="E180" s="73">
        <f t="shared" si="57"/>
        <v>100</v>
      </c>
      <c r="F180" s="73">
        <f t="shared" si="58"/>
        <v>100</v>
      </c>
      <c r="G180" s="86">
        <v>450853.8</v>
      </c>
      <c r="H180" s="72">
        <f t="shared" si="59"/>
        <v>9678.3999999999651</v>
      </c>
      <c r="I180" s="72">
        <f t="shared" si="60"/>
        <v>2.1937759902297285</v>
      </c>
      <c r="J180" s="74">
        <f t="shared" si="61"/>
        <v>9678.3999999999651</v>
      </c>
      <c r="K180" s="74">
        <f t="shared" si="62"/>
        <v>2.1937759902297285</v>
      </c>
      <c r="L180" s="75">
        <f t="shared" si="63"/>
        <v>9678.3999999999651</v>
      </c>
      <c r="M180" s="75">
        <f t="shared" si="64"/>
        <v>2.1937759902297285</v>
      </c>
      <c r="P180" s="67"/>
    </row>
    <row r="181" spans="1:989" s="10" customFormat="1" x14ac:dyDescent="0.2">
      <c r="A181" s="22" t="s">
        <v>38</v>
      </c>
      <c r="B181" s="72">
        <v>717935.9</v>
      </c>
      <c r="C181" s="72">
        <v>717935.9</v>
      </c>
      <c r="D181" s="72">
        <v>717935.9</v>
      </c>
      <c r="E181" s="73">
        <f t="shared" si="57"/>
        <v>100</v>
      </c>
      <c r="F181" s="73">
        <f t="shared" si="58"/>
        <v>100</v>
      </c>
      <c r="G181" s="86">
        <v>687369.6</v>
      </c>
      <c r="H181" s="72">
        <f t="shared" si="59"/>
        <v>-30566.300000000047</v>
      </c>
      <c r="I181" s="72">
        <f t="shared" si="60"/>
        <v>-4.2575249405970714</v>
      </c>
      <c r="J181" s="74">
        <f t="shared" si="61"/>
        <v>-30566.300000000047</v>
      </c>
      <c r="K181" s="74">
        <f t="shared" si="62"/>
        <v>-4.2575249405970714</v>
      </c>
      <c r="L181" s="75">
        <f t="shared" si="63"/>
        <v>-30566.300000000047</v>
      </c>
      <c r="M181" s="75">
        <f t="shared" si="64"/>
        <v>-4.2575249405970714</v>
      </c>
    </row>
    <row r="182" spans="1:989" s="10" customFormat="1" x14ac:dyDescent="0.2">
      <c r="A182" s="22" t="s">
        <v>39</v>
      </c>
      <c r="B182" s="72">
        <v>152798.9</v>
      </c>
      <c r="C182" s="72">
        <v>152798.9</v>
      </c>
      <c r="D182" s="72">
        <v>152798.9</v>
      </c>
      <c r="E182" s="73">
        <f t="shared" si="57"/>
        <v>100</v>
      </c>
      <c r="F182" s="73">
        <f t="shared" si="58"/>
        <v>100</v>
      </c>
      <c r="G182" s="86">
        <v>146853.5</v>
      </c>
      <c r="H182" s="72">
        <f t="shared" si="59"/>
        <v>-5945.3999999999942</v>
      </c>
      <c r="I182" s="72">
        <f t="shared" si="60"/>
        <v>-3.8909965974885905</v>
      </c>
      <c r="J182" s="74">
        <f t="shared" si="61"/>
        <v>-5945.3999999999942</v>
      </c>
      <c r="K182" s="74">
        <f t="shared" si="62"/>
        <v>-3.8909965974885905</v>
      </c>
      <c r="L182" s="75">
        <f t="shared" si="63"/>
        <v>-5945.3999999999942</v>
      </c>
      <c r="M182" s="75">
        <f t="shared" si="64"/>
        <v>-3.8909965974885905</v>
      </c>
    </row>
    <row r="183" spans="1:989" s="10" customFormat="1" x14ac:dyDescent="0.2">
      <c r="A183" s="22" t="s">
        <v>40</v>
      </c>
      <c r="B183" s="72">
        <v>2059.6999999999998</v>
      </c>
      <c r="C183" s="72">
        <v>2059.6999999999998</v>
      </c>
      <c r="D183" s="72">
        <v>2059.6999999999998</v>
      </c>
      <c r="E183" s="73">
        <f t="shared" si="57"/>
        <v>100</v>
      </c>
      <c r="F183" s="73">
        <f t="shared" si="58"/>
        <v>100</v>
      </c>
      <c r="G183" s="86">
        <v>2876.3</v>
      </c>
      <c r="H183" s="72">
        <f t="shared" si="59"/>
        <v>816.60000000000036</v>
      </c>
      <c r="I183" s="72">
        <f t="shared" si="60"/>
        <v>39.646550468514853</v>
      </c>
      <c r="J183" s="74">
        <f t="shared" si="61"/>
        <v>816.60000000000036</v>
      </c>
      <c r="K183" s="74">
        <f t="shared" si="62"/>
        <v>39.646550468514853</v>
      </c>
      <c r="L183" s="75">
        <f t="shared" si="63"/>
        <v>816.60000000000036</v>
      </c>
      <c r="M183" s="75">
        <f t="shared" si="64"/>
        <v>39.646550468514853</v>
      </c>
    </row>
    <row r="184" spans="1:989" s="10" customFormat="1" x14ac:dyDescent="0.2">
      <c r="A184" s="22" t="s">
        <v>41</v>
      </c>
      <c r="B184" s="72">
        <v>31982.1</v>
      </c>
      <c r="C184" s="72">
        <v>31982.1</v>
      </c>
      <c r="D184" s="72">
        <v>31982.1</v>
      </c>
      <c r="E184" s="73">
        <f t="shared" si="57"/>
        <v>100</v>
      </c>
      <c r="F184" s="73">
        <f t="shared" si="58"/>
        <v>100</v>
      </c>
      <c r="G184" s="86">
        <v>33668.1</v>
      </c>
      <c r="H184" s="72">
        <f t="shared" si="59"/>
        <v>1686</v>
      </c>
      <c r="I184" s="72">
        <f t="shared" si="60"/>
        <v>5.2716988565478813</v>
      </c>
      <c r="J184" s="74">
        <f t="shared" si="61"/>
        <v>1686</v>
      </c>
      <c r="K184" s="74">
        <f t="shared" si="62"/>
        <v>5.2716988565478813</v>
      </c>
      <c r="L184" s="75">
        <f t="shared" si="63"/>
        <v>1686</v>
      </c>
      <c r="M184" s="75">
        <f t="shared" si="64"/>
        <v>5.2716988565478813</v>
      </c>
    </row>
    <row r="185" spans="1:989" s="10" customFormat="1" x14ac:dyDescent="0.2">
      <c r="A185" s="25" t="s">
        <v>42</v>
      </c>
      <c r="B185" s="68">
        <f>B187</f>
        <v>186671.9</v>
      </c>
      <c r="C185" s="68">
        <f>C187</f>
        <v>186671.9</v>
      </c>
      <c r="D185" s="68">
        <f>D187</f>
        <v>186671.9</v>
      </c>
      <c r="E185" s="69">
        <f t="shared" si="57"/>
        <v>100</v>
      </c>
      <c r="F185" s="69">
        <f t="shared" si="58"/>
        <v>100</v>
      </c>
      <c r="G185" s="88">
        <f>G187</f>
        <v>179457</v>
      </c>
      <c r="H185" s="68">
        <f t="shared" si="59"/>
        <v>-7214.8999999999942</v>
      </c>
      <c r="I185" s="68">
        <f t="shared" si="60"/>
        <v>-3.8650166414977267</v>
      </c>
      <c r="J185" s="70">
        <f t="shared" si="61"/>
        <v>-7214.8999999999942</v>
      </c>
      <c r="K185" s="70">
        <f t="shared" si="62"/>
        <v>-3.8650166414977267</v>
      </c>
      <c r="L185" s="71">
        <f t="shared" si="63"/>
        <v>-7214.8999999999942</v>
      </c>
      <c r="M185" s="71">
        <f t="shared" si="64"/>
        <v>-3.8650166414977267</v>
      </c>
    </row>
    <row r="186" spans="1:989" s="10" customFormat="1" x14ac:dyDescent="0.2">
      <c r="A186" s="26" t="s">
        <v>9</v>
      </c>
      <c r="B186" s="72"/>
      <c r="C186" s="72"/>
      <c r="D186" s="72"/>
      <c r="E186" s="69"/>
      <c r="F186" s="69"/>
      <c r="G186" s="86"/>
      <c r="H186" s="68"/>
      <c r="I186" s="68"/>
      <c r="J186" s="70"/>
      <c r="K186" s="70"/>
      <c r="L186" s="71"/>
      <c r="M186" s="71"/>
    </row>
    <row r="187" spans="1:989" s="11" customFormat="1" x14ac:dyDescent="0.2">
      <c r="A187" s="26" t="s">
        <v>43</v>
      </c>
      <c r="B187" s="72">
        <v>186671.9</v>
      </c>
      <c r="C187" s="72">
        <v>186671.9</v>
      </c>
      <c r="D187" s="72">
        <v>186671.9</v>
      </c>
      <c r="E187" s="73">
        <f t="shared" si="57"/>
        <v>100</v>
      </c>
      <c r="F187" s="73">
        <f t="shared" si="58"/>
        <v>100</v>
      </c>
      <c r="G187" s="86">
        <v>179457</v>
      </c>
      <c r="H187" s="72">
        <f t="shared" si="59"/>
        <v>-7214.8999999999942</v>
      </c>
      <c r="I187" s="72">
        <f t="shared" si="60"/>
        <v>-3.8650166414977267</v>
      </c>
      <c r="J187" s="74">
        <f t="shared" si="61"/>
        <v>-7214.8999999999942</v>
      </c>
      <c r="K187" s="74">
        <f t="shared" si="62"/>
        <v>-3.8650166414977267</v>
      </c>
      <c r="L187" s="75">
        <f t="shared" si="63"/>
        <v>-7214.8999999999942</v>
      </c>
      <c r="M187" s="75">
        <f t="shared" si="64"/>
        <v>-3.8650166414977267</v>
      </c>
    </row>
    <row r="188" spans="1:989" s="4" customFormat="1" x14ac:dyDescent="0.2">
      <c r="A188" s="23" t="s">
        <v>44</v>
      </c>
      <c r="B188" s="68">
        <f>B190</f>
        <v>280</v>
      </c>
      <c r="C188" s="68">
        <f>C190</f>
        <v>280</v>
      </c>
      <c r="D188" s="68">
        <f>D190</f>
        <v>280</v>
      </c>
      <c r="E188" s="69">
        <f t="shared" si="57"/>
        <v>100</v>
      </c>
      <c r="F188" s="69">
        <f t="shared" si="58"/>
        <v>100</v>
      </c>
      <c r="G188" s="88">
        <f>G190</f>
        <v>0</v>
      </c>
      <c r="H188" s="68">
        <f t="shared" si="59"/>
        <v>-280</v>
      </c>
      <c r="I188" s="68">
        <f t="shared" si="60"/>
        <v>-100</v>
      </c>
      <c r="J188" s="70">
        <f t="shared" si="61"/>
        <v>-280</v>
      </c>
      <c r="K188" s="70">
        <f t="shared" si="62"/>
        <v>-100</v>
      </c>
      <c r="L188" s="71">
        <f t="shared" si="63"/>
        <v>-280</v>
      </c>
      <c r="M188" s="71">
        <f t="shared" si="64"/>
        <v>-100</v>
      </c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  <c r="CR188" s="3"/>
      <c r="CS188" s="3"/>
      <c r="CT188" s="3"/>
      <c r="CU188" s="3"/>
      <c r="CV188" s="3"/>
      <c r="CW188" s="3"/>
      <c r="CX188" s="3"/>
      <c r="CY188" s="3"/>
      <c r="CZ188" s="3"/>
      <c r="DA188" s="3"/>
      <c r="DB188" s="3"/>
      <c r="DC188" s="3"/>
      <c r="DD188" s="3"/>
      <c r="DE188" s="3"/>
      <c r="DF188" s="3"/>
      <c r="DG188" s="3"/>
      <c r="DH188" s="3"/>
      <c r="DI188" s="3"/>
      <c r="DJ188" s="3"/>
      <c r="DK188" s="3"/>
      <c r="DL188" s="3"/>
      <c r="DM188" s="3"/>
      <c r="DN188" s="3"/>
      <c r="DO188" s="3"/>
      <c r="DP188" s="3"/>
      <c r="DQ188" s="3"/>
      <c r="DR188" s="3"/>
      <c r="DS188" s="3"/>
      <c r="DT188" s="3"/>
      <c r="DU188" s="3"/>
      <c r="DV188" s="3"/>
      <c r="DW188" s="3"/>
      <c r="DX188" s="3"/>
      <c r="DY188" s="3"/>
      <c r="DZ188" s="3"/>
      <c r="EA188" s="3"/>
      <c r="EB188" s="3"/>
      <c r="EC188" s="3"/>
      <c r="ED188" s="3"/>
      <c r="EE188" s="3"/>
      <c r="EF188" s="3"/>
      <c r="EG188" s="3"/>
      <c r="EH188" s="3"/>
      <c r="EI188" s="3"/>
      <c r="EJ188" s="3"/>
      <c r="EK188" s="3"/>
      <c r="EL188" s="3"/>
      <c r="EM188" s="3"/>
      <c r="EN188" s="3"/>
      <c r="EO188" s="3"/>
      <c r="EP188" s="3"/>
      <c r="EQ188" s="3"/>
      <c r="ER188" s="3"/>
      <c r="ES188" s="3"/>
      <c r="ET188" s="3"/>
      <c r="EU188" s="3"/>
      <c r="EV188" s="3"/>
      <c r="EW188" s="3"/>
      <c r="EX188" s="3"/>
      <c r="EY188" s="3"/>
      <c r="EZ188" s="3"/>
      <c r="FA188" s="3"/>
      <c r="FB188" s="3"/>
      <c r="FC188" s="3"/>
      <c r="FD188" s="3"/>
      <c r="FE188" s="3"/>
      <c r="FF188" s="3"/>
      <c r="FG188" s="3"/>
      <c r="FH188" s="3"/>
      <c r="FI188" s="3"/>
      <c r="FJ188" s="3"/>
      <c r="FK188" s="3"/>
      <c r="FL188" s="3"/>
      <c r="FM188" s="3"/>
      <c r="FN188" s="3"/>
      <c r="FO188" s="3"/>
      <c r="FP188" s="3"/>
      <c r="FQ188" s="3"/>
      <c r="FR188" s="3"/>
      <c r="FS188" s="3"/>
      <c r="FT188" s="3"/>
      <c r="FU188" s="3"/>
      <c r="FV188" s="3"/>
      <c r="FW188" s="3"/>
      <c r="FX188" s="3"/>
      <c r="FY188" s="3"/>
      <c r="FZ188" s="3"/>
      <c r="GA188" s="3"/>
      <c r="GB188" s="3"/>
      <c r="GC188" s="3"/>
      <c r="GD188" s="3"/>
      <c r="GE188" s="3"/>
      <c r="GF188" s="3"/>
      <c r="GG188" s="3"/>
      <c r="GH188" s="3"/>
      <c r="GI188" s="3"/>
      <c r="GJ188" s="3"/>
      <c r="GK188" s="3"/>
      <c r="GL188" s="3"/>
      <c r="GM188" s="3"/>
      <c r="GN188" s="3"/>
      <c r="GO188" s="3"/>
      <c r="GP188" s="3"/>
      <c r="GQ188" s="3"/>
      <c r="GR188" s="3"/>
      <c r="GS188" s="3"/>
      <c r="GT188" s="3"/>
      <c r="GU188" s="3"/>
      <c r="GV188" s="3"/>
      <c r="GW188" s="3"/>
      <c r="GX188" s="3"/>
      <c r="GY188" s="3"/>
      <c r="GZ188" s="3"/>
      <c r="HA188" s="3"/>
      <c r="HB188" s="3"/>
      <c r="HC188" s="3"/>
      <c r="HD188" s="3"/>
      <c r="HE188" s="3"/>
      <c r="HF188" s="3"/>
      <c r="HG188" s="3"/>
      <c r="HH188" s="3"/>
      <c r="HI188" s="3"/>
      <c r="HJ188" s="3"/>
      <c r="HK188" s="3"/>
      <c r="HL188" s="3"/>
      <c r="HM188" s="3"/>
      <c r="HN188" s="3"/>
      <c r="HO188" s="3"/>
      <c r="HP188" s="3"/>
      <c r="HQ188" s="3"/>
      <c r="HR188" s="3"/>
      <c r="HS188" s="3"/>
      <c r="HT188" s="3"/>
      <c r="HU188" s="3"/>
      <c r="HV188" s="3"/>
      <c r="HW188" s="3"/>
      <c r="HX188" s="3"/>
      <c r="HY188" s="3"/>
      <c r="HZ188" s="3"/>
      <c r="IA188" s="3"/>
      <c r="IB188" s="3"/>
      <c r="IC188" s="3"/>
      <c r="ID188" s="3"/>
      <c r="IE188" s="3"/>
      <c r="IF188" s="3"/>
      <c r="IG188" s="3"/>
      <c r="IH188" s="3"/>
      <c r="II188" s="3"/>
      <c r="IJ188" s="3"/>
      <c r="IK188" s="3"/>
      <c r="IL188" s="3"/>
      <c r="IM188" s="3"/>
      <c r="IN188" s="3"/>
      <c r="IO188" s="3"/>
      <c r="IP188" s="3"/>
      <c r="IQ188" s="3"/>
      <c r="IR188" s="3"/>
      <c r="IS188" s="3"/>
      <c r="IT188" s="3"/>
      <c r="IU188" s="3"/>
      <c r="IV188" s="3"/>
      <c r="IW188" s="3"/>
      <c r="IX188" s="3"/>
      <c r="IY188" s="3"/>
      <c r="IZ188" s="3"/>
      <c r="JA188" s="3"/>
      <c r="JB188" s="3"/>
      <c r="JC188" s="3"/>
      <c r="JD188" s="3"/>
      <c r="JE188" s="3"/>
      <c r="JF188" s="3"/>
      <c r="JG188" s="3"/>
      <c r="JH188" s="3"/>
      <c r="JI188" s="3"/>
      <c r="JJ188" s="3"/>
      <c r="JK188" s="3"/>
      <c r="JL188" s="3"/>
      <c r="JM188" s="3"/>
      <c r="JN188" s="3"/>
      <c r="JO188" s="3"/>
      <c r="JP188" s="3"/>
      <c r="JQ188" s="3"/>
      <c r="JR188" s="3"/>
      <c r="JS188" s="3"/>
      <c r="JT188" s="3"/>
      <c r="JU188" s="3"/>
      <c r="JV188" s="3"/>
      <c r="JW188" s="3"/>
      <c r="JX188" s="3"/>
      <c r="JY188" s="3"/>
      <c r="JZ188" s="3"/>
      <c r="KA188" s="3"/>
      <c r="KB188" s="3"/>
      <c r="KC188" s="3"/>
      <c r="KD188" s="3"/>
      <c r="KE188" s="3"/>
      <c r="KF188" s="3"/>
      <c r="KG188" s="3"/>
      <c r="KH188" s="3"/>
      <c r="KI188" s="3"/>
      <c r="KJ188" s="3"/>
      <c r="KK188" s="3"/>
      <c r="KL188" s="3"/>
      <c r="KM188" s="3"/>
      <c r="KN188" s="3"/>
      <c r="KO188" s="3"/>
      <c r="KP188" s="3"/>
      <c r="KQ188" s="3"/>
      <c r="KR188" s="3"/>
      <c r="KS188" s="3"/>
      <c r="KT188" s="3"/>
      <c r="KU188" s="3"/>
      <c r="KV188" s="3"/>
      <c r="KW188" s="3"/>
      <c r="KX188" s="3"/>
      <c r="KY188" s="3"/>
      <c r="KZ188" s="3"/>
      <c r="LA188" s="3"/>
      <c r="LB188" s="3"/>
      <c r="LC188" s="3"/>
      <c r="LD188" s="3"/>
      <c r="LE188" s="3"/>
      <c r="LF188" s="3"/>
      <c r="LG188" s="3"/>
      <c r="LH188" s="3"/>
      <c r="LI188" s="3"/>
      <c r="LJ188" s="3"/>
      <c r="LK188" s="3"/>
      <c r="LL188" s="3"/>
      <c r="LM188" s="3"/>
      <c r="LN188" s="3"/>
      <c r="LO188" s="3"/>
      <c r="LP188" s="3"/>
      <c r="LQ188" s="3"/>
      <c r="LR188" s="3"/>
      <c r="LS188" s="3"/>
      <c r="LT188" s="3"/>
      <c r="LU188" s="3"/>
      <c r="LV188" s="3"/>
      <c r="LW188" s="3"/>
      <c r="LX188" s="3"/>
      <c r="LY188" s="3"/>
      <c r="LZ188" s="3"/>
      <c r="MA188" s="3"/>
      <c r="MB188" s="3"/>
      <c r="MC188" s="3"/>
      <c r="MD188" s="3"/>
      <c r="ME188" s="3"/>
      <c r="MF188" s="3"/>
      <c r="MG188" s="3"/>
      <c r="MH188" s="3"/>
      <c r="MI188" s="3"/>
      <c r="MJ188" s="3"/>
      <c r="MK188" s="3"/>
      <c r="ML188" s="3"/>
      <c r="MM188" s="3"/>
      <c r="MN188" s="3"/>
      <c r="MO188" s="3"/>
      <c r="MP188" s="3"/>
      <c r="MQ188" s="3"/>
      <c r="MR188" s="3"/>
      <c r="MS188" s="3"/>
      <c r="MT188" s="3"/>
      <c r="MU188" s="3"/>
      <c r="MV188" s="3"/>
      <c r="MW188" s="3"/>
      <c r="MX188" s="3"/>
      <c r="MY188" s="3"/>
      <c r="MZ188" s="3"/>
      <c r="NA188" s="3"/>
      <c r="NB188" s="3"/>
      <c r="NC188" s="3"/>
      <c r="ND188" s="3"/>
      <c r="NE188" s="3"/>
      <c r="NF188" s="3"/>
      <c r="NG188" s="3"/>
      <c r="NH188" s="3"/>
      <c r="NI188" s="3"/>
      <c r="NJ188" s="3"/>
      <c r="NK188" s="3"/>
      <c r="NL188" s="3"/>
      <c r="NM188" s="3"/>
      <c r="NN188" s="3"/>
      <c r="NO188" s="3"/>
      <c r="NP188" s="3"/>
      <c r="NQ188" s="3"/>
      <c r="NR188" s="3"/>
      <c r="NS188" s="3"/>
      <c r="NT188" s="3"/>
      <c r="NU188" s="3"/>
      <c r="NV188" s="3"/>
      <c r="NW188" s="3"/>
      <c r="NX188" s="3"/>
      <c r="NY188" s="3"/>
      <c r="NZ188" s="3"/>
      <c r="OA188" s="3"/>
      <c r="OB188" s="3"/>
      <c r="OC188" s="3"/>
      <c r="OD188" s="3"/>
      <c r="OE188" s="3"/>
      <c r="OF188" s="3"/>
      <c r="OG188" s="3"/>
      <c r="OH188" s="3"/>
      <c r="OI188" s="3"/>
      <c r="OJ188" s="3"/>
      <c r="OK188" s="3"/>
      <c r="OL188" s="3"/>
      <c r="OM188" s="3"/>
      <c r="ON188" s="3"/>
      <c r="OO188" s="3"/>
      <c r="OP188" s="3"/>
      <c r="OQ188" s="3"/>
      <c r="OR188" s="3"/>
      <c r="OS188" s="3"/>
      <c r="OT188" s="3"/>
      <c r="OU188" s="3"/>
      <c r="OV188" s="3"/>
      <c r="OW188" s="3"/>
      <c r="OX188" s="3"/>
      <c r="OY188" s="3"/>
      <c r="OZ188" s="3"/>
      <c r="PA188" s="3"/>
      <c r="PB188" s="3"/>
      <c r="PC188" s="3"/>
      <c r="PD188" s="3"/>
      <c r="PE188" s="3"/>
      <c r="PF188" s="3"/>
      <c r="PG188" s="3"/>
      <c r="PH188" s="3"/>
      <c r="PI188" s="3"/>
      <c r="PJ188" s="3"/>
      <c r="PK188" s="3"/>
      <c r="PL188" s="3"/>
      <c r="PM188" s="3"/>
      <c r="PN188" s="3"/>
      <c r="PO188" s="3"/>
      <c r="PP188" s="3"/>
      <c r="PQ188" s="3"/>
      <c r="PR188" s="3"/>
      <c r="PS188" s="3"/>
      <c r="PT188" s="3"/>
      <c r="PU188" s="3"/>
      <c r="PV188" s="3"/>
      <c r="PW188" s="3"/>
      <c r="PX188" s="3"/>
      <c r="PY188" s="3"/>
      <c r="PZ188" s="3"/>
      <c r="QA188" s="3"/>
      <c r="QB188" s="3"/>
      <c r="QC188" s="3"/>
      <c r="QD188" s="3"/>
      <c r="QE188" s="3"/>
      <c r="QF188" s="3"/>
      <c r="QG188" s="3"/>
      <c r="QH188" s="3"/>
      <c r="QI188" s="3"/>
      <c r="QJ188" s="3"/>
      <c r="QK188" s="3"/>
      <c r="QL188" s="3"/>
      <c r="QM188" s="3"/>
      <c r="QN188" s="3"/>
      <c r="QO188" s="3"/>
      <c r="QP188" s="3"/>
      <c r="QQ188" s="3"/>
      <c r="QR188" s="3"/>
      <c r="QS188" s="3"/>
      <c r="QT188" s="3"/>
      <c r="QU188" s="3"/>
      <c r="QV188" s="3"/>
      <c r="QW188" s="3"/>
      <c r="QX188" s="3"/>
      <c r="QY188" s="3"/>
      <c r="QZ188" s="3"/>
      <c r="RA188" s="3"/>
      <c r="RB188" s="3"/>
      <c r="RC188" s="3"/>
      <c r="RD188" s="3"/>
      <c r="RE188" s="3"/>
      <c r="RF188" s="3"/>
      <c r="RG188" s="3"/>
      <c r="RH188" s="3"/>
      <c r="RI188" s="3"/>
      <c r="RJ188" s="3"/>
      <c r="RK188" s="3"/>
      <c r="RL188" s="3"/>
      <c r="RM188" s="3"/>
      <c r="RN188" s="3"/>
      <c r="RO188" s="3"/>
      <c r="RP188" s="3"/>
      <c r="RQ188" s="3"/>
      <c r="RR188" s="3"/>
      <c r="RS188" s="3"/>
      <c r="RT188" s="3"/>
      <c r="RU188" s="3"/>
      <c r="RV188" s="3"/>
      <c r="RW188" s="3"/>
      <c r="RX188" s="3"/>
      <c r="RY188" s="3"/>
      <c r="RZ188" s="3"/>
      <c r="SA188" s="3"/>
      <c r="SB188" s="3"/>
      <c r="SC188" s="3"/>
      <c r="SD188" s="3"/>
      <c r="SE188" s="3"/>
      <c r="SF188" s="3"/>
      <c r="SG188" s="3"/>
      <c r="SH188" s="3"/>
      <c r="SI188" s="3"/>
      <c r="SJ188" s="3"/>
      <c r="SK188" s="3"/>
      <c r="SL188" s="3"/>
      <c r="SM188" s="3"/>
      <c r="SN188" s="3"/>
      <c r="SO188" s="3"/>
      <c r="SP188" s="3"/>
      <c r="SQ188" s="3"/>
      <c r="SR188" s="3"/>
      <c r="SS188" s="3"/>
      <c r="ST188" s="3"/>
      <c r="SU188" s="3"/>
      <c r="SV188" s="3"/>
      <c r="SW188" s="3"/>
      <c r="SX188" s="3"/>
      <c r="SY188" s="3"/>
      <c r="SZ188" s="3"/>
      <c r="TA188" s="3"/>
      <c r="TB188" s="3"/>
      <c r="TC188" s="3"/>
      <c r="TD188" s="3"/>
      <c r="TE188" s="3"/>
      <c r="TF188" s="3"/>
      <c r="TG188" s="3"/>
      <c r="TH188" s="3"/>
      <c r="TI188" s="3"/>
      <c r="TJ188" s="3"/>
      <c r="TK188" s="3"/>
      <c r="TL188" s="3"/>
      <c r="TM188" s="3"/>
      <c r="TN188" s="3"/>
      <c r="TO188" s="3"/>
      <c r="TP188" s="3"/>
      <c r="TQ188" s="3"/>
      <c r="TR188" s="3"/>
      <c r="TS188" s="3"/>
      <c r="TT188" s="3"/>
      <c r="TU188" s="3"/>
      <c r="TV188" s="3"/>
      <c r="TW188" s="3"/>
      <c r="TX188" s="3"/>
      <c r="TY188" s="3"/>
      <c r="TZ188" s="3"/>
      <c r="UA188" s="3"/>
      <c r="UB188" s="3"/>
      <c r="UC188" s="3"/>
      <c r="UD188" s="3"/>
      <c r="UE188" s="3"/>
      <c r="UF188" s="3"/>
      <c r="UG188" s="3"/>
      <c r="UH188" s="3"/>
      <c r="UI188" s="3"/>
      <c r="UJ188" s="3"/>
      <c r="UK188" s="3"/>
      <c r="UL188" s="3"/>
      <c r="UM188" s="3"/>
      <c r="UN188" s="3"/>
      <c r="UO188" s="3"/>
      <c r="UP188" s="3"/>
      <c r="UQ188" s="3"/>
      <c r="UR188" s="3"/>
      <c r="US188" s="3"/>
      <c r="UT188" s="3"/>
      <c r="UU188" s="3"/>
      <c r="UV188" s="3"/>
      <c r="UW188" s="3"/>
      <c r="UX188" s="3"/>
      <c r="UY188" s="3"/>
      <c r="UZ188" s="3"/>
      <c r="VA188" s="3"/>
      <c r="VB188" s="3"/>
      <c r="VC188" s="3"/>
      <c r="VD188" s="3"/>
      <c r="VE188" s="3"/>
      <c r="VF188" s="3"/>
      <c r="VG188" s="3"/>
      <c r="VH188" s="3"/>
      <c r="VI188" s="3"/>
      <c r="VJ188" s="3"/>
      <c r="VK188" s="3"/>
      <c r="VL188" s="3"/>
      <c r="VM188" s="3"/>
      <c r="VN188" s="3"/>
      <c r="VO188" s="3"/>
      <c r="VP188" s="3"/>
      <c r="VQ188" s="3"/>
      <c r="VR188" s="3"/>
      <c r="VS188" s="3"/>
      <c r="VT188" s="3"/>
      <c r="VU188" s="3"/>
      <c r="VV188" s="3"/>
      <c r="VW188" s="3"/>
      <c r="VX188" s="3"/>
      <c r="VY188" s="3"/>
      <c r="VZ188" s="3"/>
      <c r="WA188" s="3"/>
      <c r="WB188" s="3"/>
      <c r="WC188" s="3"/>
      <c r="WD188" s="3"/>
      <c r="WE188" s="3"/>
      <c r="WF188" s="3"/>
      <c r="WG188" s="3"/>
      <c r="WH188" s="3"/>
      <c r="WI188" s="3"/>
      <c r="WJ188" s="3"/>
      <c r="WK188" s="3"/>
      <c r="WL188" s="3"/>
      <c r="WM188" s="3"/>
      <c r="WN188" s="3"/>
      <c r="WO188" s="3"/>
      <c r="WP188" s="3"/>
      <c r="WQ188" s="3"/>
      <c r="WR188" s="3"/>
      <c r="WS188" s="3"/>
      <c r="WT188" s="3"/>
      <c r="WU188" s="3"/>
      <c r="WV188" s="3"/>
      <c r="WW188" s="3"/>
      <c r="WX188" s="3"/>
      <c r="WY188" s="3"/>
      <c r="WZ188" s="3"/>
      <c r="XA188" s="3"/>
      <c r="XB188" s="3"/>
      <c r="XC188" s="3"/>
      <c r="XD188" s="3"/>
      <c r="XE188" s="3"/>
      <c r="XF188" s="3"/>
      <c r="XG188" s="3"/>
      <c r="XH188" s="3"/>
      <c r="XI188" s="3"/>
      <c r="XJ188" s="3"/>
      <c r="XK188" s="3"/>
      <c r="XL188" s="3"/>
      <c r="XM188" s="3"/>
      <c r="XN188" s="3"/>
      <c r="XO188" s="3"/>
      <c r="XP188" s="3"/>
      <c r="XQ188" s="3"/>
      <c r="XR188" s="3"/>
      <c r="XS188" s="3"/>
      <c r="XT188" s="3"/>
      <c r="XU188" s="3"/>
      <c r="XV188" s="3"/>
      <c r="XW188" s="3"/>
      <c r="XX188" s="3"/>
      <c r="XY188" s="3"/>
      <c r="XZ188" s="3"/>
      <c r="YA188" s="3"/>
      <c r="YB188" s="3"/>
      <c r="YC188" s="3"/>
      <c r="YD188" s="3"/>
      <c r="YE188" s="3"/>
      <c r="YF188" s="3"/>
      <c r="YG188" s="3"/>
      <c r="YH188" s="3"/>
      <c r="YI188" s="3"/>
      <c r="YJ188" s="3"/>
      <c r="YK188" s="3"/>
      <c r="YL188" s="3"/>
      <c r="YM188" s="3"/>
      <c r="YN188" s="3"/>
      <c r="YO188" s="3"/>
      <c r="YP188" s="3"/>
      <c r="YQ188" s="3"/>
      <c r="YR188" s="3"/>
      <c r="YS188" s="3"/>
      <c r="YT188" s="3"/>
      <c r="YU188" s="3"/>
      <c r="YV188" s="3"/>
      <c r="YW188" s="3"/>
      <c r="YX188" s="3"/>
      <c r="YY188" s="3"/>
      <c r="YZ188" s="3"/>
      <c r="ZA188" s="3"/>
      <c r="ZB188" s="3"/>
      <c r="ZC188" s="3"/>
      <c r="ZD188" s="3"/>
      <c r="ZE188" s="3"/>
      <c r="ZF188" s="3"/>
      <c r="ZG188" s="3"/>
      <c r="ZH188" s="3"/>
      <c r="ZI188" s="3"/>
      <c r="ZJ188" s="3"/>
      <c r="ZK188" s="3"/>
      <c r="ZL188" s="3"/>
      <c r="ZM188" s="3"/>
      <c r="ZN188" s="3"/>
      <c r="ZO188" s="3"/>
      <c r="ZP188" s="3"/>
      <c r="ZQ188" s="3"/>
      <c r="ZR188" s="3"/>
      <c r="ZS188" s="3"/>
      <c r="ZT188" s="3"/>
      <c r="ZU188" s="3"/>
      <c r="ZV188" s="3"/>
      <c r="ZW188" s="3"/>
      <c r="ZX188" s="3"/>
      <c r="ZY188" s="3"/>
      <c r="ZZ188" s="3"/>
      <c r="AAA188" s="3"/>
      <c r="AAB188" s="3"/>
      <c r="AAC188" s="3"/>
      <c r="AAD188" s="3"/>
      <c r="AAE188" s="3"/>
      <c r="AAF188" s="3"/>
      <c r="AAG188" s="3"/>
      <c r="AAH188" s="3"/>
      <c r="AAI188" s="3"/>
      <c r="AAJ188" s="3"/>
      <c r="AAK188" s="3"/>
      <c r="AAL188" s="3"/>
      <c r="AAM188" s="3"/>
      <c r="AAN188" s="3"/>
      <c r="AAO188" s="3"/>
      <c r="AAP188" s="3"/>
      <c r="AAQ188" s="3"/>
      <c r="AAR188" s="3"/>
      <c r="AAS188" s="3"/>
      <c r="AAT188" s="3"/>
      <c r="AAU188" s="3"/>
      <c r="AAV188" s="3"/>
      <c r="AAW188" s="3"/>
      <c r="AAX188" s="3"/>
      <c r="AAY188" s="3"/>
      <c r="AAZ188" s="3"/>
      <c r="ABA188" s="3"/>
      <c r="ABB188" s="3"/>
      <c r="ABC188" s="3"/>
      <c r="ABD188" s="3"/>
      <c r="ABE188" s="3"/>
      <c r="ABF188" s="3"/>
      <c r="ABG188" s="3"/>
      <c r="ABH188" s="3"/>
      <c r="ABI188" s="3"/>
      <c r="ABJ188" s="3"/>
      <c r="ABK188" s="3"/>
      <c r="ABL188" s="3"/>
      <c r="ABM188" s="3"/>
      <c r="ABN188" s="3"/>
      <c r="ABO188" s="3"/>
      <c r="ABP188" s="3"/>
      <c r="ABQ188" s="3"/>
      <c r="ABR188" s="3"/>
      <c r="ABS188" s="3"/>
      <c r="ABT188" s="3"/>
      <c r="ABU188" s="3"/>
      <c r="ABV188" s="3"/>
      <c r="ABW188" s="3"/>
      <c r="ABX188" s="3"/>
      <c r="ABY188" s="3"/>
      <c r="ABZ188" s="3"/>
      <c r="ACA188" s="3"/>
      <c r="ACB188" s="3"/>
      <c r="ACC188" s="3"/>
      <c r="ACD188" s="3"/>
      <c r="ACE188" s="3"/>
      <c r="ACF188" s="3"/>
      <c r="ACG188" s="3"/>
      <c r="ACH188" s="3"/>
      <c r="ACI188" s="3"/>
      <c r="ACJ188" s="3"/>
      <c r="ACK188" s="3"/>
      <c r="ACL188" s="3"/>
      <c r="ACM188" s="3"/>
      <c r="ACN188" s="3"/>
      <c r="ACO188" s="3"/>
      <c r="ACP188" s="3"/>
      <c r="ACQ188" s="3"/>
      <c r="ACR188" s="3"/>
      <c r="ACS188" s="3"/>
      <c r="ACT188" s="3"/>
      <c r="ACU188" s="3"/>
      <c r="ACV188" s="3"/>
      <c r="ACW188" s="3"/>
      <c r="ACX188" s="3"/>
      <c r="ACY188" s="3"/>
      <c r="ACZ188" s="3"/>
      <c r="ADA188" s="3"/>
      <c r="ADB188" s="3"/>
      <c r="ADC188" s="3"/>
      <c r="ADD188" s="3"/>
      <c r="ADE188" s="3"/>
      <c r="ADF188" s="3"/>
      <c r="ADG188" s="3"/>
      <c r="ADH188" s="3"/>
      <c r="ADI188" s="3"/>
      <c r="ADJ188" s="3"/>
      <c r="ADK188" s="3"/>
      <c r="ADL188" s="3"/>
      <c r="ADM188" s="3"/>
      <c r="ADN188" s="3"/>
      <c r="ADO188" s="3"/>
      <c r="ADP188" s="3"/>
      <c r="ADQ188" s="3"/>
      <c r="ADR188" s="3"/>
      <c r="ADS188" s="3"/>
      <c r="ADT188" s="3"/>
      <c r="ADU188" s="3"/>
      <c r="ADV188" s="3"/>
      <c r="ADW188" s="3"/>
      <c r="ADX188" s="3"/>
      <c r="ADY188" s="3"/>
      <c r="ADZ188" s="3"/>
      <c r="AEA188" s="3"/>
      <c r="AEB188" s="3"/>
      <c r="AEC188" s="3"/>
      <c r="AED188" s="3"/>
      <c r="AEE188" s="3"/>
      <c r="AEF188" s="3"/>
      <c r="AEG188" s="3"/>
      <c r="AEH188" s="3"/>
      <c r="AEI188" s="3"/>
      <c r="AEJ188" s="3"/>
      <c r="AEK188" s="3"/>
      <c r="AEL188" s="3"/>
      <c r="AEM188" s="3"/>
      <c r="AEN188" s="3"/>
      <c r="AEO188" s="3"/>
      <c r="AEP188" s="3"/>
      <c r="AEQ188" s="3"/>
      <c r="AER188" s="3"/>
      <c r="AES188" s="3"/>
      <c r="AET188" s="3"/>
      <c r="AEU188" s="3"/>
      <c r="AEV188" s="3"/>
      <c r="AEW188" s="3"/>
      <c r="AEX188" s="3"/>
      <c r="AEY188" s="3"/>
      <c r="AEZ188" s="3"/>
      <c r="AFA188" s="3"/>
      <c r="AFB188" s="3"/>
      <c r="AFC188" s="3"/>
      <c r="AFD188" s="3"/>
      <c r="AFE188" s="3"/>
      <c r="AFF188" s="3"/>
      <c r="AFG188" s="3"/>
      <c r="AFH188" s="3"/>
      <c r="AFI188" s="3"/>
      <c r="AFJ188" s="3"/>
      <c r="AFK188" s="3"/>
      <c r="AFL188" s="3"/>
      <c r="AFM188" s="3"/>
      <c r="AFN188" s="3"/>
      <c r="AFO188" s="3"/>
      <c r="AFP188" s="3"/>
      <c r="AFQ188" s="3"/>
      <c r="AFR188" s="3"/>
      <c r="AFS188" s="3"/>
      <c r="AFT188" s="3"/>
      <c r="AFU188" s="3"/>
      <c r="AFV188" s="3"/>
      <c r="AFW188" s="3"/>
      <c r="AFX188" s="3"/>
      <c r="AFY188" s="3"/>
      <c r="AFZ188" s="3"/>
      <c r="AGA188" s="3"/>
      <c r="AGB188" s="3"/>
      <c r="AGC188" s="3"/>
      <c r="AGD188" s="3"/>
      <c r="AGE188" s="3"/>
      <c r="AGF188" s="3"/>
      <c r="AGG188" s="3"/>
      <c r="AGH188" s="3"/>
      <c r="AGI188" s="3"/>
      <c r="AGJ188" s="3"/>
      <c r="AGK188" s="3"/>
      <c r="AGL188" s="3"/>
      <c r="AGM188" s="3"/>
      <c r="AGN188" s="3"/>
      <c r="AGO188" s="3"/>
      <c r="AGP188" s="3"/>
      <c r="AGQ188" s="3"/>
      <c r="AGR188" s="3"/>
      <c r="AGS188" s="3"/>
      <c r="AGT188" s="3"/>
      <c r="AGU188" s="3"/>
      <c r="AGV188" s="3"/>
      <c r="AGW188" s="3"/>
      <c r="AGX188" s="3"/>
      <c r="AGY188" s="3"/>
      <c r="AGZ188" s="3"/>
      <c r="AHA188" s="3"/>
      <c r="AHB188" s="3"/>
      <c r="AHC188" s="3"/>
      <c r="AHD188" s="3"/>
      <c r="AHE188" s="3"/>
      <c r="AHF188" s="3"/>
      <c r="AHG188" s="3"/>
      <c r="AHH188" s="3"/>
      <c r="AHI188" s="3"/>
      <c r="AHJ188" s="3"/>
      <c r="AHK188" s="3"/>
      <c r="AHL188" s="3"/>
      <c r="AHM188" s="3"/>
      <c r="AHN188" s="3"/>
      <c r="AHO188" s="3"/>
      <c r="AHP188" s="3"/>
      <c r="AHQ188" s="3"/>
      <c r="AHR188" s="3"/>
      <c r="AHS188" s="3"/>
      <c r="AHT188" s="3"/>
      <c r="AHU188" s="3"/>
      <c r="AHV188" s="3"/>
      <c r="AHW188" s="3"/>
      <c r="AHX188" s="3"/>
      <c r="AHY188" s="3"/>
      <c r="AHZ188" s="3"/>
      <c r="AIA188" s="3"/>
      <c r="AIB188" s="3"/>
      <c r="AIC188" s="3"/>
      <c r="AID188" s="3"/>
      <c r="AIE188" s="3"/>
      <c r="AIF188" s="3"/>
      <c r="AIG188" s="3"/>
      <c r="AIH188" s="3"/>
      <c r="AII188" s="3"/>
      <c r="AIJ188" s="3"/>
      <c r="AIK188" s="3"/>
      <c r="AIL188" s="3"/>
      <c r="AIM188" s="3"/>
      <c r="AIN188" s="3"/>
      <c r="AIO188" s="3"/>
      <c r="AIP188" s="3"/>
      <c r="AIQ188" s="3"/>
      <c r="AIR188" s="3"/>
      <c r="AIS188" s="3"/>
      <c r="AIT188" s="3"/>
      <c r="AIU188" s="3"/>
      <c r="AIV188" s="3"/>
      <c r="AIW188" s="3"/>
      <c r="AIX188" s="3"/>
      <c r="AIY188" s="3"/>
      <c r="AIZ188" s="3"/>
      <c r="AJA188" s="3"/>
      <c r="AJB188" s="3"/>
      <c r="AJC188" s="3"/>
      <c r="AJD188" s="3"/>
      <c r="AJE188" s="3"/>
      <c r="AJF188" s="3"/>
      <c r="AJG188" s="3"/>
      <c r="AJH188" s="3"/>
      <c r="AJI188" s="3"/>
      <c r="AJJ188" s="3"/>
      <c r="AJK188" s="3"/>
      <c r="AJL188" s="3"/>
      <c r="AJM188" s="3"/>
      <c r="AJN188" s="3"/>
      <c r="AJO188" s="3"/>
      <c r="AJP188" s="3"/>
      <c r="AJQ188" s="3"/>
      <c r="AJR188" s="3"/>
      <c r="AJS188" s="3"/>
      <c r="AJT188" s="3"/>
      <c r="AJU188" s="3"/>
      <c r="AJV188" s="3"/>
      <c r="AJW188" s="3"/>
      <c r="AJX188" s="3"/>
      <c r="AJY188" s="3"/>
      <c r="AJZ188" s="3"/>
      <c r="AKA188" s="3"/>
      <c r="AKB188" s="3"/>
      <c r="AKC188" s="3"/>
      <c r="AKD188" s="3"/>
      <c r="AKE188" s="3"/>
      <c r="AKF188" s="3"/>
      <c r="AKG188" s="3"/>
      <c r="AKH188" s="3"/>
      <c r="AKI188" s="3"/>
      <c r="AKJ188" s="3"/>
      <c r="AKK188" s="3"/>
      <c r="AKL188" s="3"/>
      <c r="AKM188" s="3"/>
      <c r="AKN188" s="3"/>
      <c r="AKO188" s="3"/>
      <c r="AKP188" s="3"/>
      <c r="AKQ188" s="3"/>
      <c r="AKR188" s="3"/>
      <c r="AKS188" s="3"/>
      <c r="AKT188" s="3"/>
      <c r="AKU188" s="3"/>
      <c r="AKV188" s="3"/>
      <c r="AKW188" s="3"/>
      <c r="AKX188" s="3"/>
      <c r="AKY188" s="3"/>
      <c r="AKZ188" s="3"/>
      <c r="ALA188" s="3"/>
    </row>
    <row r="189" spans="1:989" s="4" customFormat="1" x14ac:dyDescent="0.2">
      <c r="A189" s="22" t="s">
        <v>9</v>
      </c>
      <c r="B189" s="72"/>
      <c r="C189" s="72"/>
      <c r="D189" s="72"/>
      <c r="E189" s="69"/>
      <c r="F189" s="69"/>
      <c r="G189" s="86"/>
      <c r="H189" s="68"/>
      <c r="I189" s="68"/>
      <c r="J189" s="70"/>
      <c r="K189" s="70"/>
      <c r="L189" s="71"/>
      <c r="M189" s="71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  <c r="CR189" s="3"/>
      <c r="CS189" s="3"/>
      <c r="CT189" s="3"/>
      <c r="CU189" s="3"/>
      <c r="CV189" s="3"/>
      <c r="CW189" s="3"/>
      <c r="CX189" s="3"/>
      <c r="CY189" s="3"/>
      <c r="CZ189" s="3"/>
      <c r="DA189" s="3"/>
      <c r="DB189" s="3"/>
      <c r="DC189" s="3"/>
      <c r="DD189" s="3"/>
      <c r="DE189" s="3"/>
      <c r="DF189" s="3"/>
      <c r="DG189" s="3"/>
      <c r="DH189" s="3"/>
      <c r="DI189" s="3"/>
      <c r="DJ189" s="3"/>
      <c r="DK189" s="3"/>
      <c r="DL189" s="3"/>
      <c r="DM189" s="3"/>
      <c r="DN189" s="3"/>
      <c r="DO189" s="3"/>
      <c r="DP189" s="3"/>
      <c r="DQ189" s="3"/>
      <c r="DR189" s="3"/>
      <c r="DS189" s="3"/>
      <c r="DT189" s="3"/>
      <c r="DU189" s="3"/>
      <c r="DV189" s="3"/>
      <c r="DW189" s="3"/>
      <c r="DX189" s="3"/>
      <c r="DY189" s="3"/>
      <c r="DZ189" s="3"/>
      <c r="EA189" s="3"/>
      <c r="EB189" s="3"/>
      <c r="EC189" s="3"/>
      <c r="ED189" s="3"/>
      <c r="EE189" s="3"/>
      <c r="EF189" s="3"/>
      <c r="EG189" s="3"/>
      <c r="EH189" s="3"/>
      <c r="EI189" s="3"/>
      <c r="EJ189" s="3"/>
      <c r="EK189" s="3"/>
      <c r="EL189" s="3"/>
      <c r="EM189" s="3"/>
      <c r="EN189" s="3"/>
      <c r="EO189" s="3"/>
      <c r="EP189" s="3"/>
      <c r="EQ189" s="3"/>
      <c r="ER189" s="3"/>
      <c r="ES189" s="3"/>
      <c r="ET189" s="3"/>
      <c r="EU189" s="3"/>
      <c r="EV189" s="3"/>
      <c r="EW189" s="3"/>
      <c r="EX189" s="3"/>
      <c r="EY189" s="3"/>
      <c r="EZ189" s="3"/>
      <c r="FA189" s="3"/>
      <c r="FB189" s="3"/>
      <c r="FC189" s="3"/>
      <c r="FD189" s="3"/>
      <c r="FE189" s="3"/>
      <c r="FF189" s="3"/>
      <c r="FG189" s="3"/>
      <c r="FH189" s="3"/>
      <c r="FI189" s="3"/>
      <c r="FJ189" s="3"/>
      <c r="FK189" s="3"/>
      <c r="FL189" s="3"/>
      <c r="FM189" s="3"/>
      <c r="FN189" s="3"/>
      <c r="FO189" s="3"/>
      <c r="FP189" s="3"/>
      <c r="FQ189" s="3"/>
      <c r="FR189" s="3"/>
      <c r="FS189" s="3"/>
      <c r="FT189" s="3"/>
      <c r="FU189" s="3"/>
      <c r="FV189" s="3"/>
      <c r="FW189" s="3"/>
      <c r="FX189" s="3"/>
      <c r="FY189" s="3"/>
      <c r="FZ189" s="3"/>
      <c r="GA189" s="3"/>
      <c r="GB189" s="3"/>
      <c r="GC189" s="3"/>
      <c r="GD189" s="3"/>
      <c r="GE189" s="3"/>
      <c r="GF189" s="3"/>
      <c r="GG189" s="3"/>
      <c r="GH189" s="3"/>
      <c r="GI189" s="3"/>
      <c r="GJ189" s="3"/>
      <c r="GK189" s="3"/>
      <c r="GL189" s="3"/>
      <c r="GM189" s="3"/>
      <c r="GN189" s="3"/>
      <c r="GO189" s="3"/>
      <c r="GP189" s="3"/>
      <c r="GQ189" s="3"/>
      <c r="GR189" s="3"/>
      <c r="GS189" s="3"/>
      <c r="GT189" s="3"/>
      <c r="GU189" s="3"/>
      <c r="GV189" s="3"/>
      <c r="GW189" s="3"/>
      <c r="GX189" s="3"/>
      <c r="GY189" s="3"/>
      <c r="GZ189" s="3"/>
      <c r="HA189" s="3"/>
      <c r="HB189" s="3"/>
      <c r="HC189" s="3"/>
      <c r="HD189" s="3"/>
      <c r="HE189" s="3"/>
      <c r="HF189" s="3"/>
      <c r="HG189" s="3"/>
      <c r="HH189" s="3"/>
      <c r="HI189" s="3"/>
      <c r="HJ189" s="3"/>
      <c r="HK189" s="3"/>
      <c r="HL189" s="3"/>
      <c r="HM189" s="3"/>
      <c r="HN189" s="3"/>
      <c r="HO189" s="3"/>
      <c r="HP189" s="3"/>
      <c r="HQ189" s="3"/>
      <c r="HR189" s="3"/>
      <c r="HS189" s="3"/>
      <c r="HT189" s="3"/>
      <c r="HU189" s="3"/>
      <c r="HV189" s="3"/>
      <c r="HW189" s="3"/>
      <c r="HX189" s="3"/>
      <c r="HY189" s="3"/>
      <c r="HZ189" s="3"/>
      <c r="IA189" s="3"/>
      <c r="IB189" s="3"/>
      <c r="IC189" s="3"/>
      <c r="ID189" s="3"/>
      <c r="IE189" s="3"/>
      <c r="IF189" s="3"/>
      <c r="IG189" s="3"/>
      <c r="IH189" s="3"/>
      <c r="II189" s="3"/>
      <c r="IJ189" s="3"/>
      <c r="IK189" s="3"/>
      <c r="IL189" s="3"/>
      <c r="IM189" s="3"/>
      <c r="IN189" s="3"/>
      <c r="IO189" s="3"/>
      <c r="IP189" s="3"/>
      <c r="IQ189" s="3"/>
      <c r="IR189" s="3"/>
      <c r="IS189" s="3"/>
      <c r="IT189" s="3"/>
      <c r="IU189" s="3"/>
      <c r="IV189" s="3"/>
      <c r="IW189" s="3"/>
      <c r="IX189" s="3"/>
      <c r="IY189" s="3"/>
      <c r="IZ189" s="3"/>
      <c r="JA189" s="3"/>
      <c r="JB189" s="3"/>
      <c r="JC189" s="3"/>
      <c r="JD189" s="3"/>
      <c r="JE189" s="3"/>
      <c r="JF189" s="3"/>
      <c r="JG189" s="3"/>
      <c r="JH189" s="3"/>
      <c r="JI189" s="3"/>
      <c r="JJ189" s="3"/>
      <c r="JK189" s="3"/>
      <c r="JL189" s="3"/>
      <c r="JM189" s="3"/>
      <c r="JN189" s="3"/>
      <c r="JO189" s="3"/>
      <c r="JP189" s="3"/>
      <c r="JQ189" s="3"/>
      <c r="JR189" s="3"/>
      <c r="JS189" s="3"/>
      <c r="JT189" s="3"/>
      <c r="JU189" s="3"/>
      <c r="JV189" s="3"/>
      <c r="JW189" s="3"/>
      <c r="JX189" s="3"/>
      <c r="JY189" s="3"/>
      <c r="JZ189" s="3"/>
      <c r="KA189" s="3"/>
      <c r="KB189" s="3"/>
      <c r="KC189" s="3"/>
      <c r="KD189" s="3"/>
      <c r="KE189" s="3"/>
      <c r="KF189" s="3"/>
      <c r="KG189" s="3"/>
      <c r="KH189" s="3"/>
      <c r="KI189" s="3"/>
      <c r="KJ189" s="3"/>
      <c r="KK189" s="3"/>
      <c r="KL189" s="3"/>
      <c r="KM189" s="3"/>
      <c r="KN189" s="3"/>
      <c r="KO189" s="3"/>
      <c r="KP189" s="3"/>
      <c r="KQ189" s="3"/>
      <c r="KR189" s="3"/>
      <c r="KS189" s="3"/>
      <c r="KT189" s="3"/>
      <c r="KU189" s="3"/>
      <c r="KV189" s="3"/>
      <c r="KW189" s="3"/>
      <c r="KX189" s="3"/>
      <c r="KY189" s="3"/>
      <c r="KZ189" s="3"/>
      <c r="LA189" s="3"/>
      <c r="LB189" s="3"/>
      <c r="LC189" s="3"/>
      <c r="LD189" s="3"/>
      <c r="LE189" s="3"/>
      <c r="LF189" s="3"/>
      <c r="LG189" s="3"/>
      <c r="LH189" s="3"/>
      <c r="LI189" s="3"/>
      <c r="LJ189" s="3"/>
      <c r="LK189" s="3"/>
      <c r="LL189" s="3"/>
      <c r="LM189" s="3"/>
      <c r="LN189" s="3"/>
      <c r="LO189" s="3"/>
      <c r="LP189" s="3"/>
      <c r="LQ189" s="3"/>
      <c r="LR189" s="3"/>
      <c r="LS189" s="3"/>
      <c r="LT189" s="3"/>
      <c r="LU189" s="3"/>
      <c r="LV189" s="3"/>
      <c r="LW189" s="3"/>
      <c r="LX189" s="3"/>
      <c r="LY189" s="3"/>
      <c r="LZ189" s="3"/>
      <c r="MA189" s="3"/>
      <c r="MB189" s="3"/>
      <c r="MC189" s="3"/>
      <c r="MD189" s="3"/>
      <c r="ME189" s="3"/>
      <c r="MF189" s="3"/>
      <c r="MG189" s="3"/>
      <c r="MH189" s="3"/>
      <c r="MI189" s="3"/>
      <c r="MJ189" s="3"/>
      <c r="MK189" s="3"/>
      <c r="ML189" s="3"/>
      <c r="MM189" s="3"/>
      <c r="MN189" s="3"/>
      <c r="MO189" s="3"/>
      <c r="MP189" s="3"/>
      <c r="MQ189" s="3"/>
      <c r="MR189" s="3"/>
      <c r="MS189" s="3"/>
      <c r="MT189" s="3"/>
      <c r="MU189" s="3"/>
      <c r="MV189" s="3"/>
      <c r="MW189" s="3"/>
      <c r="MX189" s="3"/>
      <c r="MY189" s="3"/>
      <c r="MZ189" s="3"/>
      <c r="NA189" s="3"/>
      <c r="NB189" s="3"/>
      <c r="NC189" s="3"/>
      <c r="ND189" s="3"/>
      <c r="NE189" s="3"/>
      <c r="NF189" s="3"/>
      <c r="NG189" s="3"/>
      <c r="NH189" s="3"/>
      <c r="NI189" s="3"/>
      <c r="NJ189" s="3"/>
      <c r="NK189" s="3"/>
      <c r="NL189" s="3"/>
      <c r="NM189" s="3"/>
      <c r="NN189" s="3"/>
      <c r="NO189" s="3"/>
      <c r="NP189" s="3"/>
      <c r="NQ189" s="3"/>
      <c r="NR189" s="3"/>
      <c r="NS189" s="3"/>
      <c r="NT189" s="3"/>
      <c r="NU189" s="3"/>
      <c r="NV189" s="3"/>
      <c r="NW189" s="3"/>
      <c r="NX189" s="3"/>
      <c r="NY189" s="3"/>
      <c r="NZ189" s="3"/>
      <c r="OA189" s="3"/>
      <c r="OB189" s="3"/>
      <c r="OC189" s="3"/>
      <c r="OD189" s="3"/>
      <c r="OE189" s="3"/>
      <c r="OF189" s="3"/>
      <c r="OG189" s="3"/>
      <c r="OH189" s="3"/>
      <c r="OI189" s="3"/>
      <c r="OJ189" s="3"/>
      <c r="OK189" s="3"/>
      <c r="OL189" s="3"/>
      <c r="OM189" s="3"/>
      <c r="ON189" s="3"/>
      <c r="OO189" s="3"/>
      <c r="OP189" s="3"/>
      <c r="OQ189" s="3"/>
      <c r="OR189" s="3"/>
      <c r="OS189" s="3"/>
      <c r="OT189" s="3"/>
      <c r="OU189" s="3"/>
      <c r="OV189" s="3"/>
      <c r="OW189" s="3"/>
      <c r="OX189" s="3"/>
      <c r="OY189" s="3"/>
      <c r="OZ189" s="3"/>
      <c r="PA189" s="3"/>
      <c r="PB189" s="3"/>
      <c r="PC189" s="3"/>
      <c r="PD189" s="3"/>
      <c r="PE189" s="3"/>
      <c r="PF189" s="3"/>
      <c r="PG189" s="3"/>
      <c r="PH189" s="3"/>
      <c r="PI189" s="3"/>
      <c r="PJ189" s="3"/>
      <c r="PK189" s="3"/>
      <c r="PL189" s="3"/>
      <c r="PM189" s="3"/>
      <c r="PN189" s="3"/>
      <c r="PO189" s="3"/>
      <c r="PP189" s="3"/>
      <c r="PQ189" s="3"/>
      <c r="PR189" s="3"/>
      <c r="PS189" s="3"/>
      <c r="PT189" s="3"/>
      <c r="PU189" s="3"/>
      <c r="PV189" s="3"/>
      <c r="PW189" s="3"/>
      <c r="PX189" s="3"/>
      <c r="PY189" s="3"/>
      <c r="PZ189" s="3"/>
      <c r="QA189" s="3"/>
      <c r="QB189" s="3"/>
      <c r="QC189" s="3"/>
      <c r="QD189" s="3"/>
      <c r="QE189" s="3"/>
      <c r="QF189" s="3"/>
      <c r="QG189" s="3"/>
      <c r="QH189" s="3"/>
      <c r="QI189" s="3"/>
      <c r="QJ189" s="3"/>
      <c r="QK189" s="3"/>
      <c r="QL189" s="3"/>
      <c r="QM189" s="3"/>
      <c r="QN189" s="3"/>
      <c r="QO189" s="3"/>
      <c r="QP189" s="3"/>
      <c r="QQ189" s="3"/>
      <c r="QR189" s="3"/>
      <c r="QS189" s="3"/>
      <c r="QT189" s="3"/>
      <c r="QU189" s="3"/>
      <c r="QV189" s="3"/>
      <c r="QW189" s="3"/>
      <c r="QX189" s="3"/>
      <c r="QY189" s="3"/>
      <c r="QZ189" s="3"/>
      <c r="RA189" s="3"/>
      <c r="RB189" s="3"/>
      <c r="RC189" s="3"/>
      <c r="RD189" s="3"/>
      <c r="RE189" s="3"/>
      <c r="RF189" s="3"/>
      <c r="RG189" s="3"/>
      <c r="RH189" s="3"/>
      <c r="RI189" s="3"/>
      <c r="RJ189" s="3"/>
      <c r="RK189" s="3"/>
      <c r="RL189" s="3"/>
      <c r="RM189" s="3"/>
      <c r="RN189" s="3"/>
      <c r="RO189" s="3"/>
      <c r="RP189" s="3"/>
      <c r="RQ189" s="3"/>
      <c r="RR189" s="3"/>
      <c r="RS189" s="3"/>
      <c r="RT189" s="3"/>
      <c r="RU189" s="3"/>
      <c r="RV189" s="3"/>
      <c r="RW189" s="3"/>
      <c r="RX189" s="3"/>
      <c r="RY189" s="3"/>
      <c r="RZ189" s="3"/>
      <c r="SA189" s="3"/>
      <c r="SB189" s="3"/>
      <c r="SC189" s="3"/>
      <c r="SD189" s="3"/>
      <c r="SE189" s="3"/>
      <c r="SF189" s="3"/>
      <c r="SG189" s="3"/>
      <c r="SH189" s="3"/>
      <c r="SI189" s="3"/>
      <c r="SJ189" s="3"/>
      <c r="SK189" s="3"/>
      <c r="SL189" s="3"/>
      <c r="SM189" s="3"/>
      <c r="SN189" s="3"/>
      <c r="SO189" s="3"/>
      <c r="SP189" s="3"/>
      <c r="SQ189" s="3"/>
      <c r="SR189" s="3"/>
      <c r="SS189" s="3"/>
      <c r="ST189" s="3"/>
      <c r="SU189" s="3"/>
      <c r="SV189" s="3"/>
      <c r="SW189" s="3"/>
      <c r="SX189" s="3"/>
      <c r="SY189" s="3"/>
      <c r="SZ189" s="3"/>
      <c r="TA189" s="3"/>
      <c r="TB189" s="3"/>
      <c r="TC189" s="3"/>
      <c r="TD189" s="3"/>
      <c r="TE189" s="3"/>
      <c r="TF189" s="3"/>
      <c r="TG189" s="3"/>
      <c r="TH189" s="3"/>
      <c r="TI189" s="3"/>
      <c r="TJ189" s="3"/>
      <c r="TK189" s="3"/>
      <c r="TL189" s="3"/>
      <c r="TM189" s="3"/>
      <c r="TN189" s="3"/>
      <c r="TO189" s="3"/>
      <c r="TP189" s="3"/>
      <c r="TQ189" s="3"/>
      <c r="TR189" s="3"/>
      <c r="TS189" s="3"/>
      <c r="TT189" s="3"/>
      <c r="TU189" s="3"/>
      <c r="TV189" s="3"/>
      <c r="TW189" s="3"/>
      <c r="TX189" s="3"/>
      <c r="TY189" s="3"/>
      <c r="TZ189" s="3"/>
      <c r="UA189" s="3"/>
      <c r="UB189" s="3"/>
      <c r="UC189" s="3"/>
      <c r="UD189" s="3"/>
      <c r="UE189" s="3"/>
      <c r="UF189" s="3"/>
      <c r="UG189" s="3"/>
      <c r="UH189" s="3"/>
      <c r="UI189" s="3"/>
      <c r="UJ189" s="3"/>
      <c r="UK189" s="3"/>
      <c r="UL189" s="3"/>
      <c r="UM189" s="3"/>
      <c r="UN189" s="3"/>
      <c r="UO189" s="3"/>
      <c r="UP189" s="3"/>
      <c r="UQ189" s="3"/>
      <c r="UR189" s="3"/>
      <c r="US189" s="3"/>
      <c r="UT189" s="3"/>
      <c r="UU189" s="3"/>
      <c r="UV189" s="3"/>
      <c r="UW189" s="3"/>
      <c r="UX189" s="3"/>
      <c r="UY189" s="3"/>
      <c r="UZ189" s="3"/>
      <c r="VA189" s="3"/>
      <c r="VB189" s="3"/>
      <c r="VC189" s="3"/>
      <c r="VD189" s="3"/>
      <c r="VE189" s="3"/>
      <c r="VF189" s="3"/>
      <c r="VG189" s="3"/>
      <c r="VH189" s="3"/>
      <c r="VI189" s="3"/>
      <c r="VJ189" s="3"/>
      <c r="VK189" s="3"/>
      <c r="VL189" s="3"/>
      <c r="VM189" s="3"/>
      <c r="VN189" s="3"/>
      <c r="VO189" s="3"/>
      <c r="VP189" s="3"/>
      <c r="VQ189" s="3"/>
      <c r="VR189" s="3"/>
      <c r="VS189" s="3"/>
      <c r="VT189" s="3"/>
      <c r="VU189" s="3"/>
      <c r="VV189" s="3"/>
      <c r="VW189" s="3"/>
      <c r="VX189" s="3"/>
      <c r="VY189" s="3"/>
      <c r="VZ189" s="3"/>
      <c r="WA189" s="3"/>
      <c r="WB189" s="3"/>
      <c r="WC189" s="3"/>
      <c r="WD189" s="3"/>
      <c r="WE189" s="3"/>
      <c r="WF189" s="3"/>
      <c r="WG189" s="3"/>
      <c r="WH189" s="3"/>
      <c r="WI189" s="3"/>
      <c r="WJ189" s="3"/>
      <c r="WK189" s="3"/>
      <c r="WL189" s="3"/>
      <c r="WM189" s="3"/>
      <c r="WN189" s="3"/>
      <c r="WO189" s="3"/>
      <c r="WP189" s="3"/>
      <c r="WQ189" s="3"/>
      <c r="WR189" s="3"/>
      <c r="WS189" s="3"/>
      <c r="WT189" s="3"/>
      <c r="WU189" s="3"/>
      <c r="WV189" s="3"/>
      <c r="WW189" s="3"/>
      <c r="WX189" s="3"/>
      <c r="WY189" s="3"/>
      <c r="WZ189" s="3"/>
      <c r="XA189" s="3"/>
      <c r="XB189" s="3"/>
      <c r="XC189" s="3"/>
      <c r="XD189" s="3"/>
      <c r="XE189" s="3"/>
      <c r="XF189" s="3"/>
      <c r="XG189" s="3"/>
      <c r="XH189" s="3"/>
      <c r="XI189" s="3"/>
      <c r="XJ189" s="3"/>
      <c r="XK189" s="3"/>
      <c r="XL189" s="3"/>
      <c r="XM189" s="3"/>
      <c r="XN189" s="3"/>
      <c r="XO189" s="3"/>
      <c r="XP189" s="3"/>
      <c r="XQ189" s="3"/>
      <c r="XR189" s="3"/>
      <c r="XS189" s="3"/>
      <c r="XT189" s="3"/>
      <c r="XU189" s="3"/>
      <c r="XV189" s="3"/>
      <c r="XW189" s="3"/>
      <c r="XX189" s="3"/>
      <c r="XY189" s="3"/>
      <c r="XZ189" s="3"/>
      <c r="YA189" s="3"/>
      <c r="YB189" s="3"/>
      <c r="YC189" s="3"/>
      <c r="YD189" s="3"/>
      <c r="YE189" s="3"/>
      <c r="YF189" s="3"/>
      <c r="YG189" s="3"/>
      <c r="YH189" s="3"/>
      <c r="YI189" s="3"/>
      <c r="YJ189" s="3"/>
      <c r="YK189" s="3"/>
      <c r="YL189" s="3"/>
      <c r="YM189" s="3"/>
      <c r="YN189" s="3"/>
      <c r="YO189" s="3"/>
      <c r="YP189" s="3"/>
      <c r="YQ189" s="3"/>
      <c r="YR189" s="3"/>
      <c r="YS189" s="3"/>
      <c r="YT189" s="3"/>
      <c r="YU189" s="3"/>
      <c r="YV189" s="3"/>
      <c r="YW189" s="3"/>
      <c r="YX189" s="3"/>
      <c r="YY189" s="3"/>
      <c r="YZ189" s="3"/>
      <c r="ZA189" s="3"/>
      <c r="ZB189" s="3"/>
      <c r="ZC189" s="3"/>
      <c r="ZD189" s="3"/>
      <c r="ZE189" s="3"/>
      <c r="ZF189" s="3"/>
      <c r="ZG189" s="3"/>
      <c r="ZH189" s="3"/>
      <c r="ZI189" s="3"/>
      <c r="ZJ189" s="3"/>
      <c r="ZK189" s="3"/>
      <c r="ZL189" s="3"/>
      <c r="ZM189" s="3"/>
      <c r="ZN189" s="3"/>
      <c r="ZO189" s="3"/>
      <c r="ZP189" s="3"/>
      <c r="ZQ189" s="3"/>
      <c r="ZR189" s="3"/>
      <c r="ZS189" s="3"/>
      <c r="ZT189" s="3"/>
      <c r="ZU189" s="3"/>
      <c r="ZV189" s="3"/>
      <c r="ZW189" s="3"/>
      <c r="ZX189" s="3"/>
      <c r="ZY189" s="3"/>
      <c r="ZZ189" s="3"/>
      <c r="AAA189" s="3"/>
      <c r="AAB189" s="3"/>
      <c r="AAC189" s="3"/>
      <c r="AAD189" s="3"/>
      <c r="AAE189" s="3"/>
      <c r="AAF189" s="3"/>
      <c r="AAG189" s="3"/>
      <c r="AAH189" s="3"/>
      <c r="AAI189" s="3"/>
      <c r="AAJ189" s="3"/>
      <c r="AAK189" s="3"/>
      <c r="AAL189" s="3"/>
      <c r="AAM189" s="3"/>
      <c r="AAN189" s="3"/>
      <c r="AAO189" s="3"/>
      <c r="AAP189" s="3"/>
      <c r="AAQ189" s="3"/>
      <c r="AAR189" s="3"/>
      <c r="AAS189" s="3"/>
      <c r="AAT189" s="3"/>
      <c r="AAU189" s="3"/>
      <c r="AAV189" s="3"/>
      <c r="AAW189" s="3"/>
      <c r="AAX189" s="3"/>
      <c r="AAY189" s="3"/>
      <c r="AAZ189" s="3"/>
      <c r="ABA189" s="3"/>
      <c r="ABB189" s="3"/>
      <c r="ABC189" s="3"/>
      <c r="ABD189" s="3"/>
      <c r="ABE189" s="3"/>
      <c r="ABF189" s="3"/>
      <c r="ABG189" s="3"/>
      <c r="ABH189" s="3"/>
      <c r="ABI189" s="3"/>
      <c r="ABJ189" s="3"/>
      <c r="ABK189" s="3"/>
      <c r="ABL189" s="3"/>
      <c r="ABM189" s="3"/>
      <c r="ABN189" s="3"/>
      <c r="ABO189" s="3"/>
      <c r="ABP189" s="3"/>
      <c r="ABQ189" s="3"/>
      <c r="ABR189" s="3"/>
      <c r="ABS189" s="3"/>
      <c r="ABT189" s="3"/>
      <c r="ABU189" s="3"/>
      <c r="ABV189" s="3"/>
      <c r="ABW189" s="3"/>
      <c r="ABX189" s="3"/>
      <c r="ABY189" s="3"/>
      <c r="ABZ189" s="3"/>
      <c r="ACA189" s="3"/>
      <c r="ACB189" s="3"/>
      <c r="ACC189" s="3"/>
      <c r="ACD189" s="3"/>
      <c r="ACE189" s="3"/>
      <c r="ACF189" s="3"/>
      <c r="ACG189" s="3"/>
      <c r="ACH189" s="3"/>
      <c r="ACI189" s="3"/>
      <c r="ACJ189" s="3"/>
      <c r="ACK189" s="3"/>
      <c r="ACL189" s="3"/>
      <c r="ACM189" s="3"/>
      <c r="ACN189" s="3"/>
      <c r="ACO189" s="3"/>
      <c r="ACP189" s="3"/>
      <c r="ACQ189" s="3"/>
      <c r="ACR189" s="3"/>
      <c r="ACS189" s="3"/>
      <c r="ACT189" s="3"/>
      <c r="ACU189" s="3"/>
      <c r="ACV189" s="3"/>
      <c r="ACW189" s="3"/>
      <c r="ACX189" s="3"/>
      <c r="ACY189" s="3"/>
      <c r="ACZ189" s="3"/>
      <c r="ADA189" s="3"/>
      <c r="ADB189" s="3"/>
      <c r="ADC189" s="3"/>
      <c r="ADD189" s="3"/>
      <c r="ADE189" s="3"/>
      <c r="ADF189" s="3"/>
      <c r="ADG189" s="3"/>
      <c r="ADH189" s="3"/>
      <c r="ADI189" s="3"/>
      <c r="ADJ189" s="3"/>
      <c r="ADK189" s="3"/>
      <c r="ADL189" s="3"/>
      <c r="ADM189" s="3"/>
      <c r="ADN189" s="3"/>
      <c r="ADO189" s="3"/>
      <c r="ADP189" s="3"/>
      <c r="ADQ189" s="3"/>
      <c r="ADR189" s="3"/>
      <c r="ADS189" s="3"/>
      <c r="ADT189" s="3"/>
      <c r="ADU189" s="3"/>
      <c r="ADV189" s="3"/>
      <c r="ADW189" s="3"/>
      <c r="ADX189" s="3"/>
      <c r="ADY189" s="3"/>
      <c r="ADZ189" s="3"/>
      <c r="AEA189" s="3"/>
      <c r="AEB189" s="3"/>
      <c r="AEC189" s="3"/>
      <c r="AED189" s="3"/>
      <c r="AEE189" s="3"/>
      <c r="AEF189" s="3"/>
      <c r="AEG189" s="3"/>
      <c r="AEH189" s="3"/>
      <c r="AEI189" s="3"/>
      <c r="AEJ189" s="3"/>
      <c r="AEK189" s="3"/>
      <c r="AEL189" s="3"/>
      <c r="AEM189" s="3"/>
      <c r="AEN189" s="3"/>
      <c r="AEO189" s="3"/>
      <c r="AEP189" s="3"/>
      <c r="AEQ189" s="3"/>
      <c r="AER189" s="3"/>
      <c r="AES189" s="3"/>
      <c r="AET189" s="3"/>
      <c r="AEU189" s="3"/>
      <c r="AEV189" s="3"/>
      <c r="AEW189" s="3"/>
      <c r="AEX189" s="3"/>
      <c r="AEY189" s="3"/>
      <c r="AEZ189" s="3"/>
      <c r="AFA189" s="3"/>
      <c r="AFB189" s="3"/>
      <c r="AFC189" s="3"/>
      <c r="AFD189" s="3"/>
      <c r="AFE189" s="3"/>
      <c r="AFF189" s="3"/>
      <c r="AFG189" s="3"/>
      <c r="AFH189" s="3"/>
      <c r="AFI189" s="3"/>
      <c r="AFJ189" s="3"/>
      <c r="AFK189" s="3"/>
      <c r="AFL189" s="3"/>
      <c r="AFM189" s="3"/>
      <c r="AFN189" s="3"/>
      <c r="AFO189" s="3"/>
      <c r="AFP189" s="3"/>
      <c r="AFQ189" s="3"/>
      <c r="AFR189" s="3"/>
      <c r="AFS189" s="3"/>
      <c r="AFT189" s="3"/>
      <c r="AFU189" s="3"/>
      <c r="AFV189" s="3"/>
      <c r="AFW189" s="3"/>
      <c r="AFX189" s="3"/>
      <c r="AFY189" s="3"/>
      <c r="AFZ189" s="3"/>
      <c r="AGA189" s="3"/>
      <c r="AGB189" s="3"/>
      <c r="AGC189" s="3"/>
      <c r="AGD189" s="3"/>
      <c r="AGE189" s="3"/>
      <c r="AGF189" s="3"/>
      <c r="AGG189" s="3"/>
      <c r="AGH189" s="3"/>
      <c r="AGI189" s="3"/>
      <c r="AGJ189" s="3"/>
      <c r="AGK189" s="3"/>
      <c r="AGL189" s="3"/>
      <c r="AGM189" s="3"/>
      <c r="AGN189" s="3"/>
      <c r="AGO189" s="3"/>
      <c r="AGP189" s="3"/>
      <c r="AGQ189" s="3"/>
      <c r="AGR189" s="3"/>
      <c r="AGS189" s="3"/>
      <c r="AGT189" s="3"/>
      <c r="AGU189" s="3"/>
      <c r="AGV189" s="3"/>
      <c r="AGW189" s="3"/>
      <c r="AGX189" s="3"/>
      <c r="AGY189" s="3"/>
      <c r="AGZ189" s="3"/>
      <c r="AHA189" s="3"/>
      <c r="AHB189" s="3"/>
      <c r="AHC189" s="3"/>
      <c r="AHD189" s="3"/>
      <c r="AHE189" s="3"/>
      <c r="AHF189" s="3"/>
      <c r="AHG189" s="3"/>
      <c r="AHH189" s="3"/>
      <c r="AHI189" s="3"/>
      <c r="AHJ189" s="3"/>
      <c r="AHK189" s="3"/>
      <c r="AHL189" s="3"/>
      <c r="AHM189" s="3"/>
      <c r="AHN189" s="3"/>
      <c r="AHO189" s="3"/>
      <c r="AHP189" s="3"/>
      <c r="AHQ189" s="3"/>
      <c r="AHR189" s="3"/>
      <c r="AHS189" s="3"/>
      <c r="AHT189" s="3"/>
      <c r="AHU189" s="3"/>
      <c r="AHV189" s="3"/>
      <c r="AHW189" s="3"/>
      <c r="AHX189" s="3"/>
      <c r="AHY189" s="3"/>
      <c r="AHZ189" s="3"/>
      <c r="AIA189" s="3"/>
      <c r="AIB189" s="3"/>
      <c r="AIC189" s="3"/>
      <c r="AID189" s="3"/>
      <c r="AIE189" s="3"/>
      <c r="AIF189" s="3"/>
      <c r="AIG189" s="3"/>
      <c r="AIH189" s="3"/>
      <c r="AII189" s="3"/>
      <c r="AIJ189" s="3"/>
      <c r="AIK189" s="3"/>
      <c r="AIL189" s="3"/>
      <c r="AIM189" s="3"/>
      <c r="AIN189" s="3"/>
      <c r="AIO189" s="3"/>
      <c r="AIP189" s="3"/>
      <c r="AIQ189" s="3"/>
      <c r="AIR189" s="3"/>
      <c r="AIS189" s="3"/>
      <c r="AIT189" s="3"/>
      <c r="AIU189" s="3"/>
      <c r="AIV189" s="3"/>
      <c r="AIW189" s="3"/>
      <c r="AIX189" s="3"/>
      <c r="AIY189" s="3"/>
      <c r="AIZ189" s="3"/>
      <c r="AJA189" s="3"/>
      <c r="AJB189" s="3"/>
      <c r="AJC189" s="3"/>
      <c r="AJD189" s="3"/>
      <c r="AJE189" s="3"/>
      <c r="AJF189" s="3"/>
      <c r="AJG189" s="3"/>
      <c r="AJH189" s="3"/>
      <c r="AJI189" s="3"/>
      <c r="AJJ189" s="3"/>
      <c r="AJK189" s="3"/>
      <c r="AJL189" s="3"/>
      <c r="AJM189" s="3"/>
      <c r="AJN189" s="3"/>
      <c r="AJO189" s="3"/>
      <c r="AJP189" s="3"/>
      <c r="AJQ189" s="3"/>
      <c r="AJR189" s="3"/>
      <c r="AJS189" s="3"/>
      <c r="AJT189" s="3"/>
      <c r="AJU189" s="3"/>
      <c r="AJV189" s="3"/>
      <c r="AJW189" s="3"/>
      <c r="AJX189" s="3"/>
      <c r="AJY189" s="3"/>
      <c r="AJZ189" s="3"/>
      <c r="AKA189" s="3"/>
      <c r="AKB189" s="3"/>
      <c r="AKC189" s="3"/>
      <c r="AKD189" s="3"/>
      <c r="AKE189" s="3"/>
      <c r="AKF189" s="3"/>
      <c r="AKG189" s="3"/>
      <c r="AKH189" s="3"/>
      <c r="AKI189" s="3"/>
      <c r="AKJ189" s="3"/>
      <c r="AKK189" s="3"/>
      <c r="AKL189" s="3"/>
      <c r="AKM189" s="3"/>
      <c r="AKN189" s="3"/>
      <c r="AKO189" s="3"/>
      <c r="AKP189" s="3"/>
      <c r="AKQ189" s="3"/>
      <c r="AKR189" s="3"/>
      <c r="AKS189" s="3"/>
      <c r="AKT189" s="3"/>
      <c r="AKU189" s="3"/>
      <c r="AKV189" s="3"/>
      <c r="AKW189" s="3"/>
      <c r="AKX189" s="3"/>
      <c r="AKY189" s="3"/>
      <c r="AKZ189" s="3"/>
      <c r="ALA189" s="3"/>
    </row>
    <row r="190" spans="1:989" s="35" customFormat="1" x14ac:dyDescent="0.2">
      <c r="A190" s="22" t="s">
        <v>45</v>
      </c>
      <c r="B190" s="72">
        <v>280</v>
      </c>
      <c r="C190" s="72">
        <v>280</v>
      </c>
      <c r="D190" s="72">
        <v>280</v>
      </c>
      <c r="E190" s="73">
        <f t="shared" si="57"/>
        <v>100</v>
      </c>
      <c r="F190" s="73">
        <f t="shared" si="58"/>
        <v>100</v>
      </c>
      <c r="G190" s="86">
        <v>0</v>
      </c>
      <c r="H190" s="72">
        <f t="shared" si="59"/>
        <v>-280</v>
      </c>
      <c r="I190" s="72">
        <f t="shared" si="60"/>
        <v>-100</v>
      </c>
      <c r="J190" s="74">
        <f t="shared" si="61"/>
        <v>-280</v>
      </c>
      <c r="K190" s="74">
        <f t="shared" si="62"/>
        <v>-100</v>
      </c>
      <c r="L190" s="75">
        <f t="shared" si="63"/>
        <v>-280</v>
      </c>
      <c r="M190" s="75">
        <f t="shared" si="64"/>
        <v>-100</v>
      </c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3"/>
      <c r="DB190" s="3"/>
      <c r="DC190" s="3"/>
      <c r="DD190" s="3"/>
      <c r="DE190" s="3"/>
      <c r="DF190" s="3"/>
      <c r="DG190" s="3"/>
      <c r="DH190" s="3"/>
      <c r="DI190" s="3"/>
      <c r="DJ190" s="3"/>
      <c r="DK190" s="3"/>
      <c r="DL190" s="3"/>
      <c r="DM190" s="3"/>
      <c r="DN190" s="3"/>
      <c r="DO190" s="3"/>
      <c r="DP190" s="3"/>
      <c r="DQ190" s="3"/>
      <c r="DR190" s="3"/>
      <c r="DS190" s="3"/>
      <c r="DT190" s="3"/>
      <c r="DU190" s="3"/>
      <c r="DV190" s="3"/>
      <c r="DW190" s="3"/>
      <c r="DX190" s="3"/>
      <c r="DY190" s="3"/>
      <c r="DZ190" s="3"/>
      <c r="EA190" s="3"/>
      <c r="EB190" s="3"/>
      <c r="EC190" s="3"/>
      <c r="ED190" s="3"/>
      <c r="EE190" s="3"/>
      <c r="EF190" s="3"/>
      <c r="EG190" s="3"/>
      <c r="EH190" s="3"/>
      <c r="EI190" s="3"/>
      <c r="EJ190" s="3"/>
      <c r="EK190" s="3"/>
      <c r="EL190" s="3"/>
      <c r="EM190" s="3"/>
      <c r="EN190" s="3"/>
      <c r="EO190" s="3"/>
      <c r="EP190" s="3"/>
      <c r="EQ190" s="3"/>
      <c r="ER190" s="3"/>
      <c r="ES190" s="3"/>
      <c r="ET190" s="3"/>
      <c r="EU190" s="3"/>
      <c r="EV190" s="3"/>
      <c r="EW190" s="3"/>
      <c r="EX190" s="3"/>
      <c r="EY190" s="3"/>
      <c r="EZ190" s="3"/>
      <c r="FA190" s="3"/>
      <c r="FB190" s="3"/>
      <c r="FC190" s="3"/>
      <c r="FD190" s="3"/>
      <c r="FE190" s="3"/>
      <c r="FF190" s="3"/>
      <c r="FG190" s="3"/>
      <c r="FH190" s="3"/>
      <c r="FI190" s="3"/>
      <c r="FJ190" s="3"/>
      <c r="FK190" s="3"/>
      <c r="FL190" s="3"/>
      <c r="FM190" s="3"/>
      <c r="FN190" s="3"/>
      <c r="FO190" s="3"/>
      <c r="FP190" s="3"/>
      <c r="FQ190" s="3"/>
      <c r="FR190" s="3"/>
      <c r="FS190" s="3"/>
      <c r="FT190" s="3"/>
      <c r="FU190" s="3"/>
      <c r="FV190" s="3"/>
      <c r="FW190" s="3"/>
      <c r="FX190" s="3"/>
      <c r="FY190" s="3"/>
      <c r="FZ190" s="3"/>
      <c r="GA190" s="3"/>
      <c r="GB190" s="3"/>
      <c r="GC190" s="3"/>
      <c r="GD190" s="3"/>
      <c r="GE190" s="3"/>
      <c r="GF190" s="3"/>
      <c r="GG190" s="3"/>
      <c r="GH190" s="3"/>
      <c r="GI190" s="3"/>
      <c r="GJ190" s="3"/>
      <c r="GK190" s="3"/>
      <c r="GL190" s="3"/>
      <c r="GM190" s="3"/>
      <c r="GN190" s="3"/>
      <c r="GO190" s="3"/>
      <c r="GP190" s="3"/>
      <c r="GQ190" s="3"/>
      <c r="GR190" s="3"/>
      <c r="GS190" s="3"/>
      <c r="GT190" s="3"/>
      <c r="GU190" s="3"/>
      <c r="GV190" s="3"/>
      <c r="GW190" s="3"/>
      <c r="GX190" s="3"/>
      <c r="GY190" s="3"/>
      <c r="GZ190" s="3"/>
      <c r="HA190" s="3"/>
      <c r="HB190" s="3"/>
      <c r="HC190" s="3"/>
      <c r="HD190" s="3"/>
      <c r="HE190" s="3"/>
      <c r="HF190" s="3"/>
      <c r="HG190" s="3"/>
      <c r="HH190" s="3"/>
      <c r="HI190" s="3"/>
      <c r="HJ190" s="3"/>
      <c r="HK190" s="3"/>
      <c r="HL190" s="3"/>
      <c r="HM190" s="3"/>
      <c r="HN190" s="3"/>
      <c r="HO190" s="3"/>
      <c r="HP190" s="3"/>
      <c r="HQ190" s="3"/>
      <c r="HR190" s="3"/>
      <c r="HS190" s="3"/>
      <c r="HT190" s="3"/>
      <c r="HU190" s="3"/>
      <c r="HV190" s="3"/>
      <c r="HW190" s="3"/>
      <c r="HX190" s="3"/>
      <c r="HY190" s="3"/>
      <c r="HZ190" s="3"/>
      <c r="IA190" s="3"/>
      <c r="IB190" s="3"/>
      <c r="IC190" s="3"/>
      <c r="ID190" s="3"/>
      <c r="IE190" s="3"/>
      <c r="IF190" s="3"/>
      <c r="IG190" s="3"/>
      <c r="IH190" s="3"/>
      <c r="II190" s="3"/>
      <c r="IJ190" s="3"/>
      <c r="IK190" s="3"/>
      <c r="IL190" s="3"/>
      <c r="IM190" s="3"/>
      <c r="IN190" s="3"/>
      <c r="IO190" s="3"/>
      <c r="IP190" s="3"/>
      <c r="IQ190" s="3"/>
      <c r="IR190" s="3"/>
      <c r="IS190" s="3"/>
      <c r="IT190" s="3"/>
      <c r="IU190" s="3"/>
      <c r="IV190" s="3"/>
      <c r="IW190" s="3"/>
      <c r="IX190" s="3"/>
      <c r="IY190" s="3"/>
      <c r="IZ190" s="3"/>
      <c r="JA190" s="3"/>
      <c r="JB190" s="3"/>
      <c r="JC190" s="3"/>
      <c r="JD190" s="3"/>
      <c r="JE190" s="3"/>
      <c r="JF190" s="3"/>
      <c r="JG190" s="3"/>
      <c r="JH190" s="3"/>
      <c r="JI190" s="3"/>
      <c r="JJ190" s="3"/>
      <c r="JK190" s="3"/>
      <c r="JL190" s="3"/>
      <c r="JM190" s="3"/>
      <c r="JN190" s="3"/>
      <c r="JO190" s="3"/>
      <c r="JP190" s="3"/>
      <c r="JQ190" s="3"/>
      <c r="JR190" s="3"/>
      <c r="JS190" s="3"/>
      <c r="JT190" s="3"/>
      <c r="JU190" s="3"/>
      <c r="JV190" s="3"/>
      <c r="JW190" s="3"/>
      <c r="JX190" s="3"/>
      <c r="JY190" s="3"/>
      <c r="JZ190" s="3"/>
      <c r="KA190" s="3"/>
      <c r="KB190" s="3"/>
      <c r="KC190" s="3"/>
      <c r="KD190" s="3"/>
      <c r="KE190" s="3"/>
      <c r="KF190" s="3"/>
      <c r="KG190" s="3"/>
      <c r="KH190" s="3"/>
      <c r="KI190" s="3"/>
      <c r="KJ190" s="3"/>
      <c r="KK190" s="3"/>
      <c r="KL190" s="3"/>
      <c r="KM190" s="3"/>
      <c r="KN190" s="3"/>
      <c r="KO190" s="3"/>
      <c r="KP190" s="3"/>
      <c r="KQ190" s="3"/>
      <c r="KR190" s="3"/>
      <c r="KS190" s="3"/>
      <c r="KT190" s="3"/>
      <c r="KU190" s="3"/>
      <c r="KV190" s="3"/>
      <c r="KW190" s="3"/>
      <c r="KX190" s="3"/>
      <c r="KY190" s="3"/>
      <c r="KZ190" s="3"/>
      <c r="LA190" s="3"/>
      <c r="LB190" s="3"/>
      <c r="LC190" s="3"/>
      <c r="LD190" s="3"/>
      <c r="LE190" s="3"/>
      <c r="LF190" s="3"/>
      <c r="LG190" s="3"/>
      <c r="LH190" s="3"/>
      <c r="LI190" s="3"/>
      <c r="LJ190" s="3"/>
      <c r="LK190" s="3"/>
      <c r="LL190" s="3"/>
      <c r="LM190" s="3"/>
      <c r="LN190" s="3"/>
      <c r="LO190" s="3"/>
      <c r="LP190" s="3"/>
      <c r="LQ190" s="3"/>
      <c r="LR190" s="3"/>
      <c r="LS190" s="3"/>
      <c r="LT190" s="3"/>
      <c r="LU190" s="3"/>
      <c r="LV190" s="3"/>
      <c r="LW190" s="3"/>
      <c r="LX190" s="3"/>
      <c r="LY190" s="3"/>
      <c r="LZ190" s="3"/>
      <c r="MA190" s="3"/>
      <c r="MB190" s="3"/>
      <c r="MC190" s="3"/>
      <c r="MD190" s="3"/>
      <c r="ME190" s="3"/>
      <c r="MF190" s="3"/>
      <c r="MG190" s="3"/>
      <c r="MH190" s="3"/>
      <c r="MI190" s="3"/>
      <c r="MJ190" s="3"/>
      <c r="MK190" s="3"/>
      <c r="ML190" s="3"/>
      <c r="MM190" s="3"/>
      <c r="MN190" s="3"/>
      <c r="MO190" s="3"/>
      <c r="MP190" s="3"/>
      <c r="MQ190" s="3"/>
      <c r="MR190" s="3"/>
      <c r="MS190" s="3"/>
      <c r="MT190" s="3"/>
      <c r="MU190" s="3"/>
      <c r="MV190" s="3"/>
      <c r="MW190" s="3"/>
      <c r="MX190" s="3"/>
      <c r="MY190" s="3"/>
      <c r="MZ190" s="3"/>
      <c r="NA190" s="3"/>
      <c r="NB190" s="3"/>
      <c r="NC190" s="3"/>
      <c r="ND190" s="3"/>
      <c r="NE190" s="3"/>
      <c r="NF190" s="3"/>
      <c r="NG190" s="3"/>
      <c r="NH190" s="3"/>
      <c r="NI190" s="3"/>
      <c r="NJ190" s="3"/>
      <c r="NK190" s="3"/>
      <c r="NL190" s="3"/>
      <c r="NM190" s="3"/>
      <c r="NN190" s="3"/>
      <c r="NO190" s="3"/>
      <c r="NP190" s="3"/>
      <c r="NQ190" s="3"/>
      <c r="NR190" s="3"/>
      <c r="NS190" s="3"/>
      <c r="NT190" s="3"/>
      <c r="NU190" s="3"/>
      <c r="NV190" s="3"/>
      <c r="NW190" s="3"/>
      <c r="NX190" s="3"/>
      <c r="NY190" s="3"/>
      <c r="NZ190" s="3"/>
      <c r="OA190" s="3"/>
      <c r="OB190" s="3"/>
      <c r="OC190" s="3"/>
      <c r="OD190" s="3"/>
      <c r="OE190" s="3"/>
      <c r="OF190" s="3"/>
      <c r="OG190" s="3"/>
      <c r="OH190" s="3"/>
      <c r="OI190" s="3"/>
      <c r="OJ190" s="3"/>
      <c r="OK190" s="3"/>
      <c r="OL190" s="3"/>
      <c r="OM190" s="3"/>
      <c r="ON190" s="3"/>
      <c r="OO190" s="3"/>
      <c r="OP190" s="3"/>
      <c r="OQ190" s="3"/>
      <c r="OR190" s="3"/>
      <c r="OS190" s="3"/>
      <c r="OT190" s="3"/>
      <c r="OU190" s="3"/>
      <c r="OV190" s="3"/>
      <c r="OW190" s="3"/>
      <c r="OX190" s="3"/>
      <c r="OY190" s="3"/>
      <c r="OZ190" s="3"/>
      <c r="PA190" s="3"/>
      <c r="PB190" s="3"/>
      <c r="PC190" s="3"/>
      <c r="PD190" s="3"/>
      <c r="PE190" s="3"/>
      <c r="PF190" s="3"/>
      <c r="PG190" s="3"/>
      <c r="PH190" s="3"/>
      <c r="PI190" s="3"/>
      <c r="PJ190" s="3"/>
      <c r="PK190" s="3"/>
      <c r="PL190" s="3"/>
      <c r="PM190" s="3"/>
      <c r="PN190" s="3"/>
      <c r="PO190" s="3"/>
      <c r="PP190" s="3"/>
      <c r="PQ190" s="3"/>
      <c r="PR190" s="3"/>
      <c r="PS190" s="3"/>
      <c r="PT190" s="3"/>
      <c r="PU190" s="3"/>
      <c r="PV190" s="3"/>
      <c r="PW190" s="3"/>
      <c r="PX190" s="3"/>
      <c r="PY190" s="3"/>
      <c r="PZ190" s="3"/>
      <c r="QA190" s="3"/>
      <c r="QB190" s="3"/>
      <c r="QC190" s="3"/>
      <c r="QD190" s="3"/>
      <c r="QE190" s="3"/>
      <c r="QF190" s="3"/>
      <c r="QG190" s="3"/>
      <c r="QH190" s="3"/>
      <c r="QI190" s="3"/>
      <c r="QJ190" s="3"/>
      <c r="QK190" s="3"/>
      <c r="QL190" s="3"/>
      <c r="QM190" s="3"/>
      <c r="QN190" s="3"/>
      <c r="QO190" s="3"/>
      <c r="QP190" s="3"/>
      <c r="QQ190" s="3"/>
      <c r="QR190" s="3"/>
      <c r="QS190" s="3"/>
      <c r="QT190" s="3"/>
      <c r="QU190" s="3"/>
      <c r="QV190" s="3"/>
      <c r="QW190" s="3"/>
      <c r="QX190" s="3"/>
      <c r="QY190" s="3"/>
      <c r="QZ190" s="3"/>
      <c r="RA190" s="3"/>
      <c r="RB190" s="3"/>
      <c r="RC190" s="3"/>
      <c r="RD190" s="3"/>
      <c r="RE190" s="3"/>
      <c r="RF190" s="3"/>
      <c r="RG190" s="3"/>
      <c r="RH190" s="3"/>
      <c r="RI190" s="3"/>
      <c r="RJ190" s="3"/>
      <c r="RK190" s="3"/>
      <c r="RL190" s="3"/>
      <c r="RM190" s="3"/>
      <c r="RN190" s="3"/>
      <c r="RO190" s="3"/>
      <c r="RP190" s="3"/>
      <c r="RQ190" s="3"/>
      <c r="RR190" s="3"/>
      <c r="RS190" s="3"/>
      <c r="RT190" s="3"/>
      <c r="RU190" s="3"/>
      <c r="RV190" s="3"/>
      <c r="RW190" s="3"/>
      <c r="RX190" s="3"/>
      <c r="RY190" s="3"/>
      <c r="RZ190" s="3"/>
      <c r="SA190" s="3"/>
      <c r="SB190" s="3"/>
      <c r="SC190" s="3"/>
      <c r="SD190" s="3"/>
      <c r="SE190" s="3"/>
      <c r="SF190" s="3"/>
      <c r="SG190" s="3"/>
      <c r="SH190" s="3"/>
      <c r="SI190" s="3"/>
      <c r="SJ190" s="3"/>
      <c r="SK190" s="3"/>
      <c r="SL190" s="3"/>
      <c r="SM190" s="3"/>
      <c r="SN190" s="3"/>
      <c r="SO190" s="3"/>
      <c r="SP190" s="3"/>
      <c r="SQ190" s="3"/>
      <c r="SR190" s="3"/>
      <c r="SS190" s="3"/>
      <c r="ST190" s="3"/>
      <c r="SU190" s="3"/>
      <c r="SV190" s="3"/>
      <c r="SW190" s="3"/>
      <c r="SX190" s="3"/>
      <c r="SY190" s="3"/>
      <c r="SZ190" s="3"/>
      <c r="TA190" s="3"/>
      <c r="TB190" s="3"/>
      <c r="TC190" s="3"/>
      <c r="TD190" s="3"/>
      <c r="TE190" s="3"/>
      <c r="TF190" s="3"/>
      <c r="TG190" s="3"/>
      <c r="TH190" s="3"/>
      <c r="TI190" s="3"/>
      <c r="TJ190" s="3"/>
      <c r="TK190" s="3"/>
      <c r="TL190" s="3"/>
      <c r="TM190" s="3"/>
      <c r="TN190" s="3"/>
      <c r="TO190" s="3"/>
      <c r="TP190" s="3"/>
      <c r="TQ190" s="3"/>
      <c r="TR190" s="3"/>
      <c r="TS190" s="3"/>
      <c r="TT190" s="3"/>
      <c r="TU190" s="3"/>
      <c r="TV190" s="3"/>
      <c r="TW190" s="3"/>
      <c r="TX190" s="3"/>
      <c r="TY190" s="3"/>
      <c r="TZ190" s="3"/>
      <c r="UA190" s="3"/>
      <c r="UB190" s="3"/>
      <c r="UC190" s="3"/>
      <c r="UD190" s="3"/>
      <c r="UE190" s="3"/>
      <c r="UF190" s="3"/>
      <c r="UG190" s="3"/>
      <c r="UH190" s="3"/>
      <c r="UI190" s="3"/>
      <c r="UJ190" s="3"/>
      <c r="UK190" s="3"/>
      <c r="UL190" s="3"/>
      <c r="UM190" s="3"/>
      <c r="UN190" s="3"/>
      <c r="UO190" s="3"/>
      <c r="UP190" s="3"/>
      <c r="UQ190" s="3"/>
      <c r="UR190" s="3"/>
      <c r="US190" s="3"/>
      <c r="UT190" s="3"/>
      <c r="UU190" s="3"/>
      <c r="UV190" s="3"/>
      <c r="UW190" s="3"/>
      <c r="UX190" s="3"/>
      <c r="UY190" s="3"/>
      <c r="UZ190" s="3"/>
      <c r="VA190" s="3"/>
      <c r="VB190" s="3"/>
      <c r="VC190" s="3"/>
      <c r="VD190" s="3"/>
      <c r="VE190" s="3"/>
      <c r="VF190" s="3"/>
      <c r="VG190" s="3"/>
      <c r="VH190" s="3"/>
      <c r="VI190" s="3"/>
      <c r="VJ190" s="3"/>
      <c r="VK190" s="3"/>
      <c r="VL190" s="3"/>
      <c r="VM190" s="3"/>
      <c r="VN190" s="3"/>
      <c r="VO190" s="3"/>
      <c r="VP190" s="3"/>
      <c r="VQ190" s="3"/>
      <c r="VR190" s="3"/>
      <c r="VS190" s="3"/>
      <c r="VT190" s="3"/>
      <c r="VU190" s="3"/>
      <c r="VV190" s="3"/>
      <c r="VW190" s="3"/>
      <c r="VX190" s="3"/>
      <c r="VY190" s="3"/>
      <c r="VZ190" s="3"/>
      <c r="WA190" s="3"/>
      <c r="WB190" s="3"/>
      <c r="WC190" s="3"/>
      <c r="WD190" s="3"/>
      <c r="WE190" s="3"/>
      <c r="WF190" s="3"/>
      <c r="WG190" s="3"/>
      <c r="WH190" s="3"/>
      <c r="WI190" s="3"/>
      <c r="WJ190" s="3"/>
      <c r="WK190" s="3"/>
      <c r="WL190" s="3"/>
      <c r="WM190" s="3"/>
      <c r="WN190" s="3"/>
      <c r="WO190" s="3"/>
      <c r="WP190" s="3"/>
      <c r="WQ190" s="3"/>
      <c r="WR190" s="3"/>
      <c r="WS190" s="3"/>
      <c r="WT190" s="3"/>
      <c r="WU190" s="3"/>
      <c r="WV190" s="3"/>
      <c r="WW190" s="3"/>
      <c r="WX190" s="3"/>
      <c r="WY190" s="3"/>
      <c r="WZ190" s="3"/>
      <c r="XA190" s="3"/>
      <c r="XB190" s="3"/>
      <c r="XC190" s="3"/>
      <c r="XD190" s="3"/>
      <c r="XE190" s="3"/>
      <c r="XF190" s="3"/>
      <c r="XG190" s="3"/>
      <c r="XH190" s="3"/>
      <c r="XI190" s="3"/>
      <c r="XJ190" s="3"/>
      <c r="XK190" s="3"/>
      <c r="XL190" s="3"/>
      <c r="XM190" s="3"/>
      <c r="XN190" s="3"/>
      <c r="XO190" s="3"/>
      <c r="XP190" s="3"/>
      <c r="XQ190" s="3"/>
      <c r="XR190" s="3"/>
      <c r="XS190" s="3"/>
      <c r="XT190" s="3"/>
      <c r="XU190" s="3"/>
      <c r="XV190" s="3"/>
      <c r="XW190" s="3"/>
      <c r="XX190" s="3"/>
      <c r="XY190" s="3"/>
      <c r="XZ190" s="3"/>
      <c r="YA190" s="3"/>
      <c r="YB190" s="3"/>
      <c r="YC190" s="3"/>
      <c r="YD190" s="3"/>
      <c r="YE190" s="3"/>
      <c r="YF190" s="3"/>
      <c r="YG190" s="3"/>
      <c r="YH190" s="3"/>
      <c r="YI190" s="3"/>
      <c r="YJ190" s="3"/>
      <c r="YK190" s="3"/>
      <c r="YL190" s="3"/>
      <c r="YM190" s="3"/>
      <c r="YN190" s="3"/>
      <c r="YO190" s="3"/>
      <c r="YP190" s="3"/>
      <c r="YQ190" s="3"/>
      <c r="YR190" s="3"/>
      <c r="YS190" s="3"/>
      <c r="YT190" s="3"/>
      <c r="YU190" s="3"/>
      <c r="YV190" s="3"/>
      <c r="YW190" s="3"/>
      <c r="YX190" s="3"/>
      <c r="YY190" s="3"/>
      <c r="YZ190" s="3"/>
      <c r="ZA190" s="3"/>
      <c r="ZB190" s="3"/>
      <c r="ZC190" s="3"/>
      <c r="ZD190" s="3"/>
      <c r="ZE190" s="3"/>
      <c r="ZF190" s="3"/>
      <c r="ZG190" s="3"/>
      <c r="ZH190" s="3"/>
      <c r="ZI190" s="3"/>
      <c r="ZJ190" s="3"/>
      <c r="ZK190" s="3"/>
      <c r="ZL190" s="3"/>
      <c r="ZM190" s="3"/>
      <c r="ZN190" s="3"/>
      <c r="ZO190" s="3"/>
      <c r="ZP190" s="3"/>
      <c r="ZQ190" s="3"/>
      <c r="ZR190" s="3"/>
      <c r="ZS190" s="3"/>
      <c r="ZT190" s="3"/>
      <c r="ZU190" s="3"/>
      <c r="ZV190" s="3"/>
      <c r="ZW190" s="3"/>
      <c r="ZX190" s="3"/>
      <c r="ZY190" s="3"/>
      <c r="ZZ190" s="3"/>
      <c r="AAA190" s="3"/>
      <c r="AAB190" s="3"/>
      <c r="AAC190" s="3"/>
      <c r="AAD190" s="3"/>
      <c r="AAE190" s="3"/>
      <c r="AAF190" s="3"/>
      <c r="AAG190" s="3"/>
      <c r="AAH190" s="3"/>
      <c r="AAI190" s="3"/>
      <c r="AAJ190" s="3"/>
      <c r="AAK190" s="3"/>
      <c r="AAL190" s="3"/>
      <c r="AAM190" s="3"/>
      <c r="AAN190" s="3"/>
      <c r="AAO190" s="3"/>
      <c r="AAP190" s="3"/>
      <c r="AAQ190" s="3"/>
      <c r="AAR190" s="3"/>
      <c r="AAS190" s="3"/>
      <c r="AAT190" s="3"/>
      <c r="AAU190" s="3"/>
      <c r="AAV190" s="3"/>
      <c r="AAW190" s="3"/>
      <c r="AAX190" s="3"/>
      <c r="AAY190" s="3"/>
      <c r="AAZ190" s="3"/>
      <c r="ABA190" s="3"/>
      <c r="ABB190" s="3"/>
      <c r="ABC190" s="3"/>
      <c r="ABD190" s="3"/>
      <c r="ABE190" s="3"/>
      <c r="ABF190" s="3"/>
      <c r="ABG190" s="3"/>
      <c r="ABH190" s="3"/>
      <c r="ABI190" s="3"/>
      <c r="ABJ190" s="3"/>
      <c r="ABK190" s="3"/>
      <c r="ABL190" s="3"/>
      <c r="ABM190" s="3"/>
      <c r="ABN190" s="3"/>
      <c r="ABO190" s="3"/>
      <c r="ABP190" s="3"/>
      <c r="ABQ190" s="3"/>
      <c r="ABR190" s="3"/>
      <c r="ABS190" s="3"/>
      <c r="ABT190" s="3"/>
      <c r="ABU190" s="3"/>
      <c r="ABV190" s="3"/>
      <c r="ABW190" s="3"/>
      <c r="ABX190" s="3"/>
      <c r="ABY190" s="3"/>
      <c r="ABZ190" s="3"/>
      <c r="ACA190" s="3"/>
      <c r="ACB190" s="3"/>
      <c r="ACC190" s="3"/>
      <c r="ACD190" s="3"/>
      <c r="ACE190" s="3"/>
      <c r="ACF190" s="3"/>
      <c r="ACG190" s="3"/>
      <c r="ACH190" s="3"/>
      <c r="ACI190" s="3"/>
      <c r="ACJ190" s="3"/>
      <c r="ACK190" s="3"/>
      <c r="ACL190" s="3"/>
      <c r="ACM190" s="3"/>
      <c r="ACN190" s="3"/>
      <c r="ACO190" s="3"/>
      <c r="ACP190" s="3"/>
      <c r="ACQ190" s="3"/>
      <c r="ACR190" s="3"/>
      <c r="ACS190" s="3"/>
      <c r="ACT190" s="3"/>
      <c r="ACU190" s="3"/>
      <c r="ACV190" s="3"/>
      <c r="ACW190" s="3"/>
      <c r="ACX190" s="3"/>
      <c r="ACY190" s="3"/>
      <c r="ACZ190" s="3"/>
      <c r="ADA190" s="3"/>
      <c r="ADB190" s="3"/>
      <c r="ADC190" s="3"/>
      <c r="ADD190" s="3"/>
      <c r="ADE190" s="3"/>
      <c r="ADF190" s="3"/>
      <c r="ADG190" s="3"/>
      <c r="ADH190" s="3"/>
      <c r="ADI190" s="3"/>
      <c r="ADJ190" s="3"/>
      <c r="ADK190" s="3"/>
      <c r="ADL190" s="3"/>
      <c r="ADM190" s="3"/>
      <c r="ADN190" s="3"/>
      <c r="ADO190" s="3"/>
      <c r="ADP190" s="3"/>
      <c r="ADQ190" s="3"/>
      <c r="ADR190" s="3"/>
      <c r="ADS190" s="3"/>
      <c r="ADT190" s="3"/>
      <c r="ADU190" s="3"/>
      <c r="ADV190" s="3"/>
      <c r="ADW190" s="3"/>
      <c r="ADX190" s="3"/>
      <c r="ADY190" s="3"/>
      <c r="ADZ190" s="3"/>
      <c r="AEA190" s="3"/>
      <c r="AEB190" s="3"/>
      <c r="AEC190" s="3"/>
      <c r="AED190" s="3"/>
      <c r="AEE190" s="3"/>
      <c r="AEF190" s="3"/>
      <c r="AEG190" s="3"/>
      <c r="AEH190" s="3"/>
      <c r="AEI190" s="3"/>
      <c r="AEJ190" s="3"/>
      <c r="AEK190" s="3"/>
      <c r="AEL190" s="3"/>
      <c r="AEM190" s="3"/>
      <c r="AEN190" s="3"/>
      <c r="AEO190" s="3"/>
      <c r="AEP190" s="3"/>
      <c r="AEQ190" s="3"/>
      <c r="AER190" s="3"/>
      <c r="AES190" s="3"/>
      <c r="AET190" s="3"/>
      <c r="AEU190" s="3"/>
      <c r="AEV190" s="3"/>
      <c r="AEW190" s="3"/>
      <c r="AEX190" s="3"/>
      <c r="AEY190" s="3"/>
      <c r="AEZ190" s="3"/>
      <c r="AFA190" s="3"/>
      <c r="AFB190" s="3"/>
      <c r="AFC190" s="3"/>
      <c r="AFD190" s="3"/>
      <c r="AFE190" s="3"/>
      <c r="AFF190" s="3"/>
      <c r="AFG190" s="3"/>
      <c r="AFH190" s="3"/>
      <c r="AFI190" s="3"/>
      <c r="AFJ190" s="3"/>
      <c r="AFK190" s="3"/>
      <c r="AFL190" s="3"/>
      <c r="AFM190" s="3"/>
      <c r="AFN190" s="3"/>
      <c r="AFO190" s="3"/>
      <c r="AFP190" s="3"/>
      <c r="AFQ190" s="3"/>
      <c r="AFR190" s="3"/>
      <c r="AFS190" s="3"/>
      <c r="AFT190" s="3"/>
      <c r="AFU190" s="3"/>
      <c r="AFV190" s="3"/>
      <c r="AFW190" s="3"/>
      <c r="AFX190" s="3"/>
      <c r="AFY190" s="3"/>
      <c r="AFZ190" s="3"/>
      <c r="AGA190" s="3"/>
      <c r="AGB190" s="3"/>
      <c r="AGC190" s="3"/>
      <c r="AGD190" s="3"/>
      <c r="AGE190" s="3"/>
      <c r="AGF190" s="3"/>
      <c r="AGG190" s="3"/>
      <c r="AGH190" s="3"/>
      <c r="AGI190" s="3"/>
      <c r="AGJ190" s="3"/>
      <c r="AGK190" s="3"/>
      <c r="AGL190" s="3"/>
      <c r="AGM190" s="3"/>
      <c r="AGN190" s="3"/>
      <c r="AGO190" s="3"/>
      <c r="AGP190" s="3"/>
      <c r="AGQ190" s="3"/>
      <c r="AGR190" s="3"/>
      <c r="AGS190" s="3"/>
      <c r="AGT190" s="3"/>
      <c r="AGU190" s="3"/>
      <c r="AGV190" s="3"/>
      <c r="AGW190" s="3"/>
      <c r="AGX190" s="3"/>
      <c r="AGY190" s="3"/>
      <c r="AGZ190" s="3"/>
      <c r="AHA190" s="3"/>
      <c r="AHB190" s="3"/>
      <c r="AHC190" s="3"/>
      <c r="AHD190" s="3"/>
      <c r="AHE190" s="3"/>
      <c r="AHF190" s="3"/>
      <c r="AHG190" s="3"/>
      <c r="AHH190" s="3"/>
      <c r="AHI190" s="3"/>
      <c r="AHJ190" s="3"/>
      <c r="AHK190" s="3"/>
      <c r="AHL190" s="3"/>
      <c r="AHM190" s="3"/>
      <c r="AHN190" s="3"/>
      <c r="AHO190" s="3"/>
      <c r="AHP190" s="3"/>
      <c r="AHQ190" s="3"/>
      <c r="AHR190" s="3"/>
      <c r="AHS190" s="3"/>
      <c r="AHT190" s="3"/>
      <c r="AHU190" s="3"/>
      <c r="AHV190" s="3"/>
      <c r="AHW190" s="3"/>
      <c r="AHX190" s="3"/>
      <c r="AHY190" s="3"/>
      <c r="AHZ190" s="3"/>
      <c r="AIA190" s="3"/>
      <c r="AIB190" s="3"/>
      <c r="AIC190" s="3"/>
      <c r="AID190" s="3"/>
      <c r="AIE190" s="3"/>
      <c r="AIF190" s="3"/>
      <c r="AIG190" s="3"/>
      <c r="AIH190" s="3"/>
      <c r="AII190" s="3"/>
      <c r="AIJ190" s="3"/>
      <c r="AIK190" s="3"/>
      <c r="AIL190" s="3"/>
      <c r="AIM190" s="3"/>
      <c r="AIN190" s="3"/>
      <c r="AIO190" s="3"/>
      <c r="AIP190" s="3"/>
      <c r="AIQ190" s="3"/>
      <c r="AIR190" s="3"/>
      <c r="AIS190" s="3"/>
      <c r="AIT190" s="3"/>
      <c r="AIU190" s="3"/>
      <c r="AIV190" s="3"/>
      <c r="AIW190" s="3"/>
      <c r="AIX190" s="3"/>
      <c r="AIY190" s="3"/>
      <c r="AIZ190" s="3"/>
      <c r="AJA190" s="3"/>
      <c r="AJB190" s="3"/>
      <c r="AJC190" s="3"/>
      <c r="AJD190" s="3"/>
      <c r="AJE190" s="3"/>
      <c r="AJF190" s="3"/>
      <c r="AJG190" s="3"/>
      <c r="AJH190" s="3"/>
      <c r="AJI190" s="3"/>
      <c r="AJJ190" s="3"/>
      <c r="AJK190" s="3"/>
      <c r="AJL190" s="3"/>
      <c r="AJM190" s="3"/>
      <c r="AJN190" s="3"/>
      <c r="AJO190" s="3"/>
      <c r="AJP190" s="3"/>
      <c r="AJQ190" s="3"/>
      <c r="AJR190" s="3"/>
      <c r="AJS190" s="3"/>
      <c r="AJT190" s="3"/>
      <c r="AJU190" s="3"/>
      <c r="AJV190" s="3"/>
      <c r="AJW190" s="3"/>
      <c r="AJX190" s="3"/>
      <c r="AJY190" s="3"/>
      <c r="AJZ190" s="3"/>
      <c r="AKA190" s="3"/>
      <c r="AKB190" s="3"/>
      <c r="AKC190" s="3"/>
      <c r="AKD190" s="3"/>
      <c r="AKE190" s="3"/>
      <c r="AKF190" s="3"/>
      <c r="AKG190" s="3"/>
      <c r="AKH190" s="3"/>
      <c r="AKI190" s="3"/>
      <c r="AKJ190" s="3"/>
      <c r="AKK190" s="3"/>
      <c r="AKL190" s="3"/>
      <c r="AKM190" s="3"/>
      <c r="AKN190" s="3"/>
      <c r="AKO190" s="3"/>
      <c r="AKP190" s="3"/>
      <c r="AKQ190" s="3"/>
      <c r="AKR190" s="3"/>
      <c r="AKS190" s="3"/>
      <c r="AKT190" s="3"/>
      <c r="AKU190" s="3"/>
      <c r="AKV190" s="3"/>
      <c r="AKW190" s="3"/>
      <c r="AKX190" s="3"/>
      <c r="AKY190" s="3"/>
      <c r="AKZ190" s="3"/>
      <c r="ALA190" s="3"/>
    </row>
    <row r="191" spans="1:989" s="4" customFormat="1" x14ac:dyDescent="0.2">
      <c r="A191" s="23" t="s">
        <v>46</v>
      </c>
      <c r="B191" s="68">
        <f>B193+B194+B195+B196</f>
        <v>95786.3</v>
      </c>
      <c r="C191" s="68">
        <f>C193+C194+C195+C196</f>
        <v>95786.3</v>
      </c>
      <c r="D191" s="68">
        <f>D193+D194+D195+D196</f>
        <v>95786.3</v>
      </c>
      <c r="E191" s="69">
        <f t="shared" si="57"/>
        <v>100</v>
      </c>
      <c r="F191" s="69">
        <f t="shared" si="58"/>
        <v>100</v>
      </c>
      <c r="G191" s="88">
        <f>G193+G194+G195+G196</f>
        <v>49989</v>
      </c>
      <c r="H191" s="68">
        <f t="shared" si="59"/>
        <v>-45797.3</v>
      </c>
      <c r="I191" s="68">
        <f t="shared" si="60"/>
        <v>-47.811952231164582</v>
      </c>
      <c r="J191" s="70">
        <f t="shared" si="61"/>
        <v>-45797.3</v>
      </c>
      <c r="K191" s="70">
        <f t="shared" si="62"/>
        <v>-47.811952231164582</v>
      </c>
      <c r="L191" s="71">
        <f t="shared" si="63"/>
        <v>-45797.3</v>
      </c>
      <c r="M191" s="71">
        <f t="shared" si="64"/>
        <v>-47.811952231164582</v>
      </c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  <c r="CT191" s="3"/>
      <c r="CU191" s="3"/>
      <c r="CV191" s="3"/>
      <c r="CW191" s="3"/>
      <c r="CX191" s="3"/>
      <c r="CY191" s="3"/>
      <c r="CZ191" s="3"/>
      <c r="DA191" s="3"/>
      <c r="DB191" s="3"/>
      <c r="DC191" s="3"/>
      <c r="DD191" s="3"/>
      <c r="DE191" s="3"/>
      <c r="DF191" s="3"/>
      <c r="DG191" s="3"/>
      <c r="DH191" s="3"/>
      <c r="DI191" s="3"/>
      <c r="DJ191" s="3"/>
      <c r="DK191" s="3"/>
      <c r="DL191" s="3"/>
      <c r="DM191" s="3"/>
      <c r="DN191" s="3"/>
      <c r="DO191" s="3"/>
      <c r="DP191" s="3"/>
      <c r="DQ191" s="3"/>
      <c r="DR191" s="3"/>
      <c r="DS191" s="3"/>
      <c r="DT191" s="3"/>
      <c r="DU191" s="3"/>
      <c r="DV191" s="3"/>
      <c r="DW191" s="3"/>
      <c r="DX191" s="3"/>
      <c r="DY191" s="3"/>
      <c r="DZ191" s="3"/>
      <c r="EA191" s="3"/>
      <c r="EB191" s="3"/>
      <c r="EC191" s="3"/>
      <c r="ED191" s="3"/>
      <c r="EE191" s="3"/>
      <c r="EF191" s="3"/>
      <c r="EG191" s="3"/>
      <c r="EH191" s="3"/>
      <c r="EI191" s="3"/>
      <c r="EJ191" s="3"/>
      <c r="EK191" s="3"/>
      <c r="EL191" s="3"/>
      <c r="EM191" s="3"/>
      <c r="EN191" s="3"/>
      <c r="EO191" s="3"/>
      <c r="EP191" s="3"/>
      <c r="EQ191" s="3"/>
      <c r="ER191" s="3"/>
      <c r="ES191" s="3"/>
      <c r="ET191" s="3"/>
      <c r="EU191" s="3"/>
      <c r="EV191" s="3"/>
      <c r="EW191" s="3"/>
      <c r="EX191" s="3"/>
      <c r="EY191" s="3"/>
      <c r="EZ191" s="3"/>
      <c r="FA191" s="3"/>
      <c r="FB191" s="3"/>
      <c r="FC191" s="3"/>
      <c r="FD191" s="3"/>
      <c r="FE191" s="3"/>
      <c r="FF191" s="3"/>
      <c r="FG191" s="3"/>
      <c r="FH191" s="3"/>
      <c r="FI191" s="3"/>
      <c r="FJ191" s="3"/>
      <c r="FK191" s="3"/>
      <c r="FL191" s="3"/>
      <c r="FM191" s="3"/>
      <c r="FN191" s="3"/>
      <c r="FO191" s="3"/>
      <c r="FP191" s="3"/>
      <c r="FQ191" s="3"/>
      <c r="FR191" s="3"/>
      <c r="FS191" s="3"/>
      <c r="FT191" s="3"/>
      <c r="FU191" s="3"/>
      <c r="FV191" s="3"/>
      <c r="FW191" s="3"/>
      <c r="FX191" s="3"/>
      <c r="FY191" s="3"/>
      <c r="FZ191" s="3"/>
      <c r="GA191" s="3"/>
      <c r="GB191" s="3"/>
      <c r="GC191" s="3"/>
      <c r="GD191" s="3"/>
      <c r="GE191" s="3"/>
      <c r="GF191" s="3"/>
      <c r="GG191" s="3"/>
      <c r="GH191" s="3"/>
      <c r="GI191" s="3"/>
      <c r="GJ191" s="3"/>
      <c r="GK191" s="3"/>
      <c r="GL191" s="3"/>
      <c r="GM191" s="3"/>
      <c r="GN191" s="3"/>
      <c r="GO191" s="3"/>
      <c r="GP191" s="3"/>
      <c r="GQ191" s="3"/>
      <c r="GR191" s="3"/>
      <c r="GS191" s="3"/>
      <c r="GT191" s="3"/>
      <c r="GU191" s="3"/>
      <c r="GV191" s="3"/>
      <c r="GW191" s="3"/>
      <c r="GX191" s="3"/>
      <c r="GY191" s="3"/>
      <c r="GZ191" s="3"/>
      <c r="HA191" s="3"/>
      <c r="HB191" s="3"/>
      <c r="HC191" s="3"/>
      <c r="HD191" s="3"/>
      <c r="HE191" s="3"/>
      <c r="HF191" s="3"/>
      <c r="HG191" s="3"/>
      <c r="HH191" s="3"/>
      <c r="HI191" s="3"/>
      <c r="HJ191" s="3"/>
      <c r="HK191" s="3"/>
      <c r="HL191" s="3"/>
      <c r="HM191" s="3"/>
      <c r="HN191" s="3"/>
      <c r="HO191" s="3"/>
      <c r="HP191" s="3"/>
      <c r="HQ191" s="3"/>
      <c r="HR191" s="3"/>
      <c r="HS191" s="3"/>
      <c r="HT191" s="3"/>
      <c r="HU191" s="3"/>
      <c r="HV191" s="3"/>
      <c r="HW191" s="3"/>
      <c r="HX191" s="3"/>
      <c r="HY191" s="3"/>
      <c r="HZ191" s="3"/>
      <c r="IA191" s="3"/>
      <c r="IB191" s="3"/>
      <c r="IC191" s="3"/>
      <c r="ID191" s="3"/>
      <c r="IE191" s="3"/>
      <c r="IF191" s="3"/>
      <c r="IG191" s="3"/>
      <c r="IH191" s="3"/>
      <c r="II191" s="3"/>
      <c r="IJ191" s="3"/>
      <c r="IK191" s="3"/>
      <c r="IL191" s="3"/>
      <c r="IM191" s="3"/>
      <c r="IN191" s="3"/>
      <c r="IO191" s="3"/>
      <c r="IP191" s="3"/>
      <c r="IQ191" s="3"/>
      <c r="IR191" s="3"/>
      <c r="IS191" s="3"/>
      <c r="IT191" s="3"/>
      <c r="IU191" s="3"/>
      <c r="IV191" s="3"/>
      <c r="IW191" s="3"/>
      <c r="IX191" s="3"/>
      <c r="IY191" s="3"/>
      <c r="IZ191" s="3"/>
      <c r="JA191" s="3"/>
      <c r="JB191" s="3"/>
      <c r="JC191" s="3"/>
      <c r="JD191" s="3"/>
      <c r="JE191" s="3"/>
      <c r="JF191" s="3"/>
      <c r="JG191" s="3"/>
      <c r="JH191" s="3"/>
      <c r="JI191" s="3"/>
      <c r="JJ191" s="3"/>
      <c r="JK191" s="3"/>
      <c r="JL191" s="3"/>
      <c r="JM191" s="3"/>
      <c r="JN191" s="3"/>
      <c r="JO191" s="3"/>
      <c r="JP191" s="3"/>
      <c r="JQ191" s="3"/>
      <c r="JR191" s="3"/>
      <c r="JS191" s="3"/>
      <c r="JT191" s="3"/>
      <c r="JU191" s="3"/>
      <c r="JV191" s="3"/>
      <c r="JW191" s="3"/>
      <c r="JX191" s="3"/>
      <c r="JY191" s="3"/>
      <c r="JZ191" s="3"/>
      <c r="KA191" s="3"/>
      <c r="KB191" s="3"/>
      <c r="KC191" s="3"/>
      <c r="KD191" s="3"/>
      <c r="KE191" s="3"/>
      <c r="KF191" s="3"/>
      <c r="KG191" s="3"/>
      <c r="KH191" s="3"/>
      <c r="KI191" s="3"/>
      <c r="KJ191" s="3"/>
      <c r="KK191" s="3"/>
      <c r="KL191" s="3"/>
      <c r="KM191" s="3"/>
      <c r="KN191" s="3"/>
      <c r="KO191" s="3"/>
      <c r="KP191" s="3"/>
      <c r="KQ191" s="3"/>
      <c r="KR191" s="3"/>
      <c r="KS191" s="3"/>
      <c r="KT191" s="3"/>
      <c r="KU191" s="3"/>
      <c r="KV191" s="3"/>
      <c r="KW191" s="3"/>
      <c r="KX191" s="3"/>
      <c r="KY191" s="3"/>
      <c r="KZ191" s="3"/>
      <c r="LA191" s="3"/>
      <c r="LB191" s="3"/>
      <c r="LC191" s="3"/>
      <c r="LD191" s="3"/>
      <c r="LE191" s="3"/>
      <c r="LF191" s="3"/>
      <c r="LG191" s="3"/>
      <c r="LH191" s="3"/>
      <c r="LI191" s="3"/>
      <c r="LJ191" s="3"/>
      <c r="LK191" s="3"/>
      <c r="LL191" s="3"/>
      <c r="LM191" s="3"/>
      <c r="LN191" s="3"/>
      <c r="LO191" s="3"/>
      <c r="LP191" s="3"/>
      <c r="LQ191" s="3"/>
      <c r="LR191" s="3"/>
      <c r="LS191" s="3"/>
      <c r="LT191" s="3"/>
      <c r="LU191" s="3"/>
      <c r="LV191" s="3"/>
      <c r="LW191" s="3"/>
      <c r="LX191" s="3"/>
      <c r="LY191" s="3"/>
      <c r="LZ191" s="3"/>
      <c r="MA191" s="3"/>
      <c r="MB191" s="3"/>
      <c r="MC191" s="3"/>
      <c r="MD191" s="3"/>
      <c r="ME191" s="3"/>
      <c r="MF191" s="3"/>
      <c r="MG191" s="3"/>
      <c r="MH191" s="3"/>
      <c r="MI191" s="3"/>
      <c r="MJ191" s="3"/>
      <c r="MK191" s="3"/>
      <c r="ML191" s="3"/>
      <c r="MM191" s="3"/>
      <c r="MN191" s="3"/>
      <c r="MO191" s="3"/>
      <c r="MP191" s="3"/>
      <c r="MQ191" s="3"/>
      <c r="MR191" s="3"/>
      <c r="MS191" s="3"/>
      <c r="MT191" s="3"/>
      <c r="MU191" s="3"/>
      <c r="MV191" s="3"/>
      <c r="MW191" s="3"/>
      <c r="MX191" s="3"/>
      <c r="MY191" s="3"/>
      <c r="MZ191" s="3"/>
      <c r="NA191" s="3"/>
      <c r="NB191" s="3"/>
      <c r="NC191" s="3"/>
      <c r="ND191" s="3"/>
      <c r="NE191" s="3"/>
      <c r="NF191" s="3"/>
      <c r="NG191" s="3"/>
      <c r="NH191" s="3"/>
      <c r="NI191" s="3"/>
      <c r="NJ191" s="3"/>
      <c r="NK191" s="3"/>
      <c r="NL191" s="3"/>
      <c r="NM191" s="3"/>
      <c r="NN191" s="3"/>
      <c r="NO191" s="3"/>
      <c r="NP191" s="3"/>
      <c r="NQ191" s="3"/>
      <c r="NR191" s="3"/>
      <c r="NS191" s="3"/>
      <c r="NT191" s="3"/>
      <c r="NU191" s="3"/>
      <c r="NV191" s="3"/>
      <c r="NW191" s="3"/>
      <c r="NX191" s="3"/>
      <c r="NY191" s="3"/>
      <c r="NZ191" s="3"/>
      <c r="OA191" s="3"/>
      <c r="OB191" s="3"/>
      <c r="OC191" s="3"/>
      <c r="OD191" s="3"/>
      <c r="OE191" s="3"/>
      <c r="OF191" s="3"/>
      <c r="OG191" s="3"/>
      <c r="OH191" s="3"/>
      <c r="OI191" s="3"/>
      <c r="OJ191" s="3"/>
      <c r="OK191" s="3"/>
      <c r="OL191" s="3"/>
      <c r="OM191" s="3"/>
      <c r="ON191" s="3"/>
      <c r="OO191" s="3"/>
      <c r="OP191" s="3"/>
      <c r="OQ191" s="3"/>
      <c r="OR191" s="3"/>
      <c r="OS191" s="3"/>
      <c r="OT191" s="3"/>
      <c r="OU191" s="3"/>
      <c r="OV191" s="3"/>
      <c r="OW191" s="3"/>
      <c r="OX191" s="3"/>
      <c r="OY191" s="3"/>
      <c r="OZ191" s="3"/>
      <c r="PA191" s="3"/>
      <c r="PB191" s="3"/>
      <c r="PC191" s="3"/>
      <c r="PD191" s="3"/>
      <c r="PE191" s="3"/>
      <c r="PF191" s="3"/>
      <c r="PG191" s="3"/>
      <c r="PH191" s="3"/>
      <c r="PI191" s="3"/>
      <c r="PJ191" s="3"/>
      <c r="PK191" s="3"/>
      <c r="PL191" s="3"/>
      <c r="PM191" s="3"/>
      <c r="PN191" s="3"/>
      <c r="PO191" s="3"/>
      <c r="PP191" s="3"/>
      <c r="PQ191" s="3"/>
      <c r="PR191" s="3"/>
      <c r="PS191" s="3"/>
      <c r="PT191" s="3"/>
      <c r="PU191" s="3"/>
      <c r="PV191" s="3"/>
      <c r="PW191" s="3"/>
      <c r="PX191" s="3"/>
      <c r="PY191" s="3"/>
      <c r="PZ191" s="3"/>
      <c r="QA191" s="3"/>
      <c r="QB191" s="3"/>
      <c r="QC191" s="3"/>
      <c r="QD191" s="3"/>
      <c r="QE191" s="3"/>
      <c r="QF191" s="3"/>
      <c r="QG191" s="3"/>
      <c r="QH191" s="3"/>
      <c r="QI191" s="3"/>
      <c r="QJ191" s="3"/>
      <c r="QK191" s="3"/>
      <c r="QL191" s="3"/>
      <c r="QM191" s="3"/>
      <c r="QN191" s="3"/>
      <c r="QO191" s="3"/>
      <c r="QP191" s="3"/>
      <c r="QQ191" s="3"/>
      <c r="QR191" s="3"/>
      <c r="QS191" s="3"/>
      <c r="QT191" s="3"/>
      <c r="QU191" s="3"/>
      <c r="QV191" s="3"/>
      <c r="QW191" s="3"/>
      <c r="QX191" s="3"/>
      <c r="QY191" s="3"/>
      <c r="QZ191" s="3"/>
      <c r="RA191" s="3"/>
      <c r="RB191" s="3"/>
      <c r="RC191" s="3"/>
      <c r="RD191" s="3"/>
      <c r="RE191" s="3"/>
      <c r="RF191" s="3"/>
      <c r="RG191" s="3"/>
      <c r="RH191" s="3"/>
      <c r="RI191" s="3"/>
      <c r="RJ191" s="3"/>
      <c r="RK191" s="3"/>
      <c r="RL191" s="3"/>
      <c r="RM191" s="3"/>
      <c r="RN191" s="3"/>
      <c r="RO191" s="3"/>
      <c r="RP191" s="3"/>
      <c r="RQ191" s="3"/>
      <c r="RR191" s="3"/>
      <c r="RS191" s="3"/>
      <c r="RT191" s="3"/>
      <c r="RU191" s="3"/>
      <c r="RV191" s="3"/>
      <c r="RW191" s="3"/>
      <c r="RX191" s="3"/>
      <c r="RY191" s="3"/>
      <c r="RZ191" s="3"/>
      <c r="SA191" s="3"/>
      <c r="SB191" s="3"/>
      <c r="SC191" s="3"/>
      <c r="SD191" s="3"/>
      <c r="SE191" s="3"/>
      <c r="SF191" s="3"/>
      <c r="SG191" s="3"/>
      <c r="SH191" s="3"/>
      <c r="SI191" s="3"/>
      <c r="SJ191" s="3"/>
      <c r="SK191" s="3"/>
      <c r="SL191" s="3"/>
      <c r="SM191" s="3"/>
      <c r="SN191" s="3"/>
      <c r="SO191" s="3"/>
      <c r="SP191" s="3"/>
      <c r="SQ191" s="3"/>
      <c r="SR191" s="3"/>
      <c r="SS191" s="3"/>
      <c r="ST191" s="3"/>
      <c r="SU191" s="3"/>
      <c r="SV191" s="3"/>
      <c r="SW191" s="3"/>
      <c r="SX191" s="3"/>
      <c r="SY191" s="3"/>
      <c r="SZ191" s="3"/>
      <c r="TA191" s="3"/>
      <c r="TB191" s="3"/>
      <c r="TC191" s="3"/>
      <c r="TD191" s="3"/>
      <c r="TE191" s="3"/>
      <c r="TF191" s="3"/>
      <c r="TG191" s="3"/>
      <c r="TH191" s="3"/>
      <c r="TI191" s="3"/>
      <c r="TJ191" s="3"/>
      <c r="TK191" s="3"/>
      <c r="TL191" s="3"/>
      <c r="TM191" s="3"/>
      <c r="TN191" s="3"/>
      <c r="TO191" s="3"/>
      <c r="TP191" s="3"/>
      <c r="TQ191" s="3"/>
      <c r="TR191" s="3"/>
      <c r="TS191" s="3"/>
      <c r="TT191" s="3"/>
      <c r="TU191" s="3"/>
      <c r="TV191" s="3"/>
      <c r="TW191" s="3"/>
      <c r="TX191" s="3"/>
      <c r="TY191" s="3"/>
      <c r="TZ191" s="3"/>
      <c r="UA191" s="3"/>
      <c r="UB191" s="3"/>
      <c r="UC191" s="3"/>
      <c r="UD191" s="3"/>
      <c r="UE191" s="3"/>
      <c r="UF191" s="3"/>
      <c r="UG191" s="3"/>
      <c r="UH191" s="3"/>
      <c r="UI191" s="3"/>
      <c r="UJ191" s="3"/>
      <c r="UK191" s="3"/>
      <c r="UL191" s="3"/>
      <c r="UM191" s="3"/>
      <c r="UN191" s="3"/>
      <c r="UO191" s="3"/>
      <c r="UP191" s="3"/>
      <c r="UQ191" s="3"/>
      <c r="UR191" s="3"/>
      <c r="US191" s="3"/>
      <c r="UT191" s="3"/>
      <c r="UU191" s="3"/>
      <c r="UV191" s="3"/>
      <c r="UW191" s="3"/>
      <c r="UX191" s="3"/>
      <c r="UY191" s="3"/>
      <c r="UZ191" s="3"/>
      <c r="VA191" s="3"/>
      <c r="VB191" s="3"/>
      <c r="VC191" s="3"/>
      <c r="VD191" s="3"/>
      <c r="VE191" s="3"/>
      <c r="VF191" s="3"/>
      <c r="VG191" s="3"/>
      <c r="VH191" s="3"/>
      <c r="VI191" s="3"/>
      <c r="VJ191" s="3"/>
      <c r="VK191" s="3"/>
      <c r="VL191" s="3"/>
      <c r="VM191" s="3"/>
      <c r="VN191" s="3"/>
      <c r="VO191" s="3"/>
      <c r="VP191" s="3"/>
      <c r="VQ191" s="3"/>
      <c r="VR191" s="3"/>
      <c r="VS191" s="3"/>
      <c r="VT191" s="3"/>
      <c r="VU191" s="3"/>
      <c r="VV191" s="3"/>
      <c r="VW191" s="3"/>
      <c r="VX191" s="3"/>
      <c r="VY191" s="3"/>
      <c r="VZ191" s="3"/>
      <c r="WA191" s="3"/>
      <c r="WB191" s="3"/>
      <c r="WC191" s="3"/>
      <c r="WD191" s="3"/>
      <c r="WE191" s="3"/>
      <c r="WF191" s="3"/>
      <c r="WG191" s="3"/>
      <c r="WH191" s="3"/>
      <c r="WI191" s="3"/>
      <c r="WJ191" s="3"/>
      <c r="WK191" s="3"/>
      <c r="WL191" s="3"/>
      <c r="WM191" s="3"/>
      <c r="WN191" s="3"/>
      <c r="WO191" s="3"/>
      <c r="WP191" s="3"/>
      <c r="WQ191" s="3"/>
      <c r="WR191" s="3"/>
      <c r="WS191" s="3"/>
      <c r="WT191" s="3"/>
      <c r="WU191" s="3"/>
      <c r="WV191" s="3"/>
      <c r="WW191" s="3"/>
      <c r="WX191" s="3"/>
      <c r="WY191" s="3"/>
      <c r="WZ191" s="3"/>
      <c r="XA191" s="3"/>
      <c r="XB191" s="3"/>
      <c r="XC191" s="3"/>
      <c r="XD191" s="3"/>
      <c r="XE191" s="3"/>
      <c r="XF191" s="3"/>
      <c r="XG191" s="3"/>
      <c r="XH191" s="3"/>
      <c r="XI191" s="3"/>
      <c r="XJ191" s="3"/>
      <c r="XK191" s="3"/>
      <c r="XL191" s="3"/>
      <c r="XM191" s="3"/>
      <c r="XN191" s="3"/>
      <c r="XO191" s="3"/>
      <c r="XP191" s="3"/>
      <c r="XQ191" s="3"/>
      <c r="XR191" s="3"/>
      <c r="XS191" s="3"/>
      <c r="XT191" s="3"/>
      <c r="XU191" s="3"/>
      <c r="XV191" s="3"/>
      <c r="XW191" s="3"/>
      <c r="XX191" s="3"/>
      <c r="XY191" s="3"/>
      <c r="XZ191" s="3"/>
      <c r="YA191" s="3"/>
      <c r="YB191" s="3"/>
      <c r="YC191" s="3"/>
      <c r="YD191" s="3"/>
      <c r="YE191" s="3"/>
      <c r="YF191" s="3"/>
      <c r="YG191" s="3"/>
      <c r="YH191" s="3"/>
      <c r="YI191" s="3"/>
      <c r="YJ191" s="3"/>
      <c r="YK191" s="3"/>
      <c r="YL191" s="3"/>
      <c r="YM191" s="3"/>
      <c r="YN191" s="3"/>
      <c r="YO191" s="3"/>
      <c r="YP191" s="3"/>
      <c r="YQ191" s="3"/>
      <c r="YR191" s="3"/>
      <c r="YS191" s="3"/>
      <c r="YT191" s="3"/>
      <c r="YU191" s="3"/>
      <c r="YV191" s="3"/>
      <c r="YW191" s="3"/>
      <c r="YX191" s="3"/>
      <c r="YY191" s="3"/>
      <c r="YZ191" s="3"/>
      <c r="ZA191" s="3"/>
      <c r="ZB191" s="3"/>
      <c r="ZC191" s="3"/>
      <c r="ZD191" s="3"/>
      <c r="ZE191" s="3"/>
      <c r="ZF191" s="3"/>
      <c r="ZG191" s="3"/>
      <c r="ZH191" s="3"/>
      <c r="ZI191" s="3"/>
      <c r="ZJ191" s="3"/>
      <c r="ZK191" s="3"/>
      <c r="ZL191" s="3"/>
      <c r="ZM191" s="3"/>
      <c r="ZN191" s="3"/>
      <c r="ZO191" s="3"/>
      <c r="ZP191" s="3"/>
      <c r="ZQ191" s="3"/>
      <c r="ZR191" s="3"/>
      <c r="ZS191" s="3"/>
      <c r="ZT191" s="3"/>
      <c r="ZU191" s="3"/>
      <c r="ZV191" s="3"/>
      <c r="ZW191" s="3"/>
      <c r="ZX191" s="3"/>
      <c r="ZY191" s="3"/>
      <c r="ZZ191" s="3"/>
      <c r="AAA191" s="3"/>
      <c r="AAB191" s="3"/>
      <c r="AAC191" s="3"/>
      <c r="AAD191" s="3"/>
      <c r="AAE191" s="3"/>
      <c r="AAF191" s="3"/>
      <c r="AAG191" s="3"/>
      <c r="AAH191" s="3"/>
      <c r="AAI191" s="3"/>
      <c r="AAJ191" s="3"/>
      <c r="AAK191" s="3"/>
      <c r="AAL191" s="3"/>
      <c r="AAM191" s="3"/>
      <c r="AAN191" s="3"/>
      <c r="AAO191" s="3"/>
      <c r="AAP191" s="3"/>
      <c r="AAQ191" s="3"/>
      <c r="AAR191" s="3"/>
      <c r="AAS191" s="3"/>
      <c r="AAT191" s="3"/>
      <c r="AAU191" s="3"/>
      <c r="AAV191" s="3"/>
      <c r="AAW191" s="3"/>
      <c r="AAX191" s="3"/>
      <c r="AAY191" s="3"/>
      <c r="AAZ191" s="3"/>
      <c r="ABA191" s="3"/>
      <c r="ABB191" s="3"/>
      <c r="ABC191" s="3"/>
      <c r="ABD191" s="3"/>
      <c r="ABE191" s="3"/>
      <c r="ABF191" s="3"/>
      <c r="ABG191" s="3"/>
      <c r="ABH191" s="3"/>
      <c r="ABI191" s="3"/>
      <c r="ABJ191" s="3"/>
      <c r="ABK191" s="3"/>
      <c r="ABL191" s="3"/>
      <c r="ABM191" s="3"/>
      <c r="ABN191" s="3"/>
      <c r="ABO191" s="3"/>
      <c r="ABP191" s="3"/>
      <c r="ABQ191" s="3"/>
      <c r="ABR191" s="3"/>
      <c r="ABS191" s="3"/>
      <c r="ABT191" s="3"/>
      <c r="ABU191" s="3"/>
      <c r="ABV191" s="3"/>
      <c r="ABW191" s="3"/>
      <c r="ABX191" s="3"/>
      <c r="ABY191" s="3"/>
      <c r="ABZ191" s="3"/>
      <c r="ACA191" s="3"/>
      <c r="ACB191" s="3"/>
      <c r="ACC191" s="3"/>
      <c r="ACD191" s="3"/>
      <c r="ACE191" s="3"/>
      <c r="ACF191" s="3"/>
      <c r="ACG191" s="3"/>
      <c r="ACH191" s="3"/>
      <c r="ACI191" s="3"/>
      <c r="ACJ191" s="3"/>
      <c r="ACK191" s="3"/>
      <c r="ACL191" s="3"/>
      <c r="ACM191" s="3"/>
      <c r="ACN191" s="3"/>
      <c r="ACO191" s="3"/>
      <c r="ACP191" s="3"/>
      <c r="ACQ191" s="3"/>
      <c r="ACR191" s="3"/>
      <c r="ACS191" s="3"/>
      <c r="ACT191" s="3"/>
      <c r="ACU191" s="3"/>
      <c r="ACV191" s="3"/>
      <c r="ACW191" s="3"/>
      <c r="ACX191" s="3"/>
      <c r="ACY191" s="3"/>
      <c r="ACZ191" s="3"/>
      <c r="ADA191" s="3"/>
      <c r="ADB191" s="3"/>
      <c r="ADC191" s="3"/>
      <c r="ADD191" s="3"/>
      <c r="ADE191" s="3"/>
      <c r="ADF191" s="3"/>
      <c r="ADG191" s="3"/>
      <c r="ADH191" s="3"/>
      <c r="ADI191" s="3"/>
      <c r="ADJ191" s="3"/>
      <c r="ADK191" s="3"/>
      <c r="ADL191" s="3"/>
      <c r="ADM191" s="3"/>
      <c r="ADN191" s="3"/>
      <c r="ADO191" s="3"/>
      <c r="ADP191" s="3"/>
      <c r="ADQ191" s="3"/>
      <c r="ADR191" s="3"/>
      <c r="ADS191" s="3"/>
      <c r="ADT191" s="3"/>
      <c r="ADU191" s="3"/>
      <c r="ADV191" s="3"/>
      <c r="ADW191" s="3"/>
      <c r="ADX191" s="3"/>
      <c r="ADY191" s="3"/>
      <c r="ADZ191" s="3"/>
      <c r="AEA191" s="3"/>
      <c r="AEB191" s="3"/>
      <c r="AEC191" s="3"/>
      <c r="AED191" s="3"/>
      <c r="AEE191" s="3"/>
      <c r="AEF191" s="3"/>
      <c r="AEG191" s="3"/>
      <c r="AEH191" s="3"/>
      <c r="AEI191" s="3"/>
      <c r="AEJ191" s="3"/>
      <c r="AEK191" s="3"/>
      <c r="AEL191" s="3"/>
      <c r="AEM191" s="3"/>
      <c r="AEN191" s="3"/>
      <c r="AEO191" s="3"/>
      <c r="AEP191" s="3"/>
      <c r="AEQ191" s="3"/>
      <c r="AER191" s="3"/>
      <c r="AES191" s="3"/>
      <c r="AET191" s="3"/>
      <c r="AEU191" s="3"/>
      <c r="AEV191" s="3"/>
      <c r="AEW191" s="3"/>
      <c r="AEX191" s="3"/>
      <c r="AEY191" s="3"/>
      <c r="AEZ191" s="3"/>
      <c r="AFA191" s="3"/>
      <c r="AFB191" s="3"/>
      <c r="AFC191" s="3"/>
      <c r="AFD191" s="3"/>
      <c r="AFE191" s="3"/>
      <c r="AFF191" s="3"/>
      <c r="AFG191" s="3"/>
      <c r="AFH191" s="3"/>
      <c r="AFI191" s="3"/>
      <c r="AFJ191" s="3"/>
      <c r="AFK191" s="3"/>
      <c r="AFL191" s="3"/>
      <c r="AFM191" s="3"/>
      <c r="AFN191" s="3"/>
      <c r="AFO191" s="3"/>
      <c r="AFP191" s="3"/>
      <c r="AFQ191" s="3"/>
      <c r="AFR191" s="3"/>
      <c r="AFS191" s="3"/>
      <c r="AFT191" s="3"/>
      <c r="AFU191" s="3"/>
      <c r="AFV191" s="3"/>
      <c r="AFW191" s="3"/>
      <c r="AFX191" s="3"/>
      <c r="AFY191" s="3"/>
      <c r="AFZ191" s="3"/>
      <c r="AGA191" s="3"/>
      <c r="AGB191" s="3"/>
      <c r="AGC191" s="3"/>
      <c r="AGD191" s="3"/>
      <c r="AGE191" s="3"/>
      <c r="AGF191" s="3"/>
      <c r="AGG191" s="3"/>
      <c r="AGH191" s="3"/>
      <c r="AGI191" s="3"/>
      <c r="AGJ191" s="3"/>
      <c r="AGK191" s="3"/>
      <c r="AGL191" s="3"/>
      <c r="AGM191" s="3"/>
      <c r="AGN191" s="3"/>
      <c r="AGO191" s="3"/>
      <c r="AGP191" s="3"/>
      <c r="AGQ191" s="3"/>
      <c r="AGR191" s="3"/>
      <c r="AGS191" s="3"/>
      <c r="AGT191" s="3"/>
      <c r="AGU191" s="3"/>
      <c r="AGV191" s="3"/>
      <c r="AGW191" s="3"/>
      <c r="AGX191" s="3"/>
      <c r="AGY191" s="3"/>
      <c r="AGZ191" s="3"/>
      <c r="AHA191" s="3"/>
      <c r="AHB191" s="3"/>
      <c r="AHC191" s="3"/>
      <c r="AHD191" s="3"/>
      <c r="AHE191" s="3"/>
      <c r="AHF191" s="3"/>
      <c r="AHG191" s="3"/>
      <c r="AHH191" s="3"/>
      <c r="AHI191" s="3"/>
      <c r="AHJ191" s="3"/>
      <c r="AHK191" s="3"/>
      <c r="AHL191" s="3"/>
      <c r="AHM191" s="3"/>
      <c r="AHN191" s="3"/>
      <c r="AHO191" s="3"/>
      <c r="AHP191" s="3"/>
      <c r="AHQ191" s="3"/>
      <c r="AHR191" s="3"/>
      <c r="AHS191" s="3"/>
      <c r="AHT191" s="3"/>
      <c r="AHU191" s="3"/>
      <c r="AHV191" s="3"/>
      <c r="AHW191" s="3"/>
      <c r="AHX191" s="3"/>
      <c r="AHY191" s="3"/>
      <c r="AHZ191" s="3"/>
      <c r="AIA191" s="3"/>
      <c r="AIB191" s="3"/>
      <c r="AIC191" s="3"/>
      <c r="AID191" s="3"/>
      <c r="AIE191" s="3"/>
      <c r="AIF191" s="3"/>
      <c r="AIG191" s="3"/>
      <c r="AIH191" s="3"/>
      <c r="AII191" s="3"/>
      <c r="AIJ191" s="3"/>
      <c r="AIK191" s="3"/>
      <c r="AIL191" s="3"/>
      <c r="AIM191" s="3"/>
      <c r="AIN191" s="3"/>
      <c r="AIO191" s="3"/>
      <c r="AIP191" s="3"/>
      <c r="AIQ191" s="3"/>
      <c r="AIR191" s="3"/>
      <c r="AIS191" s="3"/>
      <c r="AIT191" s="3"/>
      <c r="AIU191" s="3"/>
      <c r="AIV191" s="3"/>
      <c r="AIW191" s="3"/>
      <c r="AIX191" s="3"/>
      <c r="AIY191" s="3"/>
      <c r="AIZ191" s="3"/>
      <c r="AJA191" s="3"/>
      <c r="AJB191" s="3"/>
      <c r="AJC191" s="3"/>
      <c r="AJD191" s="3"/>
      <c r="AJE191" s="3"/>
      <c r="AJF191" s="3"/>
      <c r="AJG191" s="3"/>
      <c r="AJH191" s="3"/>
      <c r="AJI191" s="3"/>
      <c r="AJJ191" s="3"/>
      <c r="AJK191" s="3"/>
      <c r="AJL191" s="3"/>
      <c r="AJM191" s="3"/>
      <c r="AJN191" s="3"/>
      <c r="AJO191" s="3"/>
      <c r="AJP191" s="3"/>
      <c r="AJQ191" s="3"/>
      <c r="AJR191" s="3"/>
      <c r="AJS191" s="3"/>
      <c r="AJT191" s="3"/>
      <c r="AJU191" s="3"/>
      <c r="AJV191" s="3"/>
      <c r="AJW191" s="3"/>
      <c r="AJX191" s="3"/>
      <c r="AJY191" s="3"/>
      <c r="AJZ191" s="3"/>
      <c r="AKA191" s="3"/>
      <c r="AKB191" s="3"/>
      <c r="AKC191" s="3"/>
      <c r="AKD191" s="3"/>
      <c r="AKE191" s="3"/>
      <c r="AKF191" s="3"/>
      <c r="AKG191" s="3"/>
      <c r="AKH191" s="3"/>
      <c r="AKI191" s="3"/>
      <c r="AKJ191" s="3"/>
      <c r="AKK191" s="3"/>
      <c r="AKL191" s="3"/>
      <c r="AKM191" s="3"/>
      <c r="AKN191" s="3"/>
      <c r="AKO191" s="3"/>
      <c r="AKP191" s="3"/>
      <c r="AKQ191" s="3"/>
      <c r="AKR191" s="3"/>
      <c r="AKS191" s="3"/>
      <c r="AKT191" s="3"/>
      <c r="AKU191" s="3"/>
      <c r="AKV191" s="3"/>
      <c r="AKW191" s="3"/>
      <c r="AKX191" s="3"/>
      <c r="AKY191" s="3"/>
      <c r="AKZ191" s="3"/>
      <c r="ALA191" s="3"/>
    </row>
    <row r="192" spans="1:989" s="35" customFormat="1" x14ac:dyDescent="0.2">
      <c r="A192" s="22" t="s">
        <v>9</v>
      </c>
      <c r="B192" s="72"/>
      <c r="C192" s="72"/>
      <c r="D192" s="72"/>
      <c r="E192" s="69"/>
      <c r="F192" s="69"/>
      <c r="G192" s="86"/>
      <c r="H192" s="68"/>
      <c r="I192" s="68"/>
      <c r="J192" s="70"/>
      <c r="K192" s="70"/>
      <c r="L192" s="71"/>
      <c r="M192" s="71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 s="3"/>
      <c r="CS192" s="3"/>
      <c r="CT192" s="3"/>
      <c r="CU192" s="3"/>
      <c r="CV192" s="3"/>
      <c r="CW192" s="3"/>
      <c r="CX192" s="3"/>
      <c r="CY192" s="3"/>
      <c r="CZ192" s="3"/>
      <c r="DA192" s="3"/>
      <c r="DB192" s="3"/>
      <c r="DC192" s="3"/>
      <c r="DD192" s="3"/>
      <c r="DE192" s="3"/>
      <c r="DF192" s="3"/>
      <c r="DG192" s="3"/>
      <c r="DH192" s="3"/>
      <c r="DI192" s="3"/>
      <c r="DJ192" s="3"/>
      <c r="DK192" s="3"/>
      <c r="DL192" s="3"/>
      <c r="DM192" s="3"/>
      <c r="DN192" s="3"/>
      <c r="DO192" s="3"/>
      <c r="DP192" s="3"/>
      <c r="DQ192" s="3"/>
      <c r="DR192" s="3"/>
      <c r="DS192" s="3"/>
      <c r="DT192" s="3"/>
      <c r="DU192" s="3"/>
      <c r="DV192" s="3"/>
      <c r="DW192" s="3"/>
      <c r="DX192" s="3"/>
      <c r="DY192" s="3"/>
      <c r="DZ192" s="3"/>
      <c r="EA192" s="3"/>
      <c r="EB192" s="3"/>
      <c r="EC192" s="3"/>
      <c r="ED192" s="3"/>
      <c r="EE192" s="3"/>
      <c r="EF192" s="3"/>
      <c r="EG192" s="3"/>
      <c r="EH192" s="3"/>
      <c r="EI192" s="3"/>
      <c r="EJ192" s="3"/>
      <c r="EK192" s="3"/>
      <c r="EL192" s="3"/>
      <c r="EM192" s="3"/>
      <c r="EN192" s="3"/>
      <c r="EO192" s="3"/>
      <c r="EP192" s="3"/>
      <c r="EQ192" s="3"/>
      <c r="ER192" s="3"/>
      <c r="ES192" s="3"/>
      <c r="ET192" s="3"/>
      <c r="EU192" s="3"/>
      <c r="EV192" s="3"/>
      <c r="EW192" s="3"/>
      <c r="EX192" s="3"/>
      <c r="EY192" s="3"/>
      <c r="EZ192" s="3"/>
      <c r="FA192" s="3"/>
      <c r="FB192" s="3"/>
      <c r="FC192" s="3"/>
      <c r="FD192" s="3"/>
      <c r="FE192" s="3"/>
      <c r="FF192" s="3"/>
      <c r="FG192" s="3"/>
      <c r="FH192" s="3"/>
      <c r="FI192" s="3"/>
      <c r="FJ192" s="3"/>
      <c r="FK192" s="3"/>
      <c r="FL192" s="3"/>
      <c r="FM192" s="3"/>
      <c r="FN192" s="3"/>
      <c r="FO192" s="3"/>
      <c r="FP192" s="3"/>
      <c r="FQ192" s="3"/>
      <c r="FR192" s="3"/>
      <c r="FS192" s="3"/>
      <c r="FT192" s="3"/>
      <c r="FU192" s="3"/>
      <c r="FV192" s="3"/>
      <c r="FW192" s="3"/>
      <c r="FX192" s="3"/>
      <c r="FY192" s="3"/>
      <c r="FZ192" s="3"/>
      <c r="GA192" s="3"/>
      <c r="GB192" s="3"/>
      <c r="GC192" s="3"/>
      <c r="GD192" s="3"/>
      <c r="GE192" s="3"/>
      <c r="GF192" s="3"/>
      <c r="GG192" s="3"/>
      <c r="GH192" s="3"/>
      <c r="GI192" s="3"/>
      <c r="GJ192" s="3"/>
      <c r="GK192" s="3"/>
      <c r="GL192" s="3"/>
      <c r="GM192" s="3"/>
      <c r="GN192" s="3"/>
      <c r="GO192" s="3"/>
      <c r="GP192" s="3"/>
      <c r="GQ192" s="3"/>
      <c r="GR192" s="3"/>
      <c r="GS192" s="3"/>
      <c r="GT192" s="3"/>
      <c r="GU192" s="3"/>
      <c r="GV192" s="3"/>
      <c r="GW192" s="3"/>
      <c r="GX192" s="3"/>
      <c r="GY192" s="3"/>
      <c r="GZ192" s="3"/>
      <c r="HA192" s="3"/>
      <c r="HB192" s="3"/>
      <c r="HC192" s="3"/>
      <c r="HD192" s="3"/>
      <c r="HE192" s="3"/>
      <c r="HF192" s="3"/>
      <c r="HG192" s="3"/>
      <c r="HH192" s="3"/>
      <c r="HI192" s="3"/>
      <c r="HJ192" s="3"/>
      <c r="HK192" s="3"/>
      <c r="HL192" s="3"/>
      <c r="HM192" s="3"/>
      <c r="HN192" s="3"/>
      <c r="HO192" s="3"/>
      <c r="HP192" s="3"/>
      <c r="HQ192" s="3"/>
      <c r="HR192" s="3"/>
      <c r="HS192" s="3"/>
      <c r="HT192" s="3"/>
      <c r="HU192" s="3"/>
      <c r="HV192" s="3"/>
      <c r="HW192" s="3"/>
      <c r="HX192" s="3"/>
      <c r="HY192" s="3"/>
      <c r="HZ192" s="3"/>
      <c r="IA192" s="3"/>
      <c r="IB192" s="3"/>
      <c r="IC192" s="3"/>
      <c r="ID192" s="3"/>
      <c r="IE192" s="3"/>
      <c r="IF192" s="3"/>
      <c r="IG192" s="3"/>
      <c r="IH192" s="3"/>
      <c r="II192" s="3"/>
      <c r="IJ192" s="3"/>
      <c r="IK192" s="3"/>
      <c r="IL192" s="3"/>
      <c r="IM192" s="3"/>
      <c r="IN192" s="3"/>
      <c r="IO192" s="3"/>
      <c r="IP192" s="3"/>
      <c r="IQ192" s="3"/>
      <c r="IR192" s="3"/>
      <c r="IS192" s="3"/>
      <c r="IT192" s="3"/>
      <c r="IU192" s="3"/>
      <c r="IV192" s="3"/>
      <c r="IW192" s="3"/>
      <c r="IX192" s="3"/>
      <c r="IY192" s="3"/>
      <c r="IZ192" s="3"/>
      <c r="JA192" s="3"/>
      <c r="JB192" s="3"/>
      <c r="JC192" s="3"/>
      <c r="JD192" s="3"/>
      <c r="JE192" s="3"/>
      <c r="JF192" s="3"/>
      <c r="JG192" s="3"/>
      <c r="JH192" s="3"/>
      <c r="JI192" s="3"/>
      <c r="JJ192" s="3"/>
      <c r="JK192" s="3"/>
      <c r="JL192" s="3"/>
      <c r="JM192" s="3"/>
      <c r="JN192" s="3"/>
      <c r="JO192" s="3"/>
      <c r="JP192" s="3"/>
      <c r="JQ192" s="3"/>
      <c r="JR192" s="3"/>
      <c r="JS192" s="3"/>
      <c r="JT192" s="3"/>
      <c r="JU192" s="3"/>
      <c r="JV192" s="3"/>
      <c r="JW192" s="3"/>
      <c r="JX192" s="3"/>
      <c r="JY192" s="3"/>
      <c r="JZ192" s="3"/>
      <c r="KA192" s="3"/>
      <c r="KB192" s="3"/>
      <c r="KC192" s="3"/>
      <c r="KD192" s="3"/>
      <c r="KE192" s="3"/>
      <c r="KF192" s="3"/>
      <c r="KG192" s="3"/>
      <c r="KH192" s="3"/>
      <c r="KI192" s="3"/>
      <c r="KJ192" s="3"/>
      <c r="KK192" s="3"/>
      <c r="KL192" s="3"/>
      <c r="KM192" s="3"/>
      <c r="KN192" s="3"/>
      <c r="KO192" s="3"/>
      <c r="KP192" s="3"/>
      <c r="KQ192" s="3"/>
      <c r="KR192" s="3"/>
      <c r="KS192" s="3"/>
      <c r="KT192" s="3"/>
      <c r="KU192" s="3"/>
      <c r="KV192" s="3"/>
      <c r="KW192" s="3"/>
      <c r="KX192" s="3"/>
      <c r="KY192" s="3"/>
      <c r="KZ192" s="3"/>
      <c r="LA192" s="3"/>
      <c r="LB192" s="3"/>
      <c r="LC192" s="3"/>
      <c r="LD192" s="3"/>
      <c r="LE192" s="3"/>
      <c r="LF192" s="3"/>
      <c r="LG192" s="3"/>
      <c r="LH192" s="3"/>
      <c r="LI192" s="3"/>
      <c r="LJ192" s="3"/>
      <c r="LK192" s="3"/>
      <c r="LL192" s="3"/>
      <c r="LM192" s="3"/>
      <c r="LN192" s="3"/>
      <c r="LO192" s="3"/>
      <c r="LP192" s="3"/>
      <c r="LQ192" s="3"/>
      <c r="LR192" s="3"/>
      <c r="LS192" s="3"/>
      <c r="LT192" s="3"/>
      <c r="LU192" s="3"/>
      <c r="LV192" s="3"/>
      <c r="LW192" s="3"/>
      <c r="LX192" s="3"/>
      <c r="LY192" s="3"/>
      <c r="LZ192" s="3"/>
      <c r="MA192" s="3"/>
      <c r="MB192" s="3"/>
      <c r="MC192" s="3"/>
      <c r="MD192" s="3"/>
      <c r="ME192" s="3"/>
      <c r="MF192" s="3"/>
      <c r="MG192" s="3"/>
      <c r="MH192" s="3"/>
      <c r="MI192" s="3"/>
      <c r="MJ192" s="3"/>
      <c r="MK192" s="3"/>
      <c r="ML192" s="3"/>
      <c r="MM192" s="3"/>
      <c r="MN192" s="3"/>
      <c r="MO192" s="3"/>
      <c r="MP192" s="3"/>
      <c r="MQ192" s="3"/>
      <c r="MR192" s="3"/>
      <c r="MS192" s="3"/>
      <c r="MT192" s="3"/>
      <c r="MU192" s="3"/>
      <c r="MV192" s="3"/>
      <c r="MW192" s="3"/>
      <c r="MX192" s="3"/>
      <c r="MY192" s="3"/>
      <c r="MZ192" s="3"/>
      <c r="NA192" s="3"/>
      <c r="NB192" s="3"/>
      <c r="NC192" s="3"/>
      <c r="ND192" s="3"/>
      <c r="NE192" s="3"/>
      <c r="NF192" s="3"/>
      <c r="NG192" s="3"/>
      <c r="NH192" s="3"/>
      <c r="NI192" s="3"/>
      <c r="NJ192" s="3"/>
      <c r="NK192" s="3"/>
      <c r="NL192" s="3"/>
      <c r="NM192" s="3"/>
      <c r="NN192" s="3"/>
      <c r="NO192" s="3"/>
      <c r="NP192" s="3"/>
      <c r="NQ192" s="3"/>
      <c r="NR192" s="3"/>
      <c r="NS192" s="3"/>
      <c r="NT192" s="3"/>
      <c r="NU192" s="3"/>
      <c r="NV192" s="3"/>
      <c r="NW192" s="3"/>
      <c r="NX192" s="3"/>
      <c r="NY192" s="3"/>
      <c r="NZ192" s="3"/>
      <c r="OA192" s="3"/>
      <c r="OB192" s="3"/>
      <c r="OC192" s="3"/>
      <c r="OD192" s="3"/>
      <c r="OE192" s="3"/>
      <c r="OF192" s="3"/>
      <c r="OG192" s="3"/>
      <c r="OH192" s="3"/>
      <c r="OI192" s="3"/>
      <c r="OJ192" s="3"/>
      <c r="OK192" s="3"/>
      <c r="OL192" s="3"/>
      <c r="OM192" s="3"/>
      <c r="ON192" s="3"/>
      <c r="OO192" s="3"/>
      <c r="OP192" s="3"/>
      <c r="OQ192" s="3"/>
      <c r="OR192" s="3"/>
      <c r="OS192" s="3"/>
      <c r="OT192" s="3"/>
      <c r="OU192" s="3"/>
      <c r="OV192" s="3"/>
      <c r="OW192" s="3"/>
      <c r="OX192" s="3"/>
      <c r="OY192" s="3"/>
      <c r="OZ192" s="3"/>
      <c r="PA192" s="3"/>
      <c r="PB192" s="3"/>
      <c r="PC192" s="3"/>
      <c r="PD192" s="3"/>
      <c r="PE192" s="3"/>
      <c r="PF192" s="3"/>
      <c r="PG192" s="3"/>
      <c r="PH192" s="3"/>
      <c r="PI192" s="3"/>
      <c r="PJ192" s="3"/>
      <c r="PK192" s="3"/>
      <c r="PL192" s="3"/>
      <c r="PM192" s="3"/>
      <c r="PN192" s="3"/>
      <c r="PO192" s="3"/>
      <c r="PP192" s="3"/>
      <c r="PQ192" s="3"/>
      <c r="PR192" s="3"/>
      <c r="PS192" s="3"/>
      <c r="PT192" s="3"/>
      <c r="PU192" s="3"/>
      <c r="PV192" s="3"/>
      <c r="PW192" s="3"/>
      <c r="PX192" s="3"/>
      <c r="PY192" s="3"/>
      <c r="PZ192" s="3"/>
      <c r="QA192" s="3"/>
      <c r="QB192" s="3"/>
      <c r="QC192" s="3"/>
      <c r="QD192" s="3"/>
      <c r="QE192" s="3"/>
      <c r="QF192" s="3"/>
      <c r="QG192" s="3"/>
      <c r="QH192" s="3"/>
      <c r="QI192" s="3"/>
      <c r="QJ192" s="3"/>
      <c r="QK192" s="3"/>
      <c r="QL192" s="3"/>
      <c r="QM192" s="3"/>
      <c r="QN192" s="3"/>
      <c r="QO192" s="3"/>
      <c r="QP192" s="3"/>
      <c r="QQ192" s="3"/>
      <c r="QR192" s="3"/>
      <c r="QS192" s="3"/>
      <c r="QT192" s="3"/>
      <c r="QU192" s="3"/>
      <c r="QV192" s="3"/>
      <c r="QW192" s="3"/>
      <c r="QX192" s="3"/>
      <c r="QY192" s="3"/>
      <c r="QZ192" s="3"/>
      <c r="RA192" s="3"/>
      <c r="RB192" s="3"/>
      <c r="RC192" s="3"/>
      <c r="RD192" s="3"/>
      <c r="RE192" s="3"/>
      <c r="RF192" s="3"/>
      <c r="RG192" s="3"/>
      <c r="RH192" s="3"/>
      <c r="RI192" s="3"/>
      <c r="RJ192" s="3"/>
      <c r="RK192" s="3"/>
      <c r="RL192" s="3"/>
      <c r="RM192" s="3"/>
      <c r="RN192" s="3"/>
      <c r="RO192" s="3"/>
      <c r="RP192" s="3"/>
      <c r="RQ192" s="3"/>
      <c r="RR192" s="3"/>
      <c r="RS192" s="3"/>
      <c r="RT192" s="3"/>
      <c r="RU192" s="3"/>
      <c r="RV192" s="3"/>
      <c r="RW192" s="3"/>
      <c r="RX192" s="3"/>
      <c r="RY192" s="3"/>
      <c r="RZ192" s="3"/>
      <c r="SA192" s="3"/>
      <c r="SB192" s="3"/>
      <c r="SC192" s="3"/>
      <c r="SD192" s="3"/>
      <c r="SE192" s="3"/>
      <c r="SF192" s="3"/>
      <c r="SG192" s="3"/>
      <c r="SH192" s="3"/>
      <c r="SI192" s="3"/>
      <c r="SJ192" s="3"/>
      <c r="SK192" s="3"/>
      <c r="SL192" s="3"/>
      <c r="SM192" s="3"/>
      <c r="SN192" s="3"/>
      <c r="SO192" s="3"/>
      <c r="SP192" s="3"/>
      <c r="SQ192" s="3"/>
      <c r="SR192" s="3"/>
      <c r="SS192" s="3"/>
      <c r="ST192" s="3"/>
      <c r="SU192" s="3"/>
      <c r="SV192" s="3"/>
      <c r="SW192" s="3"/>
      <c r="SX192" s="3"/>
      <c r="SY192" s="3"/>
      <c r="SZ192" s="3"/>
      <c r="TA192" s="3"/>
      <c r="TB192" s="3"/>
      <c r="TC192" s="3"/>
      <c r="TD192" s="3"/>
      <c r="TE192" s="3"/>
      <c r="TF192" s="3"/>
      <c r="TG192" s="3"/>
      <c r="TH192" s="3"/>
      <c r="TI192" s="3"/>
      <c r="TJ192" s="3"/>
      <c r="TK192" s="3"/>
      <c r="TL192" s="3"/>
      <c r="TM192" s="3"/>
      <c r="TN192" s="3"/>
      <c r="TO192" s="3"/>
      <c r="TP192" s="3"/>
      <c r="TQ192" s="3"/>
      <c r="TR192" s="3"/>
      <c r="TS192" s="3"/>
      <c r="TT192" s="3"/>
      <c r="TU192" s="3"/>
      <c r="TV192" s="3"/>
      <c r="TW192" s="3"/>
      <c r="TX192" s="3"/>
      <c r="TY192" s="3"/>
      <c r="TZ192" s="3"/>
      <c r="UA192" s="3"/>
      <c r="UB192" s="3"/>
      <c r="UC192" s="3"/>
      <c r="UD192" s="3"/>
      <c r="UE192" s="3"/>
      <c r="UF192" s="3"/>
      <c r="UG192" s="3"/>
      <c r="UH192" s="3"/>
      <c r="UI192" s="3"/>
      <c r="UJ192" s="3"/>
      <c r="UK192" s="3"/>
      <c r="UL192" s="3"/>
      <c r="UM192" s="3"/>
      <c r="UN192" s="3"/>
      <c r="UO192" s="3"/>
      <c r="UP192" s="3"/>
      <c r="UQ192" s="3"/>
      <c r="UR192" s="3"/>
      <c r="US192" s="3"/>
      <c r="UT192" s="3"/>
      <c r="UU192" s="3"/>
      <c r="UV192" s="3"/>
      <c r="UW192" s="3"/>
      <c r="UX192" s="3"/>
      <c r="UY192" s="3"/>
      <c r="UZ192" s="3"/>
      <c r="VA192" s="3"/>
      <c r="VB192" s="3"/>
      <c r="VC192" s="3"/>
      <c r="VD192" s="3"/>
      <c r="VE192" s="3"/>
      <c r="VF192" s="3"/>
      <c r="VG192" s="3"/>
      <c r="VH192" s="3"/>
      <c r="VI192" s="3"/>
      <c r="VJ192" s="3"/>
      <c r="VK192" s="3"/>
      <c r="VL192" s="3"/>
      <c r="VM192" s="3"/>
      <c r="VN192" s="3"/>
      <c r="VO192" s="3"/>
      <c r="VP192" s="3"/>
      <c r="VQ192" s="3"/>
      <c r="VR192" s="3"/>
      <c r="VS192" s="3"/>
      <c r="VT192" s="3"/>
      <c r="VU192" s="3"/>
      <c r="VV192" s="3"/>
      <c r="VW192" s="3"/>
      <c r="VX192" s="3"/>
      <c r="VY192" s="3"/>
      <c r="VZ192" s="3"/>
      <c r="WA192" s="3"/>
      <c r="WB192" s="3"/>
      <c r="WC192" s="3"/>
      <c r="WD192" s="3"/>
      <c r="WE192" s="3"/>
      <c r="WF192" s="3"/>
      <c r="WG192" s="3"/>
      <c r="WH192" s="3"/>
      <c r="WI192" s="3"/>
      <c r="WJ192" s="3"/>
      <c r="WK192" s="3"/>
      <c r="WL192" s="3"/>
      <c r="WM192" s="3"/>
      <c r="WN192" s="3"/>
      <c r="WO192" s="3"/>
      <c r="WP192" s="3"/>
      <c r="WQ192" s="3"/>
      <c r="WR192" s="3"/>
      <c r="WS192" s="3"/>
      <c r="WT192" s="3"/>
      <c r="WU192" s="3"/>
      <c r="WV192" s="3"/>
      <c r="WW192" s="3"/>
      <c r="WX192" s="3"/>
      <c r="WY192" s="3"/>
      <c r="WZ192" s="3"/>
      <c r="XA192" s="3"/>
      <c r="XB192" s="3"/>
      <c r="XC192" s="3"/>
      <c r="XD192" s="3"/>
      <c r="XE192" s="3"/>
      <c r="XF192" s="3"/>
      <c r="XG192" s="3"/>
      <c r="XH192" s="3"/>
      <c r="XI192" s="3"/>
      <c r="XJ192" s="3"/>
      <c r="XK192" s="3"/>
      <c r="XL192" s="3"/>
      <c r="XM192" s="3"/>
      <c r="XN192" s="3"/>
      <c r="XO192" s="3"/>
      <c r="XP192" s="3"/>
      <c r="XQ192" s="3"/>
      <c r="XR192" s="3"/>
      <c r="XS192" s="3"/>
      <c r="XT192" s="3"/>
      <c r="XU192" s="3"/>
      <c r="XV192" s="3"/>
      <c r="XW192" s="3"/>
      <c r="XX192" s="3"/>
      <c r="XY192" s="3"/>
      <c r="XZ192" s="3"/>
      <c r="YA192" s="3"/>
      <c r="YB192" s="3"/>
      <c r="YC192" s="3"/>
      <c r="YD192" s="3"/>
      <c r="YE192" s="3"/>
      <c r="YF192" s="3"/>
      <c r="YG192" s="3"/>
      <c r="YH192" s="3"/>
      <c r="YI192" s="3"/>
      <c r="YJ192" s="3"/>
      <c r="YK192" s="3"/>
      <c r="YL192" s="3"/>
      <c r="YM192" s="3"/>
      <c r="YN192" s="3"/>
      <c r="YO192" s="3"/>
      <c r="YP192" s="3"/>
      <c r="YQ192" s="3"/>
      <c r="YR192" s="3"/>
      <c r="YS192" s="3"/>
      <c r="YT192" s="3"/>
      <c r="YU192" s="3"/>
      <c r="YV192" s="3"/>
      <c r="YW192" s="3"/>
      <c r="YX192" s="3"/>
      <c r="YY192" s="3"/>
      <c r="YZ192" s="3"/>
      <c r="ZA192" s="3"/>
      <c r="ZB192" s="3"/>
      <c r="ZC192" s="3"/>
      <c r="ZD192" s="3"/>
      <c r="ZE192" s="3"/>
      <c r="ZF192" s="3"/>
      <c r="ZG192" s="3"/>
      <c r="ZH192" s="3"/>
      <c r="ZI192" s="3"/>
      <c r="ZJ192" s="3"/>
      <c r="ZK192" s="3"/>
      <c r="ZL192" s="3"/>
      <c r="ZM192" s="3"/>
      <c r="ZN192" s="3"/>
      <c r="ZO192" s="3"/>
      <c r="ZP192" s="3"/>
      <c r="ZQ192" s="3"/>
      <c r="ZR192" s="3"/>
      <c r="ZS192" s="3"/>
      <c r="ZT192" s="3"/>
      <c r="ZU192" s="3"/>
      <c r="ZV192" s="3"/>
      <c r="ZW192" s="3"/>
      <c r="ZX192" s="3"/>
      <c r="ZY192" s="3"/>
      <c r="ZZ192" s="3"/>
      <c r="AAA192" s="3"/>
      <c r="AAB192" s="3"/>
      <c r="AAC192" s="3"/>
      <c r="AAD192" s="3"/>
      <c r="AAE192" s="3"/>
      <c r="AAF192" s="3"/>
      <c r="AAG192" s="3"/>
      <c r="AAH192" s="3"/>
      <c r="AAI192" s="3"/>
      <c r="AAJ192" s="3"/>
      <c r="AAK192" s="3"/>
      <c r="AAL192" s="3"/>
      <c r="AAM192" s="3"/>
      <c r="AAN192" s="3"/>
      <c r="AAO192" s="3"/>
      <c r="AAP192" s="3"/>
      <c r="AAQ192" s="3"/>
      <c r="AAR192" s="3"/>
      <c r="AAS192" s="3"/>
      <c r="AAT192" s="3"/>
      <c r="AAU192" s="3"/>
      <c r="AAV192" s="3"/>
      <c r="AAW192" s="3"/>
      <c r="AAX192" s="3"/>
      <c r="AAY192" s="3"/>
      <c r="AAZ192" s="3"/>
      <c r="ABA192" s="3"/>
      <c r="ABB192" s="3"/>
      <c r="ABC192" s="3"/>
      <c r="ABD192" s="3"/>
      <c r="ABE192" s="3"/>
      <c r="ABF192" s="3"/>
      <c r="ABG192" s="3"/>
      <c r="ABH192" s="3"/>
      <c r="ABI192" s="3"/>
      <c r="ABJ192" s="3"/>
      <c r="ABK192" s="3"/>
      <c r="ABL192" s="3"/>
      <c r="ABM192" s="3"/>
      <c r="ABN192" s="3"/>
      <c r="ABO192" s="3"/>
      <c r="ABP192" s="3"/>
      <c r="ABQ192" s="3"/>
      <c r="ABR192" s="3"/>
      <c r="ABS192" s="3"/>
      <c r="ABT192" s="3"/>
      <c r="ABU192" s="3"/>
      <c r="ABV192" s="3"/>
      <c r="ABW192" s="3"/>
      <c r="ABX192" s="3"/>
      <c r="ABY192" s="3"/>
      <c r="ABZ192" s="3"/>
      <c r="ACA192" s="3"/>
      <c r="ACB192" s="3"/>
      <c r="ACC192" s="3"/>
      <c r="ACD192" s="3"/>
      <c r="ACE192" s="3"/>
      <c r="ACF192" s="3"/>
      <c r="ACG192" s="3"/>
      <c r="ACH192" s="3"/>
      <c r="ACI192" s="3"/>
      <c r="ACJ192" s="3"/>
      <c r="ACK192" s="3"/>
      <c r="ACL192" s="3"/>
      <c r="ACM192" s="3"/>
      <c r="ACN192" s="3"/>
      <c r="ACO192" s="3"/>
      <c r="ACP192" s="3"/>
      <c r="ACQ192" s="3"/>
      <c r="ACR192" s="3"/>
      <c r="ACS192" s="3"/>
      <c r="ACT192" s="3"/>
      <c r="ACU192" s="3"/>
      <c r="ACV192" s="3"/>
      <c r="ACW192" s="3"/>
      <c r="ACX192" s="3"/>
      <c r="ACY192" s="3"/>
      <c r="ACZ192" s="3"/>
      <c r="ADA192" s="3"/>
      <c r="ADB192" s="3"/>
      <c r="ADC192" s="3"/>
      <c r="ADD192" s="3"/>
      <c r="ADE192" s="3"/>
      <c r="ADF192" s="3"/>
      <c r="ADG192" s="3"/>
      <c r="ADH192" s="3"/>
      <c r="ADI192" s="3"/>
      <c r="ADJ192" s="3"/>
      <c r="ADK192" s="3"/>
      <c r="ADL192" s="3"/>
      <c r="ADM192" s="3"/>
      <c r="ADN192" s="3"/>
      <c r="ADO192" s="3"/>
      <c r="ADP192" s="3"/>
      <c r="ADQ192" s="3"/>
      <c r="ADR192" s="3"/>
      <c r="ADS192" s="3"/>
      <c r="ADT192" s="3"/>
      <c r="ADU192" s="3"/>
      <c r="ADV192" s="3"/>
      <c r="ADW192" s="3"/>
      <c r="ADX192" s="3"/>
      <c r="ADY192" s="3"/>
      <c r="ADZ192" s="3"/>
      <c r="AEA192" s="3"/>
      <c r="AEB192" s="3"/>
      <c r="AEC192" s="3"/>
      <c r="AED192" s="3"/>
      <c r="AEE192" s="3"/>
      <c r="AEF192" s="3"/>
      <c r="AEG192" s="3"/>
      <c r="AEH192" s="3"/>
      <c r="AEI192" s="3"/>
      <c r="AEJ192" s="3"/>
      <c r="AEK192" s="3"/>
      <c r="AEL192" s="3"/>
      <c r="AEM192" s="3"/>
      <c r="AEN192" s="3"/>
      <c r="AEO192" s="3"/>
      <c r="AEP192" s="3"/>
      <c r="AEQ192" s="3"/>
      <c r="AER192" s="3"/>
      <c r="AES192" s="3"/>
      <c r="AET192" s="3"/>
      <c r="AEU192" s="3"/>
      <c r="AEV192" s="3"/>
      <c r="AEW192" s="3"/>
      <c r="AEX192" s="3"/>
      <c r="AEY192" s="3"/>
      <c r="AEZ192" s="3"/>
      <c r="AFA192" s="3"/>
      <c r="AFB192" s="3"/>
      <c r="AFC192" s="3"/>
      <c r="AFD192" s="3"/>
      <c r="AFE192" s="3"/>
      <c r="AFF192" s="3"/>
      <c r="AFG192" s="3"/>
      <c r="AFH192" s="3"/>
      <c r="AFI192" s="3"/>
      <c r="AFJ192" s="3"/>
      <c r="AFK192" s="3"/>
      <c r="AFL192" s="3"/>
      <c r="AFM192" s="3"/>
      <c r="AFN192" s="3"/>
      <c r="AFO192" s="3"/>
      <c r="AFP192" s="3"/>
      <c r="AFQ192" s="3"/>
      <c r="AFR192" s="3"/>
      <c r="AFS192" s="3"/>
      <c r="AFT192" s="3"/>
      <c r="AFU192" s="3"/>
      <c r="AFV192" s="3"/>
      <c r="AFW192" s="3"/>
      <c r="AFX192" s="3"/>
      <c r="AFY192" s="3"/>
      <c r="AFZ192" s="3"/>
      <c r="AGA192" s="3"/>
      <c r="AGB192" s="3"/>
      <c r="AGC192" s="3"/>
      <c r="AGD192" s="3"/>
      <c r="AGE192" s="3"/>
      <c r="AGF192" s="3"/>
      <c r="AGG192" s="3"/>
      <c r="AGH192" s="3"/>
      <c r="AGI192" s="3"/>
      <c r="AGJ192" s="3"/>
      <c r="AGK192" s="3"/>
      <c r="AGL192" s="3"/>
      <c r="AGM192" s="3"/>
      <c r="AGN192" s="3"/>
      <c r="AGO192" s="3"/>
      <c r="AGP192" s="3"/>
      <c r="AGQ192" s="3"/>
      <c r="AGR192" s="3"/>
      <c r="AGS192" s="3"/>
      <c r="AGT192" s="3"/>
      <c r="AGU192" s="3"/>
      <c r="AGV192" s="3"/>
      <c r="AGW192" s="3"/>
      <c r="AGX192" s="3"/>
      <c r="AGY192" s="3"/>
      <c r="AGZ192" s="3"/>
      <c r="AHA192" s="3"/>
      <c r="AHB192" s="3"/>
      <c r="AHC192" s="3"/>
      <c r="AHD192" s="3"/>
      <c r="AHE192" s="3"/>
      <c r="AHF192" s="3"/>
      <c r="AHG192" s="3"/>
      <c r="AHH192" s="3"/>
      <c r="AHI192" s="3"/>
      <c r="AHJ192" s="3"/>
      <c r="AHK192" s="3"/>
      <c r="AHL192" s="3"/>
      <c r="AHM192" s="3"/>
      <c r="AHN192" s="3"/>
      <c r="AHO192" s="3"/>
      <c r="AHP192" s="3"/>
      <c r="AHQ192" s="3"/>
      <c r="AHR192" s="3"/>
      <c r="AHS192" s="3"/>
      <c r="AHT192" s="3"/>
      <c r="AHU192" s="3"/>
      <c r="AHV192" s="3"/>
      <c r="AHW192" s="3"/>
      <c r="AHX192" s="3"/>
      <c r="AHY192" s="3"/>
      <c r="AHZ192" s="3"/>
      <c r="AIA192" s="3"/>
      <c r="AIB192" s="3"/>
      <c r="AIC192" s="3"/>
      <c r="AID192" s="3"/>
      <c r="AIE192" s="3"/>
      <c r="AIF192" s="3"/>
      <c r="AIG192" s="3"/>
      <c r="AIH192" s="3"/>
      <c r="AII192" s="3"/>
      <c r="AIJ192" s="3"/>
      <c r="AIK192" s="3"/>
      <c r="AIL192" s="3"/>
      <c r="AIM192" s="3"/>
      <c r="AIN192" s="3"/>
      <c r="AIO192" s="3"/>
      <c r="AIP192" s="3"/>
      <c r="AIQ192" s="3"/>
      <c r="AIR192" s="3"/>
      <c r="AIS192" s="3"/>
      <c r="AIT192" s="3"/>
      <c r="AIU192" s="3"/>
      <c r="AIV192" s="3"/>
      <c r="AIW192" s="3"/>
      <c r="AIX192" s="3"/>
      <c r="AIY192" s="3"/>
      <c r="AIZ192" s="3"/>
      <c r="AJA192" s="3"/>
      <c r="AJB192" s="3"/>
      <c r="AJC192" s="3"/>
      <c r="AJD192" s="3"/>
      <c r="AJE192" s="3"/>
      <c r="AJF192" s="3"/>
      <c r="AJG192" s="3"/>
      <c r="AJH192" s="3"/>
      <c r="AJI192" s="3"/>
      <c r="AJJ192" s="3"/>
      <c r="AJK192" s="3"/>
      <c r="AJL192" s="3"/>
      <c r="AJM192" s="3"/>
      <c r="AJN192" s="3"/>
      <c r="AJO192" s="3"/>
      <c r="AJP192" s="3"/>
      <c r="AJQ192" s="3"/>
      <c r="AJR192" s="3"/>
      <c r="AJS192" s="3"/>
      <c r="AJT192" s="3"/>
      <c r="AJU192" s="3"/>
      <c r="AJV192" s="3"/>
      <c r="AJW192" s="3"/>
      <c r="AJX192" s="3"/>
      <c r="AJY192" s="3"/>
      <c r="AJZ192" s="3"/>
      <c r="AKA192" s="3"/>
      <c r="AKB192" s="3"/>
      <c r="AKC192" s="3"/>
      <c r="AKD192" s="3"/>
      <c r="AKE192" s="3"/>
      <c r="AKF192" s="3"/>
      <c r="AKG192" s="3"/>
      <c r="AKH192" s="3"/>
      <c r="AKI192" s="3"/>
      <c r="AKJ192" s="3"/>
      <c r="AKK192" s="3"/>
      <c r="AKL192" s="3"/>
      <c r="AKM192" s="3"/>
      <c r="AKN192" s="3"/>
      <c r="AKO192" s="3"/>
      <c r="AKP192" s="3"/>
      <c r="AKQ192" s="3"/>
      <c r="AKR192" s="3"/>
      <c r="AKS192" s="3"/>
      <c r="AKT192" s="3"/>
      <c r="AKU192" s="3"/>
      <c r="AKV192" s="3"/>
      <c r="AKW192" s="3"/>
      <c r="AKX192" s="3"/>
      <c r="AKY192" s="3"/>
      <c r="AKZ192" s="3"/>
      <c r="ALA192" s="3"/>
    </row>
    <row r="193" spans="1:989" s="35" customFormat="1" x14ac:dyDescent="0.2">
      <c r="A193" s="22" t="s">
        <v>47</v>
      </c>
      <c r="B193" s="72">
        <v>7998</v>
      </c>
      <c r="C193" s="72">
        <v>7998</v>
      </c>
      <c r="D193" s="72">
        <v>7998</v>
      </c>
      <c r="E193" s="73">
        <f t="shared" si="57"/>
        <v>100</v>
      </c>
      <c r="F193" s="73">
        <f t="shared" si="58"/>
        <v>100</v>
      </c>
      <c r="G193" s="86">
        <v>9007</v>
      </c>
      <c r="H193" s="72">
        <f t="shared" si="59"/>
        <v>1009</v>
      </c>
      <c r="I193" s="72">
        <f t="shared" si="60"/>
        <v>12.61565391347837</v>
      </c>
      <c r="J193" s="74">
        <f t="shared" si="61"/>
        <v>1009</v>
      </c>
      <c r="K193" s="74">
        <f t="shared" si="62"/>
        <v>12.61565391347837</v>
      </c>
      <c r="L193" s="75">
        <f t="shared" si="63"/>
        <v>1009</v>
      </c>
      <c r="M193" s="75">
        <f t="shared" si="64"/>
        <v>12.61565391347837</v>
      </c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  <c r="CR193" s="3"/>
      <c r="CS193" s="3"/>
      <c r="CT193" s="3"/>
      <c r="CU193" s="3"/>
      <c r="CV193" s="3"/>
      <c r="CW193" s="3"/>
      <c r="CX193" s="3"/>
      <c r="CY193" s="3"/>
      <c r="CZ193" s="3"/>
      <c r="DA193" s="3"/>
      <c r="DB193" s="3"/>
      <c r="DC193" s="3"/>
      <c r="DD193" s="3"/>
      <c r="DE193" s="3"/>
      <c r="DF193" s="3"/>
      <c r="DG193" s="3"/>
      <c r="DH193" s="3"/>
      <c r="DI193" s="3"/>
      <c r="DJ193" s="3"/>
      <c r="DK193" s="3"/>
      <c r="DL193" s="3"/>
      <c r="DM193" s="3"/>
      <c r="DN193" s="3"/>
      <c r="DO193" s="3"/>
      <c r="DP193" s="3"/>
      <c r="DQ193" s="3"/>
      <c r="DR193" s="3"/>
      <c r="DS193" s="3"/>
      <c r="DT193" s="3"/>
      <c r="DU193" s="3"/>
      <c r="DV193" s="3"/>
      <c r="DW193" s="3"/>
      <c r="DX193" s="3"/>
      <c r="DY193" s="3"/>
      <c r="DZ193" s="3"/>
      <c r="EA193" s="3"/>
      <c r="EB193" s="3"/>
      <c r="EC193" s="3"/>
      <c r="ED193" s="3"/>
      <c r="EE193" s="3"/>
      <c r="EF193" s="3"/>
      <c r="EG193" s="3"/>
      <c r="EH193" s="3"/>
      <c r="EI193" s="3"/>
      <c r="EJ193" s="3"/>
      <c r="EK193" s="3"/>
      <c r="EL193" s="3"/>
      <c r="EM193" s="3"/>
      <c r="EN193" s="3"/>
      <c r="EO193" s="3"/>
      <c r="EP193" s="3"/>
      <c r="EQ193" s="3"/>
      <c r="ER193" s="3"/>
      <c r="ES193" s="3"/>
      <c r="ET193" s="3"/>
      <c r="EU193" s="3"/>
      <c r="EV193" s="3"/>
      <c r="EW193" s="3"/>
      <c r="EX193" s="3"/>
      <c r="EY193" s="3"/>
      <c r="EZ193" s="3"/>
      <c r="FA193" s="3"/>
      <c r="FB193" s="3"/>
      <c r="FC193" s="3"/>
      <c r="FD193" s="3"/>
      <c r="FE193" s="3"/>
      <c r="FF193" s="3"/>
      <c r="FG193" s="3"/>
      <c r="FH193" s="3"/>
      <c r="FI193" s="3"/>
      <c r="FJ193" s="3"/>
      <c r="FK193" s="3"/>
      <c r="FL193" s="3"/>
      <c r="FM193" s="3"/>
      <c r="FN193" s="3"/>
      <c r="FO193" s="3"/>
      <c r="FP193" s="3"/>
      <c r="FQ193" s="3"/>
      <c r="FR193" s="3"/>
      <c r="FS193" s="3"/>
      <c r="FT193" s="3"/>
      <c r="FU193" s="3"/>
      <c r="FV193" s="3"/>
      <c r="FW193" s="3"/>
      <c r="FX193" s="3"/>
      <c r="FY193" s="3"/>
      <c r="FZ193" s="3"/>
      <c r="GA193" s="3"/>
      <c r="GB193" s="3"/>
      <c r="GC193" s="3"/>
      <c r="GD193" s="3"/>
      <c r="GE193" s="3"/>
      <c r="GF193" s="3"/>
      <c r="GG193" s="3"/>
      <c r="GH193" s="3"/>
      <c r="GI193" s="3"/>
      <c r="GJ193" s="3"/>
      <c r="GK193" s="3"/>
      <c r="GL193" s="3"/>
      <c r="GM193" s="3"/>
      <c r="GN193" s="3"/>
      <c r="GO193" s="3"/>
      <c r="GP193" s="3"/>
      <c r="GQ193" s="3"/>
      <c r="GR193" s="3"/>
      <c r="GS193" s="3"/>
      <c r="GT193" s="3"/>
      <c r="GU193" s="3"/>
      <c r="GV193" s="3"/>
      <c r="GW193" s="3"/>
      <c r="GX193" s="3"/>
      <c r="GY193" s="3"/>
      <c r="GZ193" s="3"/>
      <c r="HA193" s="3"/>
      <c r="HB193" s="3"/>
      <c r="HC193" s="3"/>
      <c r="HD193" s="3"/>
      <c r="HE193" s="3"/>
      <c r="HF193" s="3"/>
      <c r="HG193" s="3"/>
      <c r="HH193" s="3"/>
      <c r="HI193" s="3"/>
      <c r="HJ193" s="3"/>
      <c r="HK193" s="3"/>
      <c r="HL193" s="3"/>
      <c r="HM193" s="3"/>
      <c r="HN193" s="3"/>
      <c r="HO193" s="3"/>
      <c r="HP193" s="3"/>
      <c r="HQ193" s="3"/>
      <c r="HR193" s="3"/>
      <c r="HS193" s="3"/>
      <c r="HT193" s="3"/>
      <c r="HU193" s="3"/>
      <c r="HV193" s="3"/>
      <c r="HW193" s="3"/>
      <c r="HX193" s="3"/>
      <c r="HY193" s="3"/>
      <c r="HZ193" s="3"/>
      <c r="IA193" s="3"/>
      <c r="IB193" s="3"/>
      <c r="IC193" s="3"/>
      <c r="ID193" s="3"/>
      <c r="IE193" s="3"/>
      <c r="IF193" s="3"/>
      <c r="IG193" s="3"/>
      <c r="IH193" s="3"/>
      <c r="II193" s="3"/>
      <c r="IJ193" s="3"/>
      <c r="IK193" s="3"/>
      <c r="IL193" s="3"/>
      <c r="IM193" s="3"/>
      <c r="IN193" s="3"/>
      <c r="IO193" s="3"/>
      <c r="IP193" s="3"/>
      <c r="IQ193" s="3"/>
      <c r="IR193" s="3"/>
      <c r="IS193" s="3"/>
      <c r="IT193" s="3"/>
      <c r="IU193" s="3"/>
      <c r="IV193" s="3"/>
      <c r="IW193" s="3"/>
      <c r="IX193" s="3"/>
      <c r="IY193" s="3"/>
      <c r="IZ193" s="3"/>
      <c r="JA193" s="3"/>
      <c r="JB193" s="3"/>
      <c r="JC193" s="3"/>
      <c r="JD193" s="3"/>
      <c r="JE193" s="3"/>
      <c r="JF193" s="3"/>
      <c r="JG193" s="3"/>
      <c r="JH193" s="3"/>
      <c r="JI193" s="3"/>
      <c r="JJ193" s="3"/>
      <c r="JK193" s="3"/>
      <c r="JL193" s="3"/>
      <c r="JM193" s="3"/>
      <c r="JN193" s="3"/>
      <c r="JO193" s="3"/>
      <c r="JP193" s="3"/>
      <c r="JQ193" s="3"/>
      <c r="JR193" s="3"/>
      <c r="JS193" s="3"/>
      <c r="JT193" s="3"/>
      <c r="JU193" s="3"/>
      <c r="JV193" s="3"/>
      <c r="JW193" s="3"/>
      <c r="JX193" s="3"/>
      <c r="JY193" s="3"/>
      <c r="JZ193" s="3"/>
      <c r="KA193" s="3"/>
      <c r="KB193" s="3"/>
      <c r="KC193" s="3"/>
      <c r="KD193" s="3"/>
      <c r="KE193" s="3"/>
      <c r="KF193" s="3"/>
      <c r="KG193" s="3"/>
      <c r="KH193" s="3"/>
      <c r="KI193" s="3"/>
      <c r="KJ193" s="3"/>
      <c r="KK193" s="3"/>
      <c r="KL193" s="3"/>
      <c r="KM193" s="3"/>
      <c r="KN193" s="3"/>
      <c r="KO193" s="3"/>
      <c r="KP193" s="3"/>
      <c r="KQ193" s="3"/>
      <c r="KR193" s="3"/>
      <c r="KS193" s="3"/>
      <c r="KT193" s="3"/>
      <c r="KU193" s="3"/>
      <c r="KV193" s="3"/>
      <c r="KW193" s="3"/>
      <c r="KX193" s="3"/>
      <c r="KY193" s="3"/>
      <c r="KZ193" s="3"/>
      <c r="LA193" s="3"/>
      <c r="LB193" s="3"/>
      <c r="LC193" s="3"/>
      <c r="LD193" s="3"/>
      <c r="LE193" s="3"/>
      <c r="LF193" s="3"/>
      <c r="LG193" s="3"/>
      <c r="LH193" s="3"/>
      <c r="LI193" s="3"/>
      <c r="LJ193" s="3"/>
      <c r="LK193" s="3"/>
      <c r="LL193" s="3"/>
      <c r="LM193" s="3"/>
      <c r="LN193" s="3"/>
      <c r="LO193" s="3"/>
      <c r="LP193" s="3"/>
      <c r="LQ193" s="3"/>
      <c r="LR193" s="3"/>
      <c r="LS193" s="3"/>
      <c r="LT193" s="3"/>
      <c r="LU193" s="3"/>
      <c r="LV193" s="3"/>
      <c r="LW193" s="3"/>
      <c r="LX193" s="3"/>
      <c r="LY193" s="3"/>
      <c r="LZ193" s="3"/>
      <c r="MA193" s="3"/>
      <c r="MB193" s="3"/>
      <c r="MC193" s="3"/>
      <c r="MD193" s="3"/>
      <c r="ME193" s="3"/>
      <c r="MF193" s="3"/>
      <c r="MG193" s="3"/>
      <c r="MH193" s="3"/>
      <c r="MI193" s="3"/>
      <c r="MJ193" s="3"/>
      <c r="MK193" s="3"/>
      <c r="ML193" s="3"/>
      <c r="MM193" s="3"/>
      <c r="MN193" s="3"/>
      <c r="MO193" s="3"/>
      <c r="MP193" s="3"/>
      <c r="MQ193" s="3"/>
      <c r="MR193" s="3"/>
      <c r="MS193" s="3"/>
      <c r="MT193" s="3"/>
      <c r="MU193" s="3"/>
      <c r="MV193" s="3"/>
      <c r="MW193" s="3"/>
      <c r="MX193" s="3"/>
      <c r="MY193" s="3"/>
      <c r="MZ193" s="3"/>
      <c r="NA193" s="3"/>
      <c r="NB193" s="3"/>
      <c r="NC193" s="3"/>
      <c r="ND193" s="3"/>
      <c r="NE193" s="3"/>
      <c r="NF193" s="3"/>
      <c r="NG193" s="3"/>
      <c r="NH193" s="3"/>
      <c r="NI193" s="3"/>
      <c r="NJ193" s="3"/>
      <c r="NK193" s="3"/>
      <c r="NL193" s="3"/>
      <c r="NM193" s="3"/>
      <c r="NN193" s="3"/>
      <c r="NO193" s="3"/>
      <c r="NP193" s="3"/>
      <c r="NQ193" s="3"/>
      <c r="NR193" s="3"/>
      <c r="NS193" s="3"/>
      <c r="NT193" s="3"/>
      <c r="NU193" s="3"/>
      <c r="NV193" s="3"/>
      <c r="NW193" s="3"/>
      <c r="NX193" s="3"/>
      <c r="NY193" s="3"/>
      <c r="NZ193" s="3"/>
      <c r="OA193" s="3"/>
      <c r="OB193" s="3"/>
      <c r="OC193" s="3"/>
      <c r="OD193" s="3"/>
      <c r="OE193" s="3"/>
      <c r="OF193" s="3"/>
      <c r="OG193" s="3"/>
      <c r="OH193" s="3"/>
      <c r="OI193" s="3"/>
      <c r="OJ193" s="3"/>
      <c r="OK193" s="3"/>
      <c r="OL193" s="3"/>
      <c r="OM193" s="3"/>
      <c r="ON193" s="3"/>
      <c r="OO193" s="3"/>
      <c r="OP193" s="3"/>
      <c r="OQ193" s="3"/>
      <c r="OR193" s="3"/>
      <c r="OS193" s="3"/>
      <c r="OT193" s="3"/>
      <c r="OU193" s="3"/>
      <c r="OV193" s="3"/>
      <c r="OW193" s="3"/>
      <c r="OX193" s="3"/>
      <c r="OY193" s="3"/>
      <c r="OZ193" s="3"/>
      <c r="PA193" s="3"/>
      <c r="PB193" s="3"/>
      <c r="PC193" s="3"/>
      <c r="PD193" s="3"/>
      <c r="PE193" s="3"/>
      <c r="PF193" s="3"/>
      <c r="PG193" s="3"/>
      <c r="PH193" s="3"/>
      <c r="PI193" s="3"/>
      <c r="PJ193" s="3"/>
      <c r="PK193" s="3"/>
      <c r="PL193" s="3"/>
      <c r="PM193" s="3"/>
      <c r="PN193" s="3"/>
      <c r="PO193" s="3"/>
      <c r="PP193" s="3"/>
      <c r="PQ193" s="3"/>
      <c r="PR193" s="3"/>
      <c r="PS193" s="3"/>
      <c r="PT193" s="3"/>
      <c r="PU193" s="3"/>
      <c r="PV193" s="3"/>
      <c r="PW193" s="3"/>
      <c r="PX193" s="3"/>
      <c r="PY193" s="3"/>
      <c r="PZ193" s="3"/>
      <c r="QA193" s="3"/>
      <c r="QB193" s="3"/>
      <c r="QC193" s="3"/>
      <c r="QD193" s="3"/>
      <c r="QE193" s="3"/>
      <c r="QF193" s="3"/>
      <c r="QG193" s="3"/>
      <c r="QH193" s="3"/>
      <c r="QI193" s="3"/>
      <c r="QJ193" s="3"/>
      <c r="QK193" s="3"/>
      <c r="QL193" s="3"/>
      <c r="QM193" s="3"/>
      <c r="QN193" s="3"/>
      <c r="QO193" s="3"/>
      <c r="QP193" s="3"/>
      <c r="QQ193" s="3"/>
      <c r="QR193" s="3"/>
      <c r="QS193" s="3"/>
      <c r="QT193" s="3"/>
      <c r="QU193" s="3"/>
      <c r="QV193" s="3"/>
      <c r="QW193" s="3"/>
      <c r="QX193" s="3"/>
      <c r="QY193" s="3"/>
      <c r="QZ193" s="3"/>
      <c r="RA193" s="3"/>
      <c r="RB193" s="3"/>
      <c r="RC193" s="3"/>
      <c r="RD193" s="3"/>
      <c r="RE193" s="3"/>
      <c r="RF193" s="3"/>
      <c r="RG193" s="3"/>
      <c r="RH193" s="3"/>
      <c r="RI193" s="3"/>
      <c r="RJ193" s="3"/>
      <c r="RK193" s="3"/>
      <c r="RL193" s="3"/>
      <c r="RM193" s="3"/>
      <c r="RN193" s="3"/>
      <c r="RO193" s="3"/>
      <c r="RP193" s="3"/>
      <c r="RQ193" s="3"/>
      <c r="RR193" s="3"/>
      <c r="RS193" s="3"/>
      <c r="RT193" s="3"/>
      <c r="RU193" s="3"/>
      <c r="RV193" s="3"/>
      <c r="RW193" s="3"/>
      <c r="RX193" s="3"/>
      <c r="RY193" s="3"/>
      <c r="RZ193" s="3"/>
      <c r="SA193" s="3"/>
      <c r="SB193" s="3"/>
      <c r="SC193" s="3"/>
      <c r="SD193" s="3"/>
      <c r="SE193" s="3"/>
      <c r="SF193" s="3"/>
      <c r="SG193" s="3"/>
      <c r="SH193" s="3"/>
      <c r="SI193" s="3"/>
      <c r="SJ193" s="3"/>
      <c r="SK193" s="3"/>
      <c r="SL193" s="3"/>
      <c r="SM193" s="3"/>
      <c r="SN193" s="3"/>
      <c r="SO193" s="3"/>
      <c r="SP193" s="3"/>
      <c r="SQ193" s="3"/>
      <c r="SR193" s="3"/>
      <c r="SS193" s="3"/>
      <c r="ST193" s="3"/>
      <c r="SU193" s="3"/>
      <c r="SV193" s="3"/>
      <c r="SW193" s="3"/>
      <c r="SX193" s="3"/>
      <c r="SY193" s="3"/>
      <c r="SZ193" s="3"/>
      <c r="TA193" s="3"/>
      <c r="TB193" s="3"/>
      <c r="TC193" s="3"/>
      <c r="TD193" s="3"/>
      <c r="TE193" s="3"/>
      <c r="TF193" s="3"/>
      <c r="TG193" s="3"/>
      <c r="TH193" s="3"/>
      <c r="TI193" s="3"/>
      <c r="TJ193" s="3"/>
      <c r="TK193" s="3"/>
      <c r="TL193" s="3"/>
      <c r="TM193" s="3"/>
      <c r="TN193" s="3"/>
      <c r="TO193" s="3"/>
      <c r="TP193" s="3"/>
      <c r="TQ193" s="3"/>
      <c r="TR193" s="3"/>
      <c r="TS193" s="3"/>
      <c r="TT193" s="3"/>
      <c r="TU193" s="3"/>
      <c r="TV193" s="3"/>
      <c r="TW193" s="3"/>
      <c r="TX193" s="3"/>
      <c r="TY193" s="3"/>
      <c r="TZ193" s="3"/>
      <c r="UA193" s="3"/>
      <c r="UB193" s="3"/>
      <c r="UC193" s="3"/>
      <c r="UD193" s="3"/>
      <c r="UE193" s="3"/>
      <c r="UF193" s="3"/>
      <c r="UG193" s="3"/>
      <c r="UH193" s="3"/>
      <c r="UI193" s="3"/>
      <c r="UJ193" s="3"/>
      <c r="UK193" s="3"/>
      <c r="UL193" s="3"/>
      <c r="UM193" s="3"/>
      <c r="UN193" s="3"/>
      <c r="UO193" s="3"/>
      <c r="UP193" s="3"/>
      <c r="UQ193" s="3"/>
      <c r="UR193" s="3"/>
      <c r="US193" s="3"/>
      <c r="UT193" s="3"/>
      <c r="UU193" s="3"/>
      <c r="UV193" s="3"/>
      <c r="UW193" s="3"/>
      <c r="UX193" s="3"/>
      <c r="UY193" s="3"/>
      <c r="UZ193" s="3"/>
      <c r="VA193" s="3"/>
      <c r="VB193" s="3"/>
      <c r="VC193" s="3"/>
      <c r="VD193" s="3"/>
      <c r="VE193" s="3"/>
      <c r="VF193" s="3"/>
      <c r="VG193" s="3"/>
      <c r="VH193" s="3"/>
      <c r="VI193" s="3"/>
      <c r="VJ193" s="3"/>
      <c r="VK193" s="3"/>
      <c r="VL193" s="3"/>
      <c r="VM193" s="3"/>
      <c r="VN193" s="3"/>
      <c r="VO193" s="3"/>
      <c r="VP193" s="3"/>
      <c r="VQ193" s="3"/>
      <c r="VR193" s="3"/>
      <c r="VS193" s="3"/>
      <c r="VT193" s="3"/>
      <c r="VU193" s="3"/>
      <c r="VV193" s="3"/>
      <c r="VW193" s="3"/>
      <c r="VX193" s="3"/>
      <c r="VY193" s="3"/>
      <c r="VZ193" s="3"/>
      <c r="WA193" s="3"/>
      <c r="WB193" s="3"/>
      <c r="WC193" s="3"/>
      <c r="WD193" s="3"/>
      <c r="WE193" s="3"/>
      <c r="WF193" s="3"/>
      <c r="WG193" s="3"/>
      <c r="WH193" s="3"/>
      <c r="WI193" s="3"/>
      <c r="WJ193" s="3"/>
      <c r="WK193" s="3"/>
      <c r="WL193" s="3"/>
      <c r="WM193" s="3"/>
      <c r="WN193" s="3"/>
      <c r="WO193" s="3"/>
      <c r="WP193" s="3"/>
      <c r="WQ193" s="3"/>
      <c r="WR193" s="3"/>
      <c r="WS193" s="3"/>
      <c r="WT193" s="3"/>
      <c r="WU193" s="3"/>
      <c r="WV193" s="3"/>
      <c r="WW193" s="3"/>
      <c r="WX193" s="3"/>
      <c r="WY193" s="3"/>
      <c r="WZ193" s="3"/>
      <c r="XA193" s="3"/>
      <c r="XB193" s="3"/>
      <c r="XC193" s="3"/>
      <c r="XD193" s="3"/>
      <c r="XE193" s="3"/>
      <c r="XF193" s="3"/>
      <c r="XG193" s="3"/>
      <c r="XH193" s="3"/>
      <c r="XI193" s="3"/>
      <c r="XJ193" s="3"/>
      <c r="XK193" s="3"/>
      <c r="XL193" s="3"/>
      <c r="XM193" s="3"/>
      <c r="XN193" s="3"/>
      <c r="XO193" s="3"/>
      <c r="XP193" s="3"/>
      <c r="XQ193" s="3"/>
      <c r="XR193" s="3"/>
      <c r="XS193" s="3"/>
      <c r="XT193" s="3"/>
      <c r="XU193" s="3"/>
      <c r="XV193" s="3"/>
      <c r="XW193" s="3"/>
      <c r="XX193" s="3"/>
      <c r="XY193" s="3"/>
      <c r="XZ193" s="3"/>
      <c r="YA193" s="3"/>
      <c r="YB193" s="3"/>
      <c r="YC193" s="3"/>
      <c r="YD193" s="3"/>
      <c r="YE193" s="3"/>
      <c r="YF193" s="3"/>
      <c r="YG193" s="3"/>
      <c r="YH193" s="3"/>
      <c r="YI193" s="3"/>
      <c r="YJ193" s="3"/>
      <c r="YK193" s="3"/>
      <c r="YL193" s="3"/>
      <c r="YM193" s="3"/>
      <c r="YN193" s="3"/>
      <c r="YO193" s="3"/>
      <c r="YP193" s="3"/>
      <c r="YQ193" s="3"/>
      <c r="YR193" s="3"/>
      <c r="YS193" s="3"/>
      <c r="YT193" s="3"/>
      <c r="YU193" s="3"/>
      <c r="YV193" s="3"/>
      <c r="YW193" s="3"/>
      <c r="YX193" s="3"/>
      <c r="YY193" s="3"/>
      <c r="YZ193" s="3"/>
      <c r="ZA193" s="3"/>
      <c r="ZB193" s="3"/>
      <c r="ZC193" s="3"/>
      <c r="ZD193" s="3"/>
      <c r="ZE193" s="3"/>
      <c r="ZF193" s="3"/>
      <c r="ZG193" s="3"/>
      <c r="ZH193" s="3"/>
      <c r="ZI193" s="3"/>
      <c r="ZJ193" s="3"/>
      <c r="ZK193" s="3"/>
      <c r="ZL193" s="3"/>
      <c r="ZM193" s="3"/>
      <c r="ZN193" s="3"/>
      <c r="ZO193" s="3"/>
      <c r="ZP193" s="3"/>
      <c r="ZQ193" s="3"/>
      <c r="ZR193" s="3"/>
      <c r="ZS193" s="3"/>
      <c r="ZT193" s="3"/>
      <c r="ZU193" s="3"/>
      <c r="ZV193" s="3"/>
      <c r="ZW193" s="3"/>
      <c r="ZX193" s="3"/>
      <c r="ZY193" s="3"/>
      <c r="ZZ193" s="3"/>
      <c r="AAA193" s="3"/>
      <c r="AAB193" s="3"/>
      <c r="AAC193" s="3"/>
      <c r="AAD193" s="3"/>
      <c r="AAE193" s="3"/>
      <c r="AAF193" s="3"/>
      <c r="AAG193" s="3"/>
      <c r="AAH193" s="3"/>
      <c r="AAI193" s="3"/>
      <c r="AAJ193" s="3"/>
      <c r="AAK193" s="3"/>
      <c r="AAL193" s="3"/>
      <c r="AAM193" s="3"/>
      <c r="AAN193" s="3"/>
      <c r="AAO193" s="3"/>
      <c r="AAP193" s="3"/>
      <c r="AAQ193" s="3"/>
      <c r="AAR193" s="3"/>
      <c r="AAS193" s="3"/>
      <c r="AAT193" s="3"/>
      <c r="AAU193" s="3"/>
      <c r="AAV193" s="3"/>
      <c r="AAW193" s="3"/>
      <c r="AAX193" s="3"/>
      <c r="AAY193" s="3"/>
      <c r="AAZ193" s="3"/>
      <c r="ABA193" s="3"/>
      <c r="ABB193" s="3"/>
      <c r="ABC193" s="3"/>
      <c r="ABD193" s="3"/>
      <c r="ABE193" s="3"/>
      <c r="ABF193" s="3"/>
      <c r="ABG193" s="3"/>
      <c r="ABH193" s="3"/>
      <c r="ABI193" s="3"/>
      <c r="ABJ193" s="3"/>
      <c r="ABK193" s="3"/>
      <c r="ABL193" s="3"/>
      <c r="ABM193" s="3"/>
      <c r="ABN193" s="3"/>
      <c r="ABO193" s="3"/>
      <c r="ABP193" s="3"/>
      <c r="ABQ193" s="3"/>
      <c r="ABR193" s="3"/>
      <c r="ABS193" s="3"/>
      <c r="ABT193" s="3"/>
      <c r="ABU193" s="3"/>
      <c r="ABV193" s="3"/>
      <c r="ABW193" s="3"/>
      <c r="ABX193" s="3"/>
      <c r="ABY193" s="3"/>
      <c r="ABZ193" s="3"/>
      <c r="ACA193" s="3"/>
      <c r="ACB193" s="3"/>
      <c r="ACC193" s="3"/>
      <c r="ACD193" s="3"/>
      <c r="ACE193" s="3"/>
      <c r="ACF193" s="3"/>
      <c r="ACG193" s="3"/>
      <c r="ACH193" s="3"/>
      <c r="ACI193" s="3"/>
      <c r="ACJ193" s="3"/>
      <c r="ACK193" s="3"/>
      <c r="ACL193" s="3"/>
      <c r="ACM193" s="3"/>
      <c r="ACN193" s="3"/>
      <c r="ACO193" s="3"/>
      <c r="ACP193" s="3"/>
      <c r="ACQ193" s="3"/>
      <c r="ACR193" s="3"/>
      <c r="ACS193" s="3"/>
      <c r="ACT193" s="3"/>
      <c r="ACU193" s="3"/>
      <c r="ACV193" s="3"/>
      <c r="ACW193" s="3"/>
      <c r="ACX193" s="3"/>
      <c r="ACY193" s="3"/>
      <c r="ACZ193" s="3"/>
      <c r="ADA193" s="3"/>
      <c r="ADB193" s="3"/>
      <c r="ADC193" s="3"/>
      <c r="ADD193" s="3"/>
      <c r="ADE193" s="3"/>
      <c r="ADF193" s="3"/>
      <c r="ADG193" s="3"/>
      <c r="ADH193" s="3"/>
      <c r="ADI193" s="3"/>
      <c r="ADJ193" s="3"/>
      <c r="ADK193" s="3"/>
      <c r="ADL193" s="3"/>
      <c r="ADM193" s="3"/>
      <c r="ADN193" s="3"/>
      <c r="ADO193" s="3"/>
      <c r="ADP193" s="3"/>
      <c r="ADQ193" s="3"/>
      <c r="ADR193" s="3"/>
      <c r="ADS193" s="3"/>
      <c r="ADT193" s="3"/>
      <c r="ADU193" s="3"/>
      <c r="ADV193" s="3"/>
      <c r="ADW193" s="3"/>
      <c r="ADX193" s="3"/>
      <c r="ADY193" s="3"/>
      <c r="ADZ193" s="3"/>
      <c r="AEA193" s="3"/>
      <c r="AEB193" s="3"/>
      <c r="AEC193" s="3"/>
      <c r="AED193" s="3"/>
      <c r="AEE193" s="3"/>
      <c r="AEF193" s="3"/>
      <c r="AEG193" s="3"/>
      <c r="AEH193" s="3"/>
      <c r="AEI193" s="3"/>
      <c r="AEJ193" s="3"/>
      <c r="AEK193" s="3"/>
      <c r="AEL193" s="3"/>
      <c r="AEM193" s="3"/>
      <c r="AEN193" s="3"/>
      <c r="AEO193" s="3"/>
      <c r="AEP193" s="3"/>
      <c r="AEQ193" s="3"/>
      <c r="AER193" s="3"/>
      <c r="AES193" s="3"/>
      <c r="AET193" s="3"/>
      <c r="AEU193" s="3"/>
      <c r="AEV193" s="3"/>
      <c r="AEW193" s="3"/>
      <c r="AEX193" s="3"/>
      <c r="AEY193" s="3"/>
      <c r="AEZ193" s="3"/>
      <c r="AFA193" s="3"/>
      <c r="AFB193" s="3"/>
      <c r="AFC193" s="3"/>
      <c r="AFD193" s="3"/>
      <c r="AFE193" s="3"/>
      <c r="AFF193" s="3"/>
      <c r="AFG193" s="3"/>
      <c r="AFH193" s="3"/>
      <c r="AFI193" s="3"/>
      <c r="AFJ193" s="3"/>
      <c r="AFK193" s="3"/>
      <c r="AFL193" s="3"/>
      <c r="AFM193" s="3"/>
      <c r="AFN193" s="3"/>
      <c r="AFO193" s="3"/>
      <c r="AFP193" s="3"/>
      <c r="AFQ193" s="3"/>
      <c r="AFR193" s="3"/>
      <c r="AFS193" s="3"/>
      <c r="AFT193" s="3"/>
      <c r="AFU193" s="3"/>
      <c r="AFV193" s="3"/>
      <c r="AFW193" s="3"/>
      <c r="AFX193" s="3"/>
      <c r="AFY193" s="3"/>
      <c r="AFZ193" s="3"/>
      <c r="AGA193" s="3"/>
      <c r="AGB193" s="3"/>
      <c r="AGC193" s="3"/>
      <c r="AGD193" s="3"/>
      <c r="AGE193" s="3"/>
      <c r="AGF193" s="3"/>
      <c r="AGG193" s="3"/>
      <c r="AGH193" s="3"/>
      <c r="AGI193" s="3"/>
      <c r="AGJ193" s="3"/>
      <c r="AGK193" s="3"/>
      <c r="AGL193" s="3"/>
      <c r="AGM193" s="3"/>
      <c r="AGN193" s="3"/>
      <c r="AGO193" s="3"/>
      <c r="AGP193" s="3"/>
      <c r="AGQ193" s="3"/>
      <c r="AGR193" s="3"/>
      <c r="AGS193" s="3"/>
      <c r="AGT193" s="3"/>
      <c r="AGU193" s="3"/>
      <c r="AGV193" s="3"/>
      <c r="AGW193" s="3"/>
      <c r="AGX193" s="3"/>
      <c r="AGY193" s="3"/>
      <c r="AGZ193" s="3"/>
      <c r="AHA193" s="3"/>
      <c r="AHB193" s="3"/>
      <c r="AHC193" s="3"/>
      <c r="AHD193" s="3"/>
      <c r="AHE193" s="3"/>
      <c r="AHF193" s="3"/>
      <c r="AHG193" s="3"/>
      <c r="AHH193" s="3"/>
      <c r="AHI193" s="3"/>
      <c r="AHJ193" s="3"/>
      <c r="AHK193" s="3"/>
      <c r="AHL193" s="3"/>
      <c r="AHM193" s="3"/>
      <c r="AHN193" s="3"/>
      <c r="AHO193" s="3"/>
      <c r="AHP193" s="3"/>
      <c r="AHQ193" s="3"/>
      <c r="AHR193" s="3"/>
      <c r="AHS193" s="3"/>
      <c r="AHT193" s="3"/>
      <c r="AHU193" s="3"/>
      <c r="AHV193" s="3"/>
      <c r="AHW193" s="3"/>
      <c r="AHX193" s="3"/>
      <c r="AHY193" s="3"/>
      <c r="AHZ193" s="3"/>
      <c r="AIA193" s="3"/>
      <c r="AIB193" s="3"/>
      <c r="AIC193" s="3"/>
      <c r="AID193" s="3"/>
      <c r="AIE193" s="3"/>
      <c r="AIF193" s="3"/>
      <c r="AIG193" s="3"/>
      <c r="AIH193" s="3"/>
      <c r="AII193" s="3"/>
      <c r="AIJ193" s="3"/>
      <c r="AIK193" s="3"/>
      <c r="AIL193" s="3"/>
      <c r="AIM193" s="3"/>
      <c r="AIN193" s="3"/>
      <c r="AIO193" s="3"/>
      <c r="AIP193" s="3"/>
      <c r="AIQ193" s="3"/>
      <c r="AIR193" s="3"/>
      <c r="AIS193" s="3"/>
      <c r="AIT193" s="3"/>
      <c r="AIU193" s="3"/>
      <c r="AIV193" s="3"/>
      <c r="AIW193" s="3"/>
      <c r="AIX193" s="3"/>
      <c r="AIY193" s="3"/>
      <c r="AIZ193" s="3"/>
      <c r="AJA193" s="3"/>
      <c r="AJB193" s="3"/>
      <c r="AJC193" s="3"/>
      <c r="AJD193" s="3"/>
      <c r="AJE193" s="3"/>
      <c r="AJF193" s="3"/>
      <c r="AJG193" s="3"/>
      <c r="AJH193" s="3"/>
      <c r="AJI193" s="3"/>
      <c r="AJJ193" s="3"/>
      <c r="AJK193" s="3"/>
      <c r="AJL193" s="3"/>
      <c r="AJM193" s="3"/>
      <c r="AJN193" s="3"/>
      <c r="AJO193" s="3"/>
      <c r="AJP193" s="3"/>
      <c r="AJQ193" s="3"/>
      <c r="AJR193" s="3"/>
      <c r="AJS193" s="3"/>
      <c r="AJT193" s="3"/>
      <c r="AJU193" s="3"/>
      <c r="AJV193" s="3"/>
      <c r="AJW193" s="3"/>
      <c r="AJX193" s="3"/>
      <c r="AJY193" s="3"/>
      <c r="AJZ193" s="3"/>
      <c r="AKA193" s="3"/>
      <c r="AKB193" s="3"/>
      <c r="AKC193" s="3"/>
      <c r="AKD193" s="3"/>
      <c r="AKE193" s="3"/>
      <c r="AKF193" s="3"/>
      <c r="AKG193" s="3"/>
      <c r="AKH193" s="3"/>
      <c r="AKI193" s="3"/>
      <c r="AKJ193" s="3"/>
      <c r="AKK193" s="3"/>
      <c r="AKL193" s="3"/>
      <c r="AKM193" s="3"/>
      <c r="AKN193" s="3"/>
      <c r="AKO193" s="3"/>
      <c r="AKP193" s="3"/>
      <c r="AKQ193" s="3"/>
      <c r="AKR193" s="3"/>
      <c r="AKS193" s="3"/>
      <c r="AKT193" s="3"/>
      <c r="AKU193" s="3"/>
      <c r="AKV193" s="3"/>
      <c r="AKW193" s="3"/>
      <c r="AKX193" s="3"/>
      <c r="AKY193" s="3"/>
      <c r="AKZ193" s="3"/>
      <c r="ALA193" s="3"/>
    </row>
    <row r="194" spans="1:989" s="35" customFormat="1" x14ac:dyDescent="0.2">
      <c r="A194" s="22" t="s">
        <v>48</v>
      </c>
      <c r="B194" s="72">
        <v>420</v>
      </c>
      <c r="C194" s="72">
        <v>420</v>
      </c>
      <c r="D194" s="72">
        <v>420</v>
      </c>
      <c r="E194" s="73">
        <f t="shared" si="57"/>
        <v>100</v>
      </c>
      <c r="F194" s="73">
        <f t="shared" si="58"/>
        <v>100</v>
      </c>
      <c r="G194" s="86">
        <v>331</v>
      </c>
      <c r="H194" s="72">
        <f t="shared" si="59"/>
        <v>-89</v>
      </c>
      <c r="I194" s="72">
        <f t="shared" si="60"/>
        <v>-21.19047619047619</v>
      </c>
      <c r="J194" s="74">
        <f t="shared" si="61"/>
        <v>-89</v>
      </c>
      <c r="K194" s="74">
        <f t="shared" si="62"/>
        <v>-21.19047619047619</v>
      </c>
      <c r="L194" s="75">
        <f t="shared" si="63"/>
        <v>-89</v>
      </c>
      <c r="M194" s="75">
        <f t="shared" si="64"/>
        <v>-21.19047619047619</v>
      </c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  <c r="CR194" s="3"/>
      <c r="CS194" s="3"/>
      <c r="CT194" s="3"/>
      <c r="CU194" s="3"/>
      <c r="CV194" s="3"/>
      <c r="CW194" s="3"/>
      <c r="CX194" s="3"/>
      <c r="CY194" s="3"/>
      <c r="CZ194" s="3"/>
      <c r="DA194" s="3"/>
      <c r="DB194" s="3"/>
      <c r="DC194" s="3"/>
      <c r="DD194" s="3"/>
      <c r="DE194" s="3"/>
      <c r="DF194" s="3"/>
      <c r="DG194" s="3"/>
      <c r="DH194" s="3"/>
      <c r="DI194" s="3"/>
      <c r="DJ194" s="3"/>
      <c r="DK194" s="3"/>
      <c r="DL194" s="3"/>
      <c r="DM194" s="3"/>
      <c r="DN194" s="3"/>
      <c r="DO194" s="3"/>
      <c r="DP194" s="3"/>
      <c r="DQ194" s="3"/>
      <c r="DR194" s="3"/>
      <c r="DS194" s="3"/>
      <c r="DT194" s="3"/>
      <c r="DU194" s="3"/>
      <c r="DV194" s="3"/>
      <c r="DW194" s="3"/>
      <c r="DX194" s="3"/>
      <c r="DY194" s="3"/>
      <c r="DZ194" s="3"/>
      <c r="EA194" s="3"/>
      <c r="EB194" s="3"/>
      <c r="EC194" s="3"/>
      <c r="ED194" s="3"/>
      <c r="EE194" s="3"/>
      <c r="EF194" s="3"/>
      <c r="EG194" s="3"/>
      <c r="EH194" s="3"/>
      <c r="EI194" s="3"/>
      <c r="EJ194" s="3"/>
      <c r="EK194" s="3"/>
      <c r="EL194" s="3"/>
      <c r="EM194" s="3"/>
      <c r="EN194" s="3"/>
      <c r="EO194" s="3"/>
      <c r="EP194" s="3"/>
      <c r="EQ194" s="3"/>
      <c r="ER194" s="3"/>
      <c r="ES194" s="3"/>
      <c r="ET194" s="3"/>
      <c r="EU194" s="3"/>
      <c r="EV194" s="3"/>
      <c r="EW194" s="3"/>
      <c r="EX194" s="3"/>
      <c r="EY194" s="3"/>
      <c r="EZ194" s="3"/>
      <c r="FA194" s="3"/>
      <c r="FB194" s="3"/>
      <c r="FC194" s="3"/>
      <c r="FD194" s="3"/>
      <c r="FE194" s="3"/>
      <c r="FF194" s="3"/>
      <c r="FG194" s="3"/>
      <c r="FH194" s="3"/>
      <c r="FI194" s="3"/>
      <c r="FJ194" s="3"/>
      <c r="FK194" s="3"/>
      <c r="FL194" s="3"/>
      <c r="FM194" s="3"/>
      <c r="FN194" s="3"/>
      <c r="FO194" s="3"/>
      <c r="FP194" s="3"/>
      <c r="FQ194" s="3"/>
      <c r="FR194" s="3"/>
      <c r="FS194" s="3"/>
      <c r="FT194" s="3"/>
      <c r="FU194" s="3"/>
      <c r="FV194" s="3"/>
      <c r="FW194" s="3"/>
      <c r="FX194" s="3"/>
      <c r="FY194" s="3"/>
      <c r="FZ194" s="3"/>
      <c r="GA194" s="3"/>
      <c r="GB194" s="3"/>
      <c r="GC194" s="3"/>
      <c r="GD194" s="3"/>
      <c r="GE194" s="3"/>
      <c r="GF194" s="3"/>
      <c r="GG194" s="3"/>
      <c r="GH194" s="3"/>
      <c r="GI194" s="3"/>
      <c r="GJ194" s="3"/>
      <c r="GK194" s="3"/>
      <c r="GL194" s="3"/>
      <c r="GM194" s="3"/>
      <c r="GN194" s="3"/>
      <c r="GO194" s="3"/>
      <c r="GP194" s="3"/>
      <c r="GQ194" s="3"/>
      <c r="GR194" s="3"/>
      <c r="GS194" s="3"/>
      <c r="GT194" s="3"/>
      <c r="GU194" s="3"/>
      <c r="GV194" s="3"/>
      <c r="GW194" s="3"/>
      <c r="GX194" s="3"/>
      <c r="GY194" s="3"/>
      <c r="GZ194" s="3"/>
      <c r="HA194" s="3"/>
      <c r="HB194" s="3"/>
      <c r="HC194" s="3"/>
      <c r="HD194" s="3"/>
      <c r="HE194" s="3"/>
      <c r="HF194" s="3"/>
      <c r="HG194" s="3"/>
      <c r="HH194" s="3"/>
      <c r="HI194" s="3"/>
      <c r="HJ194" s="3"/>
      <c r="HK194" s="3"/>
      <c r="HL194" s="3"/>
      <c r="HM194" s="3"/>
      <c r="HN194" s="3"/>
      <c r="HO194" s="3"/>
      <c r="HP194" s="3"/>
      <c r="HQ194" s="3"/>
      <c r="HR194" s="3"/>
      <c r="HS194" s="3"/>
      <c r="HT194" s="3"/>
      <c r="HU194" s="3"/>
      <c r="HV194" s="3"/>
      <c r="HW194" s="3"/>
      <c r="HX194" s="3"/>
      <c r="HY194" s="3"/>
      <c r="HZ194" s="3"/>
      <c r="IA194" s="3"/>
      <c r="IB194" s="3"/>
      <c r="IC194" s="3"/>
      <c r="ID194" s="3"/>
      <c r="IE194" s="3"/>
      <c r="IF194" s="3"/>
      <c r="IG194" s="3"/>
      <c r="IH194" s="3"/>
      <c r="II194" s="3"/>
      <c r="IJ194" s="3"/>
      <c r="IK194" s="3"/>
      <c r="IL194" s="3"/>
      <c r="IM194" s="3"/>
      <c r="IN194" s="3"/>
      <c r="IO194" s="3"/>
      <c r="IP194" s="3"/>
      <c r="IQ194" s="3"/>
      <c r="IR194" s="3"/>
      <c r="IS194" s="3"/>
      <c r="IT194" s="3"/>
      <c r="IU194" s="3"/>
      <c r="IV194" s="3"/>
      <c r="IW194" s="3"/>
      <c r="IX194" s="3"/>
      <c r="IY194" s="3"/>
      <c r="IZ194" s="3"/>
      <c r="JA194" s="3"/>
      <c r="JB194" s="3"/>
      <c r="JC194" s="3"/>
      <c r="JD194" s="3"/>
      <c r="JE194" s="3"/>
      <c r="JF194" s="3"/>
      <c r="JG194" s="3"/>
      <c r="JH194" s="3"/>
      <c r="JI194" s="3"/>
      <c r="JJ194" s="3"/>
      <c r="JK194" s="3"/>
      <c r="JL194" s="3"/>
      <c r="JM194" s="3"/>
      <c r="JN194" s="3"/>
      <c r="JO194" s="3"/>
      <c r="JP194" s="3"/>
      <c r="JQ194" s="3"/>
      <c r="JR194" s="3"/>
      <c r="JS194" s="3"/>
      <c r="JT194" s="3"/>
      <c r="JU194" s="3"/>
      <c r="JV194" s="3"/>
      <c r="JW194" s="3"/>
      <c r="JX194" s="3"/>
      <c r="JY194" s="3"/>
      <c r="JZ194" s="3"/>
      <c r="KA194" s="3"/>
      <c r="KB194" s="3"/>
      <c r="KC194" s="3"/>
      <c r="KD194" s="3"/>
      <c r="KE194" s="3"/>
      <c r="KF194" s="3"/>
      <c r="KG194" s="3"/>
      <c r="KH194" s="3"/>
      <c r="KI194" s="3"/>
      <c r="KJ194" s="3"/>
      <c r="KK194" s="3"/>
      <c r="KL194" s="3"/>
      <c r="KM194" s="3"/>
      <c r="KN194" s="3"/>
      <c r="KO194" s="3"/>
      <c r="KP194" s="3"/>
      <c r="KQ194" s="3"/>
      <c r="KR194" s="3"/>
      <c r="KS194" s="3"/>
      <c r="KT194" s="3"/>
      <c r="KU194" s="3"/>
      <c r="KV194" s="3"/>
      <c r="KW194" s="3"/>
      <c r="KX194" s="3"/>
      <c r="KY194" s="3"/>
      <c r="KZ194" s="3"/>
      <c r="LA194" s="3"/>
      <c r="LB194" s="3"/>
      <c r="LC194" s="3"/>
      <c r="LD194" s="3"/>
      <c r="LE194" s="3"/>
      <c r="LF194" s="3"/>
      <c r="LG194" s="3"/>
      <c r="LH194" s="3"/>
      <c r="LI194" s="3"/>
      <c r="LJ194" s="3"/>
      <c r="LK194" s="3"/>
      <c r="LL194" s="3"/>
      <c r="LM194" s="3"/>
      <c r="LN194" s="3"/>
      <c r="LO194" s="3"/>
      <c r="LP194" s="3"/>
      <c r="LQ194" s="3"/>
      <c r="LR194" s="3"/>
      <c r="LS194" s="3"/>
      <c r="LT194" s="3"/>
      <c r="LU194" s="3"/>
      <c r="LV194" s="3"/>
      <c r="LW194" s="3"/>
      <c r="LX194" s="3"/>
      <c r="LY194" s="3"/>
      <c r="LZ194" s="3"/>
      <c r="MA194" s="3"/>
      <c r="MB194" s="3"/>
      <c r="MC194" s="3"/>
      <c r="MD194" s="3"/>
      <c r="ME194" s="3"/>
      <c r="MF194" s="3"/>
      <c r="MG194" s="3"/>
      <c r="MH194" s="3"/>
      <c r="MI194" s="3"/>
      <c r="MJ194" s="3"/>
      <c r="MK194" s="3"/>
      <c r="ML194" s="3"/>
      <c r="MM194" s="3"/>
      <c r="MN194" s="3"/>
      <c r="MO194" s="3"/>
      <c r="MP194" s="3"/>
      <c r="MQ194" s="3"/>
      <c r="MR194" s="3"/>
      <c r="MS194" s="3"/>
      <c r="MT194" s="3"/>
      <c r="MU194" s="3"/>
      <c r="MV194" s="3"/>
      <c r="MW194" s="3"/>
      <c r="MX194" s="3"/>
      <c r="MY194" s="3"/>
      <c r="MZ194" s="3"/>
      <c r="NA194" s="3"/>
      <c r="NB194" s="3"/>
      <c r="NC194" s="3"/>
      <c r="ND194" s="3"/>
      <c r="NE194" s="3"/>
      <c r="NF194" s="3"/>
      <c r="NG194" s="3"/>
      <c r="NH194" s="3"/>
      <c r="NI194" s="3"/>
      <c r="NJ194" s="3"/>
      <c r="NK194" s="3"/>
      <c r="NL194" s="3"/>
      <c r="NM194" s="3"/>
      <c r="NN194" s="3"/>
      <c r="NO194" s="3"/>
      <c r="NP194" s="3"/>
      <c r="NQ194" s="3"/>
      <c r="NR194" s="3"/>
      <c r="NS194" s="3"/>
      <c r="NT194" s="3"/>
      <c r="NU194" s="3"/>
      <c r="NV194" s="3"/>
      <c r="NW194" s="3"/>
      <c r="NX194" s="3"/>
      <c r="NY194" s="3"/>
      <c r="NZ194" s="3"/>
      <c r="OA194" s="3"/>
      <c r="OB194" s="3"/>
      <c r="OC194" s="3"/>
      <c r="OD194" s="3"/>
      <c r="OE194" s="3"/>
      <c r="OF194" s="3"/>
      <c r="OG194" s="3"/>
      <c r="OH194" s="3"/>
      <c r="OI194" s="3"/>
      <c r="OJ194" s="3"/>
      <c r="OK194" s="3"/>
      <c r="OL194" s="3"/>
      <c r="OM194" s="3"/>
      <c r="ON194" s="3"/>
      <c r="OO194" s="3"/>
      <c r="OP194" s="3"/>
      <c r="OQ194" s="3"/>
      <c r="OR194" s="3"/>
      <c r="OS194" s="3"/>
      <c r="OT194" s="3"/>
      <c r="OU194" s="3"/>
      <c r="OV194" s="3"/>
      <c r="OW194" s="3"/>
      <c r="OX194" s="3"/>
      <c r="OY194" s="3"/>
      <c r="OZ194" s="3"/>
      <c r="PA194" s="3"/>
      <c r="PB194" s="3"/>
      <c r="PC194" s="3"/>
      <c r="PD194" s="3"/>
      <c r="PE194" s="3"/>
      <c r="PF194" s="3"/>
      <c r="PG194" s="3"/>
      <c r="PH194" s="3"/>
      <c r="PI194" s="3"/>
      <c r="PJ194" s="3"/>
      <c r="PK194" s="3"/>
      <c r="PL194" s="3"/>
      <c r="PM194" s="3"/>
      <c r="PN194" s="3"/>
      <c r="PO194" s="3"/>
      <c r="PP194" s="3"/>
      <c r="PQ194" s="3"/>
      <c r="PR194" s="3"/>
      <c r="PS194" s="3"/>
      <c r="PT194" s="3"/>
      <c r="PU194" s="3"/>
      <c r="PV194" s="3"/>
      <c r="PW194" s="3"/>
      <c r="PX194" s="3"/>
      <c r="PY194" s="3"/>
      <c r="PZ194" s="3"/>
      <c r="QA194" s="3"/>
      <c r="QB194" s="3"/>
      <c r="QC194" s="3"/>
      <c r="QD194" s="3"/>
      <c r="QE194" s="3"/>
      <c r="QF194" s="3"/>
      <c r="QG194" s="3"/>
      <c r="QH194" s="3"/>
      <c r="QI194" s="3"/>
      <c r="QJ194" s="3"/>
      <c r="QK194" s="3"/>
      <c r="QL194" s="3"/>
      <c r="QM194" s="3"/>
      <c r="QN194" s="3"/>
      <c r="QO194" s="3"/>
      <c r="QP194" s="3"/>
      <c r="QQ194" s="3"/>
      <c r="QR194" s="3"/>
      <c r="QS194" s="3"/>
      <c r="QT194" s="3"/>
      <c r="QU194" s="3"/>
      <c r="QV194" s="3"/>
      <c r="QW194" s="3"/>
      <c r="QX194" s="3"/>
      <c r="QY194" s="3"/>
      <c r="QZ194" s="3"/>
      <c r="RA194" s="3"/>
      <c r="RB194" s="3"/>
      <c r="RC194" s="3"/>
      <c r="RD194" s="3"/>
      <c r="RE194" s="3"/>
      <c r="RF194" s="3"/>
      <c r="RG194" s="3"/>
      <c r="RH194" s="3"/>
      <c r="RI194" s="3"/>
      <c r="RJ194" s="3"/>
      <c r="RK194" s="3"/>
      <c r="RL194" s="3"/>
      <c r="RM194" s="3"/>
      <c r="RN194" s="3"/>
      <c r="RO194" s="3"/>
      <c r="RP194" s="3"/>
      <c r="RQ194" s="3"/>
      <c r="RR194" s="3"/>
      <c r="RS194" s="3"/>
      <c r="RT194" s="3"/>
      <c r="RU194" s="3"/>
      <c r="RV194" s="3"/>
      <c r="RW194" s="3"/>
      <c r="RX194" s="3"/>
      <c r="RY194" s="3"/>
      <c r="RZ194" s="3"/>
      <c r="SA194" s="3"/>
      <c r="SB194" s="3"/>
      <c r="SC194" s="3"/>
      <c r="SD194" s="3"/>
      <c r="SE194" s="3"/>
      <c r="SF194" s="3"/>
      <c r="SG194" s="3"/>
      <c r="SH194" s="3"/>
      <c r="SI194" s="3"/>
      <c r="SJ194" s="3"/>
      <c r="SK194" s="3"/>
      <c r="SL194" s="3"/>
      <c r="SM194" s="3"/>
      <c r="SN194" s="3"/>
      <c r="SO194" s="3"/>
      <c r="SP194" s="3"/>
      <c r="SQ194" s="3"/>
      <c r="SR194" s="3"/>
      <c r="SS194" s="3"/>
      <c r="ST194" s="3"/>
      <c r="SU194" s="3"/>
      <c r="SV194" s="3"/>
      <c r="SW194" s="3"/>
      <c r="SX194" s="3"/>
      <c r="SY194" s="3"/>
      <c r="SZ194" s="3"/>
      <c r="TA194" s="3"/>
      <c r="TB194" s="3"/>
      <c r="TC194" s="3"/>
      <c r="TD194" s="3"/>
      <c r="TE194" s="3"/>
      <c r="TF194" s="3"/>
      <c r="TG194" s="3"/>
      <c r="TH194" s="3"/>
      <c r="TI194" s="3"/>
      <c r="TJ194" s="3"/>
      <c r="TK194" s="3"/>
      <c r="TL194" s="3"/>
      <c r="TM194" s="3"/>
      <c r="TN194" s="3"/>
      <c r="TO194" s="3"/>
      <c r="TP194" s="3"/>
      <c r="TQ194" s="3"/>
      <c r="TR194" s="3"/>
      <c r="TS194" s="3"/>
      <c r="TT194" s="3"/>
      <c r="TU194" s="3"/>
      <c r="TV194" s="3"/>
      <c r="TW194" s="3"/>
      <c r="TX194" s="3"/>
      <c r="TY194" s="3"/>
      <c r="TZ194" s="3"/>
      <c r="UA194" s="3"/>
      <c r="UB194" s="3"/>
      <c r="UC194" s="3"/>
      <c r="UD194" s="3"/>
      <c r="UE194" s="3"/>
      <c r="UF194" s="3"/>
      <c r="UG194" s="3"/>
      <c r="UH194" s="3"/>
      <c r="UI194" s="3"/>
      <c r="UJ194" s="3"/>
      <c r="UK194" s="3"/>
      <c r="UL194" s="3"/>
      <c r="UM194" s="3"/>
      <c r="UN194" s="3"/>
      <c r="UO194" s="3"/>
      <c r="UP194" s="3"/>
      <c r="UQ194" s="3"/>
      <c r="UR194" s="3"/>
      <c r="US194" s="3"/>
      <c r="UT194" s="3"/>
      <c r="UU194" s="3"/>
      <c r="UV194" s="3"/>
      <c r="UW194" s="3"/>
      <c r="UX194" s="3"/>
      <c r="UY194" s="3"/>
      <c r="UZ194" s="3"/>
      <c r="VA194" s="3"/>
      <c r="VB194" s="3"/>
      <c r="VC194" s="3"/>
      <c r="VD194" s="3"/>
      <c r="VE194" s="3"/>
      <c r="VF194" s="3"/>
      <c r="VG194" s="3"/>
      <c r="VH194" s="3"/>
      <c r="VI194" s="3"/>
      <c r="VJ194" s="3"/>
      <c r="VK194" s="3"/>
      <c r="VL194" s="3"/>
      <c r="VM194" s="3"/>
      <c r="VN194" s="3"/>
      <c r="VO194" s="3"/>
      <c r="VP194" s="3"/>
      <c r="VQ194" s="3"/>
      <c r="VR194" s="3"/>
      <c r="VS194" s="3"/>
      <c r="VT194" s="3"/>
      <c r="VU194" s="3"/>
      <c r="VV194" s="3"/>
      <c r="VW194" s="3"/>
      <c r="VX194" s="3"/>
      <c r="VY194" s="3"/>
      <c r="VZ194" s="3"/>
      <c r="WA194" s="3"/>
      <c r="WB194" s="3"/>
      <c r="WC194" s="3"/>
      <c r="WD194" s="3"/>
      <c r="WE194" s="3"/>
      <c r="WF194" s="3"/>
      <c r="WG194" s="3"/>
      <c r="WH194" s="3"/>
      <c r="WI194" s="3"/>
      <c r="WJ194" s="3"/>
      <c r="WK194" s="3"/>
      <c r="WL194" s="3"/>
      <c r="WM194" s="3"/>
      <c r="WN194" s="3"/>
      <c r="WO194" s="3"/>
      <c r="WP194" s="3"/>
      <c r="WQ194" s="3"/>
      <c r="WR194" s="3"/>
      <c r="WS194" s="3"/>
      <c r="WT194" s="3"/>
      <c r="WU194" s="3"/>
      <c r="WV194" s="3"/>
      <c r="WW194" s="3"/>
      <c r="WX194" s="3"/>
      <c r="WY194" s="3"/>
      <c r="WZ194" s="3"/>
      <c r="XA194" s="3"/>
      <c r="XB194" s="3"/>
      <c r="XC194" s="3"/>
      <c r="XD194" s="3"/>
      <c r="XE194" s="3"/>
      <c r="XF194" s="3"/>
      <c r="XG194" s="3"/>
      <c r="XH194" s="3"/>
      <c r="XI194" s="3"/>
      <c r="XJ194" s="3"/>
      <c r="XK194" s="3"/>
      <c r="XL194" s="3"/>
      <c r="XM194" s="3"/>
      <c r="XN194" s="3"/>
      <c r="XO194" s="3"/>
      <c r="XP194" s="3"/>
      <c r="XQ194" s="3"/>
      <c r="XR194" s="3"/>
      <c r="XS194" s="3"/>
      <c r="XT194" s="3"/>
      <c r="XU194" s="3"/>
      <c r="XV194" s="3"/>
      <c r="XW194" s="3"/>
      <c r="XX194" s="3"/>
      <c r="XY194" s="3"/>
      <c r="XZ194" s="3"/>
      <c r="YA194" s="3"/>
      <c r="YB194" s="3"/>
      <c r="YC194" s="3"/>
      <c r="YD194" s="3"/>
      <c r="YE194" s="3"/>
      <c r="YF194" s="3"/>
      <c r="YG194" s="3"/>
      <c r="YH194" s="3"/>
      <c r="YI194" s="3"/>
      <c r="YJ194" s="3"/>
      <c r="YK194" s="3"/>
      <c r="YL194" s="3"/>
      <c r="YM194" s="3"/>
      <c r="YN194" s="3"/>
      <c r="YO194" s="3"/>
      <c r="YP194" s="3"/>
      <c r="YQ194" s="3"/>
      <c r="YR194" s="3"/>
      <c r="YS194" s="3"/>
      <c r="YT194" s="3"/>
      <c r="YU194" s="3"/>
      <c r="YV194" s="3"/>
      <c r="YW194" s="3"/>
      <c r="YX194" s="3"/>
      <c r="YY194" s="3"/>
      <c r="YZ194" s="3"/>
      <c r="ZA194" s="3"/>
      <c r="ZB194" s="3"/>
      <c r="ZC194" s="3"/>
      <c r="ZD194" s="3"/>
      <c r="ZE194" s="3"/>
      <c r="ZF194" s="3"/>
      <c r="ZG194" s="3"/>
      <c r="ZH194" s="3"/>
      <c r="ZI194" s="3"/>
      <c r="ZJ194" s="3"/>
      <c r="ZK194" s="3"/>
      <c r="ZL194" s="3"/>
      <c r="ZM194" s="3"/>
      <c r="ZN194" s="3"/>
      <c r="ZO194" s="3"/>
      <c r="ZP194" s="3"/>
      <c r="ZQ194" s="3"/>
      <c r="ZR194" s="3"/>
      <c r="ZS194" s="3"/>
      <c r="ZT194" s="3"/>
      <c r="ZU194" s="3"/>
      <c r="ZV194" s="3"/>
      <c r="ZW194" s="3"/>
      <c r="ZX194" s="3"/>
      <c r="ZY194" s="3"/>
      <c r="ZZ194" s="3"/>
      <c r="AAA194" s="3"/>
      <c r="AAB194" s="3"/>
      <c r="AAC194" s="3"/>
      <c r="AAD194" s="3"/>
      <c r="AAE194" s="3"/>
      <c r="AAF194" s="3"/>
      <c r="AAG194" s="3"/>
      <c r="AAH194" s="3"/>
      <c r="AAI194" s="3"/>
      <c r="AAJ194" s="3"/>
      <c r="AAK194" s="3"/>
      <c r="AAL194" s="3"/>
      <c r="AAM194" s="3"/>
      <c r="AAN194" s="3"/>
      <c r="AAO194" s="3"/>
      <c r="AAP194" s="3"/>
      <c r="AAQ194" s="3"/>
      <c r="AAR194" s="3"/>
      <c r="AAS194" s="3"/>
      <c r="AAT194" s="3"/>
      <c r="AAU194" s="3"/>
      <c r="AAV194" s="3"/>
      <c r="AAW194" s="3"/>
      <c r="AAX194" s="3"/>
      <c r="AAY194" s="3"/>
      <c r="AAZ194" s="3"/>
      <c r="ABA194" s="3"/>
      <c r="ABB194" s="3"/>
      <c r="ABC194" s="3"/>
      <c r="ABD194" s="3"/>
      <c r="ABE194" s="3"/>
      <c r="ABF194" s="3"/>
      <c r="ABG194" s="3"/>
      <c r="ABH194" s="3"/>
      <c r="ABI194" s="3"/>
      <c r="ABJ194" s="3"/>
      <c r="ABK194" s="3"/>
      <c r="ABL194" s="3"/>
      <c r="ABM194" s="3"/>
      <c r="ABN194" s="3"/>
      <c r="ABO194" s="3"/>
      <c r="ABP194" s="3"/>
      <c r="ABQ194" s="3"/>
      <c r="ABR194" s="3"/>
      <c r="ABS194" s="3"/>
      <c r="ABT194" s="3"/>
      <c r="ABU194" s="3"/>
      <c r="ABV194" s="3"/>
      <c r="ABW194" s="3"/>
      <c r="ABX194" s="3"/>
      <c r="ABY194" s="3"/>
      <c r="ABZ194" s="3"/>
      <c r="ACA194" s="3"/>
      <c r="ACB194" s="3"/>
      <c r="ACC194" s="3"/>
      <c r="ACD194" s="3"/>
      <c r="ACE194" s="3"/>
      <c r="ACF194" s="3"/>
      <c r="ACG194" s="3"/>
      <c r="ACH194" s="3"/>
      <c r="ACI194" s="3"/>
      <c r="ACJ194" s="3"/>
      <c r="ACK194" s="3"/>
      <c r="ACL194" s="3"/>
      <c r="ACM194" s="3"/>
      <c r="ACN194" s="3"/>
      <c r="ACO194" s="3"/>
      <c r="ACP194" s="3"/>
      <c r="ACQ194" s="3"/>
      <c r="ACR194" s="3"/>
      <c r="ACS194" s="3"/>
      <c r="ACT194" s="3"/>
      <c r="ACU194" s="3"/>
      <c r="ACV194" s="3"/>
      <c r="ACW194" s="3"/>
      <c r="ACX194" s="3"/>
      <c r="ACY194" s="3"/>
      <c r="ACZ194" s="3"/>
      <c r="ADA194" s="3"/>
      <c r="ADB194" s="3"/>
      <c r="ADC194" s="3"/>
      <c r="ADD194" s="3"/>
      <c r="ADE194" s="3"/>
      <c r="ADF194" s="3"/>
      <c r="ADG194" s="3"/>
      <c r="ADH194" s="3"/>
      <c r="ADI194" s="3"/>
      <c r="ADJ194" s="3"/>
      <c r="ADK194" s="3"/>
      <c r="ADL194" s="3"/>
      <c r="ADM194" s="3"/>
      <c r="ADN194" s="3"/>
      <c r="ADO194" s="3"/>
      <c r="ADP194" s="3"/>
      <c r="ADQ194" s="3"/>
      <c r="ADR194" s="3"/>
      <c r="ADS194" s="3"/>
      <c r="ADT194" s="3"/>
      <c r="ADU194" s="3"/>
      <c r="ADV194" s="3"/>
      <c r="ADW194" s="3"/>
      <c r="ADX194" s="3"/>
      <c r="ADY194" s="3"/>
      <c r="ADZ194" s="3"/>
      <c r="AEA194" s="3"/>
      <c r="AEB194" s="3"/>
      <c r="AEC194" s="3"/>
      <c r="AED194" s="3"/>
      <c r="AEE194" s="3"/>
      <c r="AEF194" s="3"/>
      <c r="AEG194" s="3"/>
      <c r="AEH194" s="3"/>
      <c r="AEI194" s="3"/>
      <c r="AEJ194" s="3"/>
      <c r="AEK194" s="3"/>
      <c r="AEL194" s="3"/>
      <c r="AEM194" s="3"/>
      <c r="AEN194" s="3"/>
      <c r="AEO194" s="3"/>
      <c r="AEP194" s="3"/>
      <c r="AEQ194" s="3"/>
      <c r="AER194" s="3"/>
      <c r="AES194" s="3"/>
      <c r="AET194" s="3"/>
      <c r="AEU194" s="3"/>
      <c r="AEV194" s="3"/>
      <c r="AEW194" s="3"/>
      <c r="AEX194" s="3"/>
      <c r="AEY194" s="3"/>
      <c r="AEZ194" s="3"/>
      <c r="AFA194" s="3"/>
      <c r="AFB194" s="3"/>
      <c r="AFC194" s="3"/>
      <c r="AFD194" s="3"/>
      <c r="AFE194" s="3"/>
      <c r="AFF194" s="3"/>
      <c r="AFG194" s="3"/>
      <c r="AFH194" s="3"/>
      <c r="AFI194" s="3"/>
      <c r="AFJ194" s="3"/>
      <c r="AFK194" s="3"/>
      <c r="AFL194" s="3"/>
      <c r="AFM194" s="3"/>
      <c r="AFN194" s="3"/>
      <c r="AFO194" s="3"/>
      <c r="AFP194" s="3"/>
      <c r="AFQ194" s="3"/>
      <c r="AFR194" s="3"/>
      <c r="AFS194" s="3"/>
      <c r="AFT194" s="3"/>
      <c r="AFU194" s="3"/>
      <c r="AFV194" s="3"/>
      <c r="AFW194" s="3"/>
      <c r="AFX194" s="3"/>
      <c r="AFY194" s="3"/>
      <c r="AFZ194" s="3"/>
      <c r="AGA194" s="3"/>
      <c r="AGB194" s="3"/>
      <c r="AGC194" s="3"/>
      <c r="AGD194" s="3"/>
      <c r="AGE194" s="3"/>
      <c r="AGF194" s="3"/>
      <c r="AGG194" s="3"/>
      <c r="AGH194" s="3"/>
      <c r="AGI194" s="3"/>
      <c r="AGJ194" s="3"/>
      <c r="AGK194" s="3"/>
      <c r="AGL194" s="3"/>
      <c r="AGM194" s="3"/>
      <c r="AGN194" s="3"/>
      <c r="AGO194" s="3"/>
      <c r="AGP194" s="3"/>
      <c r="AGQ194" s="3"/>
      <c r="AGR194" s="3"/>
      <c r="AGS194" s="3"/>
      <c r="AGT194" s="3"/>
      <c r="AGU194" s="3"/>
      <c r="AGV194" s="3"/>
      <c r="AGW194" s="3"/>
      <c r="AGX194" s="3"/>
      <c r="AGY194" s="3"/>
      <c r="AGZ194" s="3"/>
      <c r="AHA194" s="3"/>
      <c r="AHB194" s="3"/>
      <c r="AHC194" s="3"/>
      <c r="AHD194" s="3"/>
      <c r="AHE194" s="3"/>
      <c r="AHF194" s="3"/>
      <c r="AHG194" s="3"/>
      <c r="AHH194" s="3"/>
      <c r="AHI194" s="3"/>
      <c r="AHJ194" s="3"/>
      <c r="AHK194" s="3"/>
      <c r="AHL194" s="3"/>
      <c r="AHM194" s="3"/>
      <c r="AHN194" s="3"/>
      <c r="AHO194" s="3"/>
      <c r="AHP194" s="3"/>
      <c r="AHQ194" s="3"/>
      <c r="AHR194" s="3"/>
      <c r="AHS194" s="3"/>
      <c r="AHT194" s="3"/>
      <c r="AHU194" s="3"/>
      <c r="AHV194" s="3"/>
      <c r="AHW194" s="3"/>
      <c r="AHX194" s="3"/>
      <c r="AHY194" s="3"/>
      <c r="AHZ194" s="3"/>
      <c r="AIA194" s="3"/>
      <c r="AIB194" s="3"/>
      <c r="AIC194" s="3"/>
      <c r="AID194" s="3"/>
      <c r="AIE194" s="3"/>
      <c r="AIF194" s="3"/>
      <c r="AIG194" s="3"/>
      <c r="AIH194" s="3"/>
      <c r="AII194" s="3"/>
      <c r="AIJ194" s="3"/>
      <c r="AIK194" s="3"/>
      <c r="AIL194" s="3"/>
      <c r="AIM194" s="3"/>
      <c r="AIN194" s="3"/>
      <c r="AIO194" s="3"/>
      <c r="AIP194" s="3"/>
      <c r="AIQ194" s="3"/>
      <c r="AIR194" s="3"/>
      <c r="AIS194" s="3"/>
      <c r="AIT194" s="3"/>
      <c r="AIU194" s="3"/>
      <c r="AIV194" s="3"/>
      <c r="AIW194" s="3"/>
      <c r="AIX194" s="3"/>
      <c r="AIY194" s="3"/>
      <c r="AIZ194" s="3"/>
      <c r="AJA194" s="3"/>
      <c r="AJB194" s="3"/>
      <c r="AJC194" s="3"/>
      <c r="AJD194" s="3"/>
      <c r="AJE194" s="3"/>
      <c r="AJF194" s="3"/>
      <c r="AJG194" s="3"/>
      <c r="AJH194" s="3"/>
      <c r="AJI194" s="3"/>
      <c r="AJJ194" s="3"/>
      <c r="AJK194" s="3"/>
      <c r="AJL194" s="3"/>
      <c r="AJM194" s="3"/>
      <c r="AJN194" s="3"/>
      <c r="AJO194" s="3"/>
      <c r="AJP194" s="3"/>
      <c r="AJQ194" s="3"/>
      <c r="AJR194" s="3"/>
      <c r="AJS194" s="3"/>
      <c r="AJT194" s="3"/>
      <c r="AJU194" s="3"/>
      <c r="AJV194" s="3"/>
      <c r="AJW194" s="3"/>
      <c r="AJX194" s="3"/>
      <c r="AJY194" s="3"/>
      <c r="AJZ194" s="3"/>
      <c r="AKA194" s="3"/>
      <c r="AKB194" s="3"/>
      <c r="AKC194" s="3"/>
      <c r="AKD194" s="3"/>
      <c r="AKE194" s="3"/>
      <c r="AKF194" s="3"/>
      <c r="AKG194" s="3"/>
      <c r="AKH194" s="3"/>
      <c r="AKI194" s="3"/>
      <c r="AKJ194" s="3"/>
      <c r="AKK194" s="3"/>
      <c r="AKL194" s="3"/>
      <c r="AKM194" s="3"/>
      <c r="AKN194" s="3"/>
      <c r="AKO194" s="3"/>
      <c r="AKP194" s="3"/>
      <c r="AKQ194" s="3"/>
      <c r="AKR194" s="3"/>
      <c r="AKS194" s="3"/>
      <c r="AKT194" s="3"/>
      <c r="AKU194" s="3"/>
      <c r="AKV194" s="3"/>
      <c r="AKW194" s="3"/>
      <c r="AKX194" s="3"/>
      <c r="AKY194" s="3"/>
      <c r="AKZ194" s="3"/>
      <c r="ALA194" s="3"/>
    </row>
    <row r="195" spans="1:989" s="35" customFormat="1" x14ac:dyDescent="0.2">
      <c r="A195" s="22" t="s">
        <v>49</v>
      </c>
      <c r="B195" s="72">
        <v>87228.3</v>
      </c>
      <c r="C195" s="72">
        <v>87228.3</v>
      </c>
      <c r="D195" s="72">
        <v>87228.3</v>
      </c>
      <c r="E195" s="73">
        <f t="shared" si="57"/>
        <v>100</v>
      </c>
      <c r="F195" s="73">
        <f t="shared" si="58"/>
        <v>100</v>
      </c>
      <c r="G195" s="86">
        <v>40511</v>
      </c>
      <c r="H195" s="72">
        <f t="shared" si="59"/>
        <v>-46717.3</v>
      </c>
      <c r="I195" s="72">
        <f t="shared" si="60"/>
        <v>-53.55750370006065</v>
      </c>
      <c r="J195" s="74">
        <f t="shared" si="61"/>
        <v>-46717.3</v>
      </c>
      <c r="K195" s="74">
        <f t="shared" si="62"/>
        <v>-53.55750370006065</v>
      </c>
      <c r="L195" s="75">
        <f t="shared" si="63"/>
        <v>-46717.3</v>
      </c>
      <c r="M195" s="75">
        <f t="shared" si="64"/>
        <v>-53.55750370006065</v>
      </c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3"/>
      <c r="CR195" s="3"/>
      <c r="CS195" s="3"/>
      <c r="CT195" s="3"/>
      <c r="CU195" s="3"/>
      <c r="CV195" s="3"/>
      <c r="CW195" s="3"/>
      <c r="CX195" s="3"/>
      <c r="CY195" s="3"/>
      <c r="CZ195" s="3"/>
      <c r="DA195" s="3"/>
      <c r="DB195" s="3"/>
      <c r="DC195" s="3"/>
      <c r="DD195" s="3"/>
      <c r="DE195" s="3"/>
      <c r="DF195" s="3"/>
      <c r="DG195" s="3"/>
      <c r="DH195" s="3"/>
      <c r="DI195" s="3"/>
      <c r="DJ195" s="3"/>
      <c r="DK195" s="3"/>
      <c r="DL195" s="3"/>
      <c r="DM195" s="3"/>
      <c r="DN195" s="3"/>
      <c r="DO195" s="3"/>
      <c r="DP195" s="3"/>
      <c r="DQ195" s="3"/>
      <c r="DR195" s="3"/>
      <c r="DS195" s="3"/>
      <c r="DT195" s="3"/>
      <c r="DU195" s="3"/>
      <c r="DV195" s="3"/>
      <c r="DW195" s="3"/>
      <c r="DX195" s="3"/>
      <c r="DY195" s="3"/>
      <c r="DZ195" s="3"/>
      <c r="EA195" s="3"/>
      <c r="EB195" s="3"/>
      <c r="EC195" s="3"/>
      <c r="ED195" s="3"/>
      <c r="EE195" s="3"/>
      <c r="EF195" s="3"/>
      <c r="EG195" s="3"/>
      <c r="EH195" s="3"/>
      <c r="EI195" s="3"/>
      <c r="EJ195" s="3"/>
      <c r="EK195" s="3"/>
      <c r="EL195" s="3"/>
      <c r="EM195" s="3"/>
      <c r="EN195" s="3"/>
      <c r="EO195" s="3"/>
      <c r="EP195" s="3"/>
      <c r="EQ195" s="3"/>
      <c r="ER195" s="3"/>
      <c r="ES195" s="3"/>
      <c r="ET195" s="3"/>
      <c r="EU195" s="3"/>
      <c r="EV195" s="3"/>
      <c r="EW195" s="3"/>
      <c r="EX195" s="3"/>
      <c r="EY195" s="3"/>
      <c r="EZ195" s="3"/>
      <c r="FA195" s="3"/>
      <c r="FB195" s="3"/>
      <c r="FC195" s="3"/>
      <c r="FD195" s="3"/>
      <c r="FE195" s="3"/>
      <c r="FF195" s="3"/>
      <c r="FG195" s="3"/>
      <c r="FH195" s="3"/>
      <c r="FI195" s="3"/>
      <c r="FJ195" s="3"/>
      <c r="FK195" s="3"/>
      <c r="FL195" s="3"/>
      <c r="FM195" s="3"/>
      <c r="FN195" s="3"/>
      <c r="FO195" s="3"/>
      <c r="FP195" s="3"/>
      <c r="FQ195" s="3"/>
      <c r="FR195" s="3"/>
      <c r="FS195" s="3"/>
      <c r="FT195" s="3"/>
      <c r="FU195" s="3"/>
      <c r="FV195" s="3"/>
      <c r="FW195" s="3"/>
      <c r="FX195" s="3"/>
      <c r="FY195" s="3"/>
      <c r="FZ195" s="3"/>
      <c r="GA195" s="3"/>
      <c r="GB195" s="3"/>
      <c r="GC195" s="3"/>
      <c r="GD195" s="3"/>
      <c r="GE195" s="3"/>
      <c r="GF195" s="3"/>
      <c r="GG195" s="3"/>
      <c r="GH195" s="3"/>
      <c r="GI195" s="3"/>
      <c r="GJ195" s="3"/>
      <c r="GK195" s="3"/>
      <c r="GL195" s="3"/>
      <c r="GM195" s="3"/>
      <c r="GN195" s="3"/>
      <c r="GO195" s="3"/>
      <c r="GP195" s="3"/>
      <c r="GQ195" s="3"/>
      <c r="GR195" s="3"/>
      <c r="GS195" s="3"/>
      <c r="GT195" s="3"/>
      <c r="GU195" s="3"/>
      <c r="GV195" s="3"/>
      <c r="GW195" s="3"/>
      <c r="GX195" s="3"/>
      <c r="GY195" s="3"/>
      <c r="GZ195" s="3"/>
      <c r="HA195" s="3"/>
      <c r="HB195" s="3"/>
      <c r="HC195" s="3"/>
      <c r="HD195" s="3"/>
      <c r="HE195" s="3"/>
      <c r="HF195" s="3"/>
      <c r="HG195" s="3"/>
      <c r="HH195" s="3"/>
      <c r="HI195" s="3"/>
      <c r="HJ195" s="3"/>
      <c r="HK195" s="3"/>
      <c r="HL195" s="3"/>
      <c r="HM195" s="3"/>
      <c r="HN195" s="3"/>
      <c r="HO195" s="3"/>
      <c r="HP195" s="3"/>
      <c r="HQ195" s="3"/>
      <c r="HR195" s="3"/>
      <c r="HS195" s="3"/>
      <c r="HT195" s="3"/>
      <c r="HU195" s="3"/>
      <c r="HV195" s="3"/>
      <c r="HW195" s="3"/>
      <c r="HX195" s="3"/>
      <c r="HY195" s="3"/>
      <c r="HZ195" s="3"/>
      <c r="IA195" s="3"/>
      <c r="IB195" s="3"/>
      <c r="IC195" s="3"/>
      <c r="ID195" s="3"/>
      <c r="IE195" s="3"/>
      <c r="IF195" s="3"/>
      <c r="IG195" s="3"/>
      <c r="IH195" s="3"/>
      <c r="II195" s="3"/>
      <c r="IJ195" s="3"/>
      <c r="IK195" s="3"/>
      <c r="IL195" s="3"/>
      <c r="IM195" s="3"/>
      <c r="IN195" s="3"/>
      <c r="IO195" s="3"/>
      <c r="IP195" s="3"/>
      <c r="IQ195" s="3"/>
      <c r="IR195" s="3"/>
      <c r="IS195" s="3"/>
      <c r="IT195" s="3"/>
      <c r="IU195" s="3"/>
      <c r="IV195" s="3"/>
      <c r="IW195" s="3"/>
      <c r="IX195" s="3"/>
      <c r="IY195" s="3"/>
      <c r="IZ195" s="3"/>
      <c r="JA195" s="3"/>
      <c r="JB195" s="3"/>
      <c r="JC195" s="3"/>
      <c r="JD195" s="3"/>
      <c r="JE195" s="3"/>
      <c r="JF195" s="3"/>
      <c r="JG195" s="3"/>
      <c r="JH195" s="3"/>
      <c r="JI195" s="3"/>
      <c r="JJ195" s="3"/>
      <c r="JK195" s="3"/>
      <c r="JL195" s="3"/>
      <c r="JM195" s="3"/>
      <c r="JN195" s="3"/>
      <c r="JO195" s="3"/>
      <c r="JP195" s="3"/>
      <c r="JQ195" s="3"/>
      <c r="JR195" s="3"/>
      <c r="JS195" s="3"/>
      <c r="JT195" s="3"/>
      <c r="JU195" s="3"/>
      <c r="JV195" s="3"/>
      <c r="JW195" s="3"/>
      <c r="JX195" s="3"/>
      <c r="JY195" s="3"/>
      <c r="JZ195" s="3"/>
      <c r="KA195" s="3"/>
      <c r="KB195" s="3"/>
      <c r="KC195" s="3"/>
      <c r="KD195" s="3"/>
      <c r="KE195" s="3"/>
      <c r="KF195" s="3"/>
      <c r="KG195" s="3"/>
      <c r="KH195" s="3"/>
      <c r="KI195" s="3"/>
      <c r="KJ195" s="3"/>
      <c r="KK195" s="3"/>
      <c r="KL195" s="3"/>
      <c r="KM195" s="3"/>
      <c r="KN195" s="3"/>
      <c r="KO195" s="3"/>
      <c r="KP195" s="3"/>
      <c r="KQ195" s="3"/>
      <c r="KR195" s="3"/>
      <c r="KS195" s="3"/>
      <c r="KT195" s="3"/>
      <c r="KU195" s="3"/>
      <c r="KV195" s="3"/>
      <c r="KW195" s="3"/>
      <c r="KX195" s="3"/>
      <c r="KY195" s="3"/>
      <c r="KZ195" s="3"/>
      <c r="LA195" s="3"/>
      <c r="LB195" s="3"/>
      <c r="LC195" s="3"/>
      <c r="LD195" s="3"/>
      <c r="LE195" s="3"/>
      <c r="LF195" s="3"/>
      <c r="LG195" s="3"/>
      <c r="LH195" s="3"/>
      <c r="LI195" s="3"/>
      <c r="LJ195" s="3"/>
      <c r="LK195" s="3"/>
      <c r="LL195" s="3"/>
      <c r="LM195" s="3"/>
      <c r="LN195" s="3"/>
      <c r="LO195" s="3"/>
      <c r="LP195" s="3"/>
      <c r="LQ195" s="3"/>
      <c r="LR195" s="3"/>
      <c r="LS195" s="3"/>
      <c r="LT195" s="3"/>
      <c r="LU195" s="3"/>
      <c r="LV195" s="3"/>
      <c r="LW195" s="3"/>
      <c r="LX195" s="3"/>
      <c r="LY195" s="3"/>
      <c r="LZ195" s="3"/>
      <c r="MA195" s="3"/>
      <c r="MB195" s="3"/>
      <c r="MC195" s="3"/>
      <c r="MD195" s="3"/>
      <c r="ME195" s="3"/>
      <c r="MF195" s="3"/>
      <c r="MG195" s="3"/>
      <c r="MH195" s="3"/>
      <c r="MI195" s="3"/>
      <c r="MJ195" s="3"/>
      <c r="MK195" s="3"/>
      <c r="ML195" s="3"/>
      <c r="MM195" s="3"/>
      <c r="MN195" s="3"/>
      <c r="MO195" s="3"/>
      <c r="MP195" s="3"/>
      <c r="MQ195" s="3"/>
      <c r="MR195" s="3"/>
      <c r="MS195" s="3"/>
      <c r="MT195" s="3"/>
      <c r="MU195" s="3"/>
      <c r="MV195" s="3"/>
      <c r="MW195" s="3"/>
      <c r="MX195" s="3"/>
      <c r="MY195" s="3"/>
      <c r="MZ195" s="3"/>
      <c r="NA195" s="3"/>
      <c r="NB195" s="3"/>
      <c r="NC195" s="3"/>
      <c r="ND195" s="3"/>
      <c r="NE195" s="3"/>
      <c r="NF195" s="3"/>
      <c r="NG195" s="3"/>
      <c r="NH195" s="3"/>
      <c r="NI195" s="3"/>
      <c r="NJ195" s="3"/>
      <c r="NK195" s="3"/>
      <c r="NL195" s="3"/>
      <c r="NM195" s="3"/>
      <c r="NN195" s="3"/>
      <c r="NO195" s="3"/>
      <c r="NP195" s="3"/>
      <c r="NQ195" s="3"/>
      <c r="NR195" s="3"/>
      <c r="NS195" s="3"/>
      <c r="NT195" s="3"/>
      <c r="NU195" s="3"/>
      <c r="NV195" s="3"/>
      <c r="NW195" s="3"/>
      <c r="NX195" s="3"/>
      <c r="NY195" s="3"/>
      <c r="NZ195" s="3"/>
      <c r="OA195" s="3"/>
      <c r="OB195" s="3"/>
      <c r="OC195" s="3"/>
      <c r="OD195" s="3"/>
      <c r="OE195" s="3"/>
      <c r="OF195" s="3"/>
      <c r="OG195" s="3"/>
      <c r="OH195" s="3"/>
      <c r="OI195" s="3"/>
      <c r="OJ195" s="3"/>
      <c r="OK195" s="3"/>
      <c r="OL195" s="3"/>
      <c r="OM195" s="3"/>
      <c r="ON195" s="3"/>
      <c r="OO195" s="3"/>
      <c r="OP195" s="3"/>
      <c r="OQ195" s="3"/>
      <c r="OR195" s="3"/>
      <c r="OS195" s="3"/>
      <c r="OT195" s="3"/>
      <c r="OU195" s="3"/>
      <c r="OV195" s="3"/>
      <c r="OW195" s="3"/>
      <c r="OX195" s="3"/>
      <c r="OY195" s="3"/>
      <c r="OZ195" s="3"/>
      <c r="PA195" s="3"/>
      <c r="PB195" s="3"/>
      <c r="PC195" s="3"/>
      <c r="PD195" s="3"/>
      <c r="PE195" s="3"/>
      <c r="PF195" s="3"/>
      <c r="PG195" s="3"/>
      <c r="PH195" s="3"/>
      <c r="PI195" s="3"/>
      <c r="PJ195" s="3"/>
      <c r="PK195" s="3"/>
      <c r="PL195" s="3"/>
      <c r="PM195" s="3"/>
      <c r="PN195" s="3"/>
      <c r="PO195" s="3"/>
      <c r="PP195" s="3"/>
      <c r="PQ195" s="3"/>
      <c r="PR195" s="3"/>
      <c r="PS195" s="3"/>
      <c r="PT195" s="3"/>
      <c r="PU195" s="3"/>
      <c r="PV195" s="3"/>
      <c r="PW195" s="3"/>
      <c r="PX195" s="3"/>
      <c r="PY195" s="3"/>
      <c r="PZ195" s="3"/>
      <c r="QA195" s="3"/>
      <c r="QB195" s="3"/>
      <c r="QC195" s="3"/>
      <c r="QD195" s="3"/>
      <c r="QE195" s="3"/>
      <c r="QF195" s="3"/>
      <c r="QG195" s="3"/>
      <c r="QH195" s="3"/>
      <c r="QI195" s="3"/>
      <c r="QJ195" s="3"/>
      <c r="QK195" s="3"/>
      <c r="QL195" s="3"/>
      <c r="QM195" s="3"/>
      <c r="QN195" s="3"/>
      <c r="QO195" s="3"/>
      <c r="QP195" s="3"/>
      <c r="QQ195" s="3"/>
      <c r="QR195" s="3"/>
      <c r="QS195" s="3"/>
      <c r="QT195" s="3"/>
      <c r="QU195" s="3"/>
      <c r="QV195" s="3"/>
      <c r="QW195" s="3"/>
      <c r="QX195" s="3"/>
      <c r="QY195" s="3"/>
      <c r="QZ195" s="3"/>
      <c r="RA195" s="3"/>
      <c r="RB195" s="3"/>
      <c r="RC195" s="3"/>
      <c r="RD195" s="3"/>
      <c r="RE195" s="3"/>
      <c r="RF195" s="3"/>
      <c r="RG195" s="3"/>
      <c r="RH195" s="3"/>
      <c r="RI195" s="3"/>
      <c r="RJ195" s="3"/>
      <c r="RK195" s="3"/>
      <c r="RL195" s="3"/>
      <c r="RM195" s="3"/>
      <c r="RN195" s="3"/>
      <c r="RO195" s="3"/>
      <c r="RP195" s="3"/>
      <c r="RQ195" s="3"/>
      <c r="RR195" s="3"/>
      <c r="RS195" s="3"/>
      <c r="RT195" s="3"/>
      <c r="RU195" s="3"/>
      <c r="RV195" s="3"/>
      <c r="RW195" s="3"/>
      <c r="RX195" s="3"/>
      <c r="RY195" s="3"/>
      <c r="RZ195" s="3"/>
      <c r="SA195" s="3"/>
      <c r="SB195" s="3"/>
      <c r="SC195" s="3"/>
      <c r="SD195" s="3"/>
      <c r="SE195" s="3"/>
      <c r="SF195" s="3"/>
      <c r="SG195" s="3"/>
      <c r="SH195" s="3"/>
      <c r="SI195" s="3"/>
      <c r="SJ195" s="3"/>
      <c r="SK195" s="3"/>
      <c r="SL195" s="3"/>
      <c r="SM195" s="3"/>
      <c r="SN195" s="3"/>
      <c r="SO195" s="3"/>
      <c r="SP195" s="3"/>
      <c r="SQ195" s="3"/>
      <c r="SR195" s="3"/>
      <c r="SS195" s="3"/>
      <c r="ST195" s="3"/>
      <c r="SU195" s="3"/>
      <c r="SV195" s="3"/>
      <c r="SW195" s="3"/>
      <c r="SX195" s="3"/>
      <c r="SY195" s="3"/>
      <c r="SZ195" s="3"/>
      <c r="TA195" s="3"/>
      <c r="TB195" s="3"/>
      <c r="TC195" s="3"/>
      <c r="TD195" s="3"/>
      <c r="TE195" s="3"/>
      <c r="TF195" s="3"/>
      <c r="TG195" s="3"/>
      <c r="TH195" s="3"/>
      <c r="TI195" s="3"/>
      <c r="TJ195" s="3"/>
      <c r="TK195" s="3"/>
      <c r="TL195" s="3"/>
      <c r="TM195" s="3"/>
      <c r="TN195" s="3"/>
      <c r="TO195" s="3"/>
      <c r="TP195" s="3"/>
      <c r="TQ195" s="3"/>
      <c r="TR195" s="3"/>
      <c r="TS195" s="3"/>
      <c r="TT195" s="3"/>
      <c r="TU195" s="3"/>
      <c r="TV195" s="3"/>
      <c r="TW195" s="3"/>
      <c r="TX195" s="3"/>
      <c r="TY195" s="3"/>
      <c r="TZ195" s="3"/>
      <c r="UA195" s="3"/>
      <c r="UB195" s="3"/>
      <c r="UC195" s="3"/>
      <c r="UD195" s="3"/>
      <c r="UE195" s="3"/>
      <c r="UF195" s="3"/>
      <c r="UG195" s="3"/>
      <c r="UH195" s="3"/>
      <c r="UI195" s="3"/>
      <c r="UJ195" s="3"/>
      <c r="UK195" s="3"/>
      <c r="UL195" s="3"/>
      <c r="UM195" s="3"/>
      <c r="UN195" s="3"/>
      <c r="UO195" s="3"/>
      <c r="UP195" s="3"/>
      <c r="UQ195" s="3"/>
      <c r="UR195" s="3"/>
      <c r="US195" s="3"/>
      <c r="UT195" s="3"/>
      <c r="UU195" s="3"/>
      <c r="UV195" s="3"/>
      <c r="UW195" s="3"/>
      <c r="UX195" s="3"/>
      <c r="UY195" s="3"/>
      <c r="UZ195" s="3"/>
      <c r="VA195" s="3"/>
      <c r="VB195" s="3"/>
      <c r="VC195" s="3"/>
      <c r="VD195" s="3"/>
      <c r="VE195" s="3"/>
      <c r="VF195" s="3"/>
      <c r="VG195" s="3"/>
      <c r="VH195" s="3"/>
      <c r="VI195" s="3"/>
      <c r="VJ195" s="3"/>
      <c r="VK195" s="3"/>
      <c r="VL195" s="3"/>
      <c r="VM195" s="3"/>
      <c r="VN195" s="3"/>
      <c r="VO195" s="3"/>
      <c r="VP195" s="3"/>
      <c r="VQ195" s="3"/>
      <c r="VR195" s="3"/>
      <c r="VS195" s="3"/>
      <c r="VT195" s="3"/>
      <c r="VU195" s="3"/>
      <c r="VV195" s="3"/>
      <c r="VW195" s="3"/>
      <c r="VX195" s="3"/>
      <c r="VY195" s="3"/>
      <c r="VZ195" s="3"/>
      <c r="WA195" s="3"/>
      <c r="WB195" s="3"/>
      <c r="WC195" s="3"/>
      <c r="WD195" s="3"/>
      <c r="WE195" s="3"/>
      <c r="WF195" s="3"/>
      <c r="WG195" s="3"/>
      <c r="WH195" s="3"/>
      <c r="WI195" s="3"/>
      <c r="WJ195" s="3"/>
      <c r="WK195" s="3"/>
      <c r="WL195" s="3"/>
      <c r="WM195" s="3"/>
      <c r="WN195" s="3"/>
      <c r="WO195" s="3"/>
      <c r="WP195" s="3"/>
      <c r="WQ195" s="3"/>
      <c r="WR195" s="3"/>
      <c r="WS195" s="3"/>
      <c r="WT195" s="3"/>
      <c r="WU195" s="3"/>
      <c r="WV195" s="3"/>
      <c r="WW195" s="3"/>
      <c r="WX195" s="3"/>
      <c r="WY195" s="3"/>
      <c r="WZ195" s="3"/>
      <c r="XA195" s="3"/>
      <c r="XB195" s="3"/>
      <c r="XC195" s="3"/>
      <c r="XD195" s="3"/>
      <c r="XE195" s="3"/>
      <c r="XF195" s="3"/>
      <c r="XG195" s="3"/>
      <c r="XH195" s="3"/>
      <c r="XI195" s="3"/>
      <c r="XJ195" s="3"/>
      <c r="XK195" s="3"/>
      <c r="XL195" s="3"/>
      <c r="XM195" s="3"/>
      <c r="XN195" s="3"/>
      <c r="XO195" s="3"/>
      <c r="XP195" s="3"/>
      <c r="XQ195" s="3"/>
      <c r="XR195" s="3"/>
      <c r="XS195" s="3"/>
      <c r="XT195" s="3"/>
      <c r="XU195" s="3"/>
      <c r="XV195" s="3"/>
      <c r="XW195" s="3"/>
      <c r="XX195" s="3"/>
      <c r="XY195" s="3"/>
      <c r="XZ195" s="3"/>
      <c r="YA195" s="3"/>
      <c r="YB195" s="3"/>
      <c r="YC195" s="3"/>
      <c r="YD195" s="3"/>
      <c r="YE195" s="3"/>
      <c r="YF195" s="3"/>
      <c r="YG195" s="3"/>
      <c r="YH195" s="3"/>
      <c r="YI195" s="3"/>
      <c r="YJ195" s="3"/>
      <c r="YK195" s="3"/>
      <c r="YL195" s="3"/>
      <c r="YM195" s="3"/>
      <c r="YN195" s="3"/>
      <c r="YO195" s="3"/>
      <c r="YP195" s="3"/>
      <c r="YQ195" s="3"/>
      <c r="YR195" s="3"/>
      <c r="YS195" s="3"/>
      <c r="YT195" s="3"/>
      <c r="YU195" s="3"/>
      <c r="YV195" s="3"/>
      <c r="YW195" s="3"/>
      <c r="YX195" s="3"/>
      <c r="YY195" s="3"/>
      <c r="YZ195" s="3"/>
      <c r="ZA195" s="3"/>
      <c r="ZB195" s="3"/>
      <c r="ZC195" s="3"/>
      <c r="ZD195" s="3"/>
      <c r="ZE195" s="3"/>
      <c r="ZF195" s="3"/>
      <c r="ZG195" s="3"/>
      <c r="ZH195" s="3"/>
      <c r="ZI195" s="3"/>
      <c r="ZJ195" s="3"/>
      <c r="ZK195" s="3"/>
      <c r="ZL195" s="3"/>
      <c r="ZM195" s="3"/>
      <c r="ZN195" s="3"/>
      <c r="ZO195" s="3"/>
      <c r="ZP195" s="3"/>
      <c r="ZQ195" s="3"/>
      <c r="ZR195" s="3"/>
      <c r="ZS195" s="3"/>
      <c r="ZT195" s="3"/>
      <c r="ZU195" s="3"/>
      <c r="ZV195" s="3"/>
      <c r="ZW195" s="3"/>
      <c r="ZX195" s="3"/>
      <c r="ZY195" s="3"/>
      <c r="ZZ195" s="3"/>
      <c r="AAA195" s="3"/>
      <c r="AAB195" s="3"/>
      <c r="AAC195" s="3"/>
      <c r="AAD195" s="3"/>
      <c r="AAE195" s="3"/>
      <c r="AAF195" s="3"/>
      <c r="AAG195" s="3"/>
      <c r="AAH195" s="3"/>
      <c r="AAI195" s="3"/>
      <c r="AAJ195" s="3"/>
      <c r="AAK195" s="3"/>
      <c r="AAL195" s="3"/>
      <c r="AAM195" s="3"/>
      <c r="AAN195" s="3"/>
      <c r="AAO195" s="3"/>
      <c r="AAP195" s="3"/>
      <c r="AAQ195" s="3"/>
      <c r="AAR195" s="3"/>
      <c r="AAS195" s="3"/>
      <c r="AAT195" s="3"/>
      <c r="AAU195" s="3"/>
      <c r="AAV195" s="3"/>
      <c r="AAW195" s="3"/>
      <c r="AAX195" s="3"/>
      <c r="AAY195" s="3"/>
      <c r="AAZ195" s="3"/>
      <c r="ABA195" s="3"/>
      <c r="ABB195" s="3"/>
      <c r="ABC195" s="3"/>
      <c r="ABD195" s="3"/>
      <c r="ABE195" s="3"/>
      <c r="ABF195" s="3"/>
      <c r="ABG195" s="3"/>
      <c r="ABH195" s="3"/>
      <c r="ABI195" s="3"/>
      <c r="ABJ195" s="3"/>
      <c r="ABK195" s="3"/>
      <c r="ABL195" s="3"/>
      <c r="ABM195" s="3"/>
      <c r="ABN195" s="3"/>
      <c r="ABO195" s="3"/>
      <c r="ABP195" s="3"/>
      <c r="ABQ195" s="3"/>
      <c r="ABR195" s="3"/>
      <c r="ABS195" s="3"/>
      <c r="ABT195" s="3"/>
      <c r="ABU195" s="3"/>
      <c r="ABV195" s="3"/>
      <c r="ABW195" s="3"/>
      <c r="ABX195" s="3"/>
      <c r="ABY195" s="3"/>
      <c r="ABZ195" s="3"/>
      <c r="ACA195" s="3"/>
      <c r="ACB195" s="3"/>
      <c r="ACC195" s="3"/>
      <c r="ACD195" s="3"/>
      <c r="ACE195" s="3"/>
      <c r="ACF195" s="3"/>
      <c r="ACG195" s="3"/>
      <c r="ACH195" s="3"/>
      <c r="ACI195" s="3"/>
      <c r="ACJ195" s="3"/>
      <c r="ACK195" s="3"/>
      <c r="ACL195" s="3"/>
      <c r="ACM195" s="3"/>
      <c r="ACN195" s="3"/>
      <c r="ACO195" s="3"/>
      <c r="ACP195" s="3"/>
      <c r="ACQ195" s="3"/>
      <c r="ACR195" s="3"/>
      <c r="ACS195" s="3"/>
      <c r="ACT195" s="3"/>
      <c r="ACU195" s="3"/>
      <c r="ACV195" s="3"/>
      <c r="ACW195" s="3"/>
      <c r="ACX195" s="3"/>
      <c r="ACY195" s="3"/>
      <c r="ACZ195" s="3"/>
      <c r="ADA195" s="3"/>
      <c r="ADB195" s="3"/>
      <c r="ADC195" s="3"/>
      <c r="ADD195" s="3"/>
      <c r="ADE195" s="3"/>
      <c r="ADF195" s="3"/>
      <c r="ADG195" s="3"/>
      <c r="ADH195" s="3"/>
      <c r="ADI195" s="3"/>
      <c r="ADJ195" s="3"/>
      <c r="ADK195" s="3"/>
      <c r="ADL195" s="3"/>
      <c r="ADM195" s="3"/>
      <c r="ADN195" s="3"/>
      <c r="ADO195" s="3"/>
      <c r="ADP195" s="3"/>
      <c r="ADQ195" s="3"/>
      <c r="ADR195" s="3"/>
      <c r="ADS195" s="3"/>
      <c r="ADT195" s="3"/>
      <c r="ADU195" s="3"/>
      <c r="ADV195" s="3"/>
      <c r="ADW195" s="3"/>
      <c r="ADX195" s="3"/>
      <c r="ADY195" s="3"/>
      <c r="ADZ195" s="3"/>
      <c r="AEA195" s="3"/>
      <c r="AEB195" s="3"/>
      <c r="AEC195" s="3"/>
      <c r="AED195" s="3"/>
      <c r="AEE195" s="3"/>
      <c r="AEF195" s="3"/>
      <c r="AEG195" s="3"/>
      <c r="AEH195" s="3"/>
      <c r="AEI195" s="3"/>
      <c r="AEJ195" s="3"/>
      <c r="AEK195" s="3"/>
      <c r="AEL195" s="3"/>
      <c r="AEM195" s="3"/>
      <c r="AEN195" s="3"/>
      <c r="AEO195" s="3"/>
      <c r="AEP195" s="3"/>
      <c r="AEQ195" s="3"/>
      <c r="AER195" s="3"/>
      <c r="AES195" s="3"/>
      <c r="AET195" s="3"/>
      <c r="AEU195" s="3"/>
      <c r="AEV195" s="3"/>
      <c r="AEW195" s="3"/>
      <c r="AEX195" s="3"/>
      <c r="AEY195" s="3"/>
      <c r="AEZ195" s="3"/>
      <c r="AFA195" s="3"/>
      <c r="AFB195" s="3"/>
      <c r="AFC195" s="3"/>
      <c r="AFD195" s="3"/>
      <c r="AFE195" s="3"/>
      <c r="AFF195" s="3"/>
      <c r="AFG195" s="3"/>
      <c r="AFH195" s="3"/>
      <c r="AFI195" s="3"/>
      <c r="AFJ195" s="3"/>
      <c r="AFK195" s="3"/>
      <c r="AFL195" s="3"/>
      <c r="AFM195" s="3"/>
      <c r="AFN195" s="3"/>
      <c r="AFO195" s="3"/>
      <c r="AFP195" s="3"/>
      <c r="AFQ195" s="3"/>
      <c r="AFR195" s="3"/>
      <c r="AFS195" s="3"/>
      <c r="AFT195" s="3"/>
      <c r="AFU195" s="3"/>
      <c r="AFV195" s="3"/>
      <c r="AFW195" s="3"/>
      <c r="AFX195" s="3"/>
      <c r="AFY195" s="3"/>
      <c r="AFZ195" s="3"/>
      <c r="AGA195" s="3"/>
      <c r="AGB195" s="3"/>
      <c r="AGC195" s="3"/>
      <c r="AGD195" s="3"/>
      <c r="AGE195" s="3"/>
      <c r="AGF195" s="3"/>
      <c r="AGG195" s="3"/>
      <c r="AGH195" s="3"/>
      <c r="AGI195" s="3"/>
      <c r="AGJ195" s="3"/>
      <c r="AGK195" s="3"/>
      <c r="AGL195" s="3"/>
      <c r="AGM195" s="3"/>
      <c r="AGN195" s="3"/>
      <c r="AGO195" s="3"/>
      <c r="AGP195" s="3"/>
      <c r="AGQ195" s="3"/>
      <c r="AGR195" s="3"/>
      <c r="AGS195" s="3"/>
      <c r="AGT195" s="3"/>
      <c r="AGU195" s="3"/>
      <c r="AGV195" s="3"/>
      <c r="AGW195" s="3"/>
      <c r="AGX195" s="3"/>
      <c r="AGY195" s="3"/>
      <c r="AGZ195" s="3"/>
      <c r="AHA195" s="3"/>
      <c r="AHB195" s="3"/>
      <c r="AHC195" s="3"/>
      <c r="AHD195" s="3"/>
      <c r="AHE195" s="3"/>
      <c r="AHF195" s="3"/>
      <c r="AHG195" s="3"/>
      <c r="AHH195" s="3"/>
      <c r="AHI195" s="3"/>
      <c r="AHJ195" s="3"/>
      <c r="AHK195" s="3"/>
      <c r="AHL195" s="3"/>
      <c r="AHM195" s="3"/>
      <c r="AHN195" s="3"/>
      <c r="AHO195" s="3"/>
      <c r="AHP195" s="3"/>
      <c r="AHQ195" s="3"/>
      <c r="AHR195" s="3"/>
      <c r="AHS195" s="3"/>
      <c r="AHT195" s="3"/>
      <c r="AHU195" s="3"/>
      <c r="AHV195" s="3"/>
      <c r="AHW195" s="3"/>
      <c r="AHX195" s="3"/>
      <c r="AHY195" s="3"/>
      <c r="AHZ195" s="3"/>
      <c r="AIA195" s="3"/>
      <c r="AIB195" s="3"/>
      <c r="AIC195" s="3"/>
      <c r="AID195" s="3"/>
      <c r="AIE195" s="3"/>
      <c r="AIF195" s="3"/>
      <c r="AIG195" s="3"/>
      <c r="AIH195" s="3"/>
      <c r="AII195" s="3"/>
      <c r="AIJ195" s="3"/>
      <c r="AIK195" s="3"/>
      <c r="AIL195" s="3"/>
      <c r="AIM195" s="3"/>
      <c r="AIN195" s="3"/>
      <c r="AIO195" s="3"/>
      <c r="AIP195" s="3"/>
      <c r="AIQ195" s="3"/>
      <c r="AIR195" s="3"/>
      <c r="AIS195" s="3"/>
      <c r="AIT195" s="3"/>
      <c r="AIU195" s="3"/>
      <c r="AIV195" s="3"/>
      <c r="AIW195" s="3"/>
      <c r="AIX195" s="3"/>
      <c r="AIY195" s="3"/>
      <c r="AIZ195" s="3"/>
      <c r="AJA195" s="3"/>
      <c r="AJB195" s="3"/>
      <c r="AJC195" s="3"/>
      <c r="AJD195" s="3"/>
      <c r="AJE195" s="3"/>
      <c r="AJF195" s="3"/>
      <c r="AJG195" s="3"/>
      <c r="AJH195" s="3"/>
      <c r="AJI195" s="3"/>
      <c r="AJJ195" s="3"/>
      <c r="AJK195" s="3"/>
      <c r="AJL195" s="3"/>
      <c r="AJM195" s="3"/>
      <c r="AJN195" s="3"/>
      <c r="AJO195" s="3"/>
      <c r="AJP195" s="3"/>
      <c r="AJQ195" s="3"/>
      <c r="AJR195" s="3"/>
      <c r="AJS195" s="3"/>
      <c r="AJT195" s="3"/>
      <c r="AJU195" s="3"/>
      <c r="AJV195" s="3"/>
      <c r="AJW195" s="3"/>
      <c r="AJX195" s="3"/>
      <c r="AJY195" s="3"/>
      <c r="AJZ195" s="3"/>
      <c r="AKA195" s="3"/>
      <c r="AKB195" s="3"/>
      <c r="AKC195" s="3"/>
      <c r="AKD195" s="3"/>
      <c r="AKE195" s="3"/>
      <c r="AKF195" s="3"/>
      <c r="AKG195" s="3"/>
      <c r="AKH195" s="3"/>
      <c r="AKI195" s="3"/>
      <c r="AKJ195" s="3"/>
      <c r="AKK195" s="3"/>
      <c r="AKL195" s="3"/>
      <c r="AKM195" s="3"/>
      <c r="AKN195" s="3"/>
      <c r="AKO195" s="3"/>
      <c r="AKP195" s="3"/>
      <c r="AKQ195" s="3"/>
      <c r="AKR195" s="3"/>
      <c r="AKS195" s="3"/>
      <c r="AKT195" s="3"/>
      <c r="AKU195" s="3"/>
      <c r="AKV195" s="3"/>
      <c r="AKW195" s="3"/>
      <c r="AKX195" s="3"/>
      <c r="AKY195" s="3"/>
      <c r="AKZ195" s="3"/>
      <c r="ALA195" s="3"/>
    </row>
    <row r="196" spans="1:989" s="35" customFormat="1" x14ac:dyDescent="0.2">
      <c r="A196" s="22" t="s">
        <v>50</v>
      </c>
      <c r="B196" s="72">
        <v>140</v>
      </c>
      <c r="C196" s="72">
        <v>140</v>
      </c>
      <c r="D196" s="72">
        <v>140</v>
      </c>
      <c r="E196" s="73">
        <f t="shared" si="57"/>
        <v>100</v>
      </c>
      <c r="F196" s="73">
        <f t="shared" si="58"/>
        <v>100</v>
      </c>
      <c r="G196" s="86">
        <v>140</v>
      </c>
      <c r="H196" s="72">
        <f t="shared" si="59"/>
        <v>0</v>
      </c>
      <c r="I196" s="72">
        <f t="shared" si="60"/>
        <v>0</v>
      </c>
      <c r="J196" s="74">
        <f t="shared" si="61"/>
        <v>0</v>
      </c>
      <c r="K196" s="74">
        <f t="shared" si="62"/>
        <v>0</v>
      </c>
      <c r="L196" s="75">
        <f t="shared" si="63"/>
        <v>0</v>
      </c>
      <c r="M196" s="75">
        <f t="shared" si="64"/>
        <v>0</v>
      </c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  <c r="CR196" s="3"/>
      <c r="CS196" s="3"/>
      <c r="CT196" s="3"/>
      <c r="CU196" s="3"/>
      <c r="CV196" s="3"/>
      <c r="CW196" s="3"/>
      <c r="CX196" s="3"/>
      <c r="CY196" s="3"/>
      <c r="CZ196" s="3"/>
      <c r="DA196" s="3"/>
      <c r="DB196" s="3"/>
      <c r="DC196" s="3"/>
      <c r="DD196" s="3"/>
      <c r="DE196" s="3"/>
      <c r="DF196" s="3"/>
      <c r="DG196" s="3"/>
      <c r="DH196" s="3"/>
      <c r="DI196" s="3"/>
      <c r="DJ196" s="3"/>
      <c r="DK196" s="3"/>
      <c r="DL196" s="3"/>
      <c r="DM196" s="3"/>
      <c r="DN196" s="3"/>
      <c r="DO196" s="3"/>
      <c r="DP196" s="3"/>
      <c r="DQ196" s="3"/>
      <c r="DR196" s="3"/>
      <c r="DS196" s="3"/>
      <c r="DT196" s="3"/>
      <c r="DU196" s="3"/>
      <c r="DV196" s="3"/>
      <c r="DW196" s="3"/>
      <c r="DX196" s="3"/>
      <c r="DY196" s="3"/>
      <c r="DZ196" s="3"/>
      <c r="EA196" s="3"/>
      <c r="EB196" s="3"/>
      <c r="EC196" s="3"/>
      <c r="ED196" s="3"/>
      <c r="EE196" s="3"/>
      <c r="EF196" s="3"/>
      <c r="EG196" s="3"/>
      <c r="EH196" s="3"/>
      <c r="EI196" s="3"/>
      <c r="EJ196" s="3"/>
      <c r="EK196" s="3"/>
      <c r="EL196" s="3"/>
      <c r="EM196" s="3"/>
      <c r="EN196" s="3"/>
      <c r="EO196" s="3"/>
      <c r="EP196" s="3"/>
      <c r="EQ196" s="3"/>
      <c r="ER196" s="3"/>
      <c r="ES196" s="3"/>
      <c r="ET196" s="3"/>
      <c r="EU196" s="3"/>
      <c r="EV196" s="3"/>
      <c r="EW196" s="3"/>
      <c r="EX196" s="3"/>
      <c r="EY196" s="3"/>
      <c r="EZ196" s="3"/>
      <c r="FA196" s="3"/>
      <c r="FB196" s="3"/>
      <c r="FC196" s="3"/>
      <c r="FD196" s="3"/>
      <c r="FE196" s="3"/>
      <c r="FF196" s="3"/>
      <c r="FG196" s="3"/>
      <c r="FH196" s="3"/>
      <c r="FI196" s="3"/>
      <c r="FJ196" s="3"/>
      <c r="FK196" s="3"/>
      <c r="FL196" s="3"/>
      <c r="FM196" s="3"/>
      <c r="FN196" s="3"/>
      <c r="FO196" s="3"/>
      <c r="FP196" s="3"/>
      <c r="FQ196" s="3"/>
      <c r="FR196" s="3"/>
      <c r="FS196" s="3"/>
      <c r="FT196" s="3"/>
      <c r="FU196" s="3"/>
      <c r="FV196" s="3"/>
      <c r="FW196" s="3"/>
      <c r="FX196" s="3"/>
      <c r="FY196" s="3"/>
      <c r="FZ196" s="3"/>
      <c r="GA196" s="3"/>
      <c r="GB196" s="3"/>
      <c r="GC196" s="3"/>
      <c r="GD196" s="3"/>
      <c r="GE196" s="3"/>
      <c r="GF196" s="3"/>
      <c r="GG196" s="3"/>
      <c r="GH196" s="3"/>
      <c r="GI196" s="3"/>
      <c r="GJ196" s="3"/>
      <c r="GK196" s="3"/>
      <c r="GL196" s="3"/>
      <c r="GM196" s="3"/>
      <c r="GN196" s="3"/>
      <c r="GO196" s="3"/>
      <c r="GP196" s="3"/>
      <c r="GQ196" s="3"/>
      <c r="GR196" s="3"/>
      <c r="GS196" s="3"/>
      <c r="GT196" s="3"/>
      <c r="GU196" s="3"/>
      <c r="GV196" s="3"/>
      <c r="GW196" s="3"/>
      <c r="GX196" s="3"/>
      <c r="GY196" s="3"/>
      <c r="GZ196" s="3"/>
      <c r="HA196" s="3"/>
      <c r="HB196" s="3"/>
      <c r="HC196" s="3"/>
      <c r="HD196" s="3"/>
      <c r="HE196" s="3"/>
      <c r="HF196" s="3"/>
      <c r="HG196" s="3"/>
      <c r="HH196" s="3"/>
      <c r="HI196" s="3"/>
      <c r="HJ196" s="3"/>
      <c r="HK196" s="3"/>
      <c r="HL196" s="3"/>
      <c r="HM196" s="3"/>
      <c r="HN196" s="3"/>
      <c r="HO196" s="3"/>
      <c r="HP196" s="3"/>
      <c r="HQ196" s="3"/>
      <c r="HR196" s="3"/>
      <c r="HS196" s="3"/>
      <c r="HT196" s="3"/>
      <c r="HU196" s="3"/>
      <c r="HV196" s="3"/>
      <c r="HW196" s="3"/>
      <c r="HX196" s="3"/>
      <c r="HY196" s="3"/>
      <c r="HZ196" s="3"/>
      <c r="IA196" s="3"/>
      <c r="IB196" s="3"/>
      <c r="IC196" s="3"/>
      <c r="ID196" s="3"/>
      <c r="IE196" s="3"/>
      <c r="IF196" s="3"/>
      <c r="IG196" s="3"/>
      <c r="IH196" s="3"/>
      <c r="II196" s="3"/>
      <c r="IJ196" s="3"/>
      <c r="IK196" s="3"/>
      <c r="IL196" s="3"/>
      <c r="IM196" s="3"/>
      <c r="IN196" s="3"/>
      <c r="IO196" s="3"/>
      <c r="IP196" s="3"/>
      <c r="IQ196" s="3"/>
      <c r="IR196" s="3"/>
      <c r="IS196" s="3"/>
      <c r="IT196" s="3"/>
      <c r="IU196" s="3"/>
      <c r="IV196" s="3"/>
      <c r="IW196" s="3"/>
      <c r="IX196" s="3"/>
      <c r="IY196" s="3"/>
      <c r="IZ196" s="3"/>
      <c r="JA196" s="3"/>
      <c r="JB196" s="3"/>
      <c r="JC196" s="3"/>
      <c r="JD196" s="3"/>
      <c r="JE196" s="3"/>
      <c r="JF196" s="3"/>
      <c r="JG196" s="3"/>
      <c r="JH196" s="3"/>
      <c r="JI196" s="3"/>
      <c r="JJ196" s="3"/>
      <c r="JK196" s="3"/>
      <c r="JL196" s="3"/>
      <c r="JM196" s="3"/>
      <c r="JN196" s="3"/>
      <c r="JO196" s="3"/>
      <c r="JP196" s="3"/>
      <c r="JQ196" s="3"/>
      <c r="JR196" s="3"/>
      <c r="JS196" s="3"/>
      <c r="JT196" s="3"/>
      <c r="JU196" s="3"/>
      <c r="JV196" s="3"/>
      <c r="JW196" s="3"/>
      <c r="JX196" s="3"/>
      <c r="JY196" s="3"/>
      <c r="JZ196" s="3"/>
      <c r="KA196" s="3"/>
      <c r="KB196" s="3"/>
      <c r="KC196" s="3"/>
      <c r="KD196" s="3"/>
      <c r="KE196" s="3"/>
      <c r="KF196" s="3"/>
      <c r="KG196" s="3"/>
      <c r="KH196" s="3"/>
      <c r="KI196" s="3"/>
      <c r="KJ196" s="3"/>
      <c r="KK196" s="3"/>
      <c r="KL196" s="3"/>
      <c r="KM196" s="3"/>
      <c r="KN196" s="3"/>
      <c r="KO196" s="3"/>
      <c r="KP196" s="3"/>
      <c r="KQ196" s="3"/>
      <c r="KR196" s="3"/>
      <c r="KS196" s="3"/>
      <c r="KT196" s="3"/>
      <c r="KU196" s="3"/>
      <c r="KV196" s="3"/>
      <c r="KW196" s="3"/>
      <c r="KX196" s="3"/>
      <c r="KY196" s="3"/>
      <c r="KZ196" s="3"/>
      <c r="LA196" s="3"/>
      <c r="LB196" s="3"/>
      <c r="LC196" s="3"/>
      <c r="LD196" s="3"/>
      <c r="LE196" s="3"/>
      <c r="LF196" s="3"/>
      <c r="LG196" s="3"/>
      <c r="LH196" s="3"/>
      <c r="LI196" s="3"/>
      <c r="LJ196" s="3"/>
      <c r="LK196" s="3"/>
      <c r="LL196" s="3"/>
      <c r="LM196" s="3"/>
      <c r="LN196" s="3"/>
      <c r="LO196" s="3"/>
      <c r="LP196" s="3"/>
      <c r="LQ196" s="3"/>
      <c r="LR196" s="3"/>
      <c r="LS196" s="3"/>
      <c r="LT196" s="3"/>
      <c r="LU196" s="3"/>
      <c r="LV196" s="3"/>
      <c r="LW196" s="3"/>
      <c r="LX196" s="3"/>
      <c r="LY196" s="3"/>
      <c r="LZ196" s="3"/>
      <c r="MA196" s="3"/>
      <c r="MB196" s="3"/>
      <c r="MC196" s="3"/>
      <c r="MD196" s="3"/>
      <c r="ME196" s="3"/>
      <c r="MF196" s="3"/>
      <c r="MG196" s="3"/>
      <c r="MH196" s="3"/>
      <c r="MI196" s="3"/>
      <c r="MJ196" s="3"/>
      <c r="MK196" s="3"/>
      <c r="ML196" s="3"/>
      <c r="MM196" s="3"/>
      <c r="MN196" s="3"/>
      <c r="MO196" s="3"/>
      <c r="MP196" s="3"/>
      <c r="MQ196" s="3"/>
      <c r="MR196" s="3"/>
      <c r="MS196" s="3"/>
      <c r="MT196" s="3"/>
      <c r="MU196" s="3"/>
      <c r="MV196" s="3"/>
      <c r="MW196" s="3"/>
      <c r="MX196" s="3"/>
      <c r="MY196" s="3"/>
      <c r="MZ196" s="3"/>
      <c r="NA196" s="3"/>
      <c r="NB196" s="3"/>
      <c r="NC196" s="3"/>
      <c r="ND196" s="3"/>
      <c r="NE196" s="3"/>
      <c r="NF196" s="3"/>
      <c r="NG196" s="3"/>
      <c r="NH196" s="3"/>
      <c r="NI196" s="3"/>
      <c r="NJ196" s="3"/>
      <c r="NK196" s="3"/>
      <c r="NL196" s="3"/>
      <c r="NM196" s="3"/>
      <c r="NN196" s="3"/>
      <c r="NO196" s="3"/>
      <c r="NP196" s="3"/>
      <c r="NQ196" s="3"/>
      <c r="NR196" s="3"/>
      <c r="NS196" s="3"/>
      <c r="NT196" s="3"/>
      <c r="NU196" s="3"/>
      <c r="NV196" s="3"/>
      <c r="NW196" s="3"/>
      <c r="NX196" s="3"/>
      <c r="NY196" s="3"/>
      <c r="NZ196" s="3"/>
      <c r="OA196" s="3"/>
      <c r="OB196" s="3"/>
      <c r="OC196" s="3"/>
      <c r="OD196" s="3"/>
      <c r="OE196" s="3"/>
      <c r="OF196" s="3"/>
      <c r="OG196" s="3"/>
      <c r="OH196" s="3"/>
      <c r="OI196" s="3"/>
      <c r="OJ196" s="3"/>
      <c r="OK196" s="3"/>
      <c r="OL196" s="3"/>
      <c r="OM196" s="3"/>
      <c r="ON196" s="3"/>
      <c r="OO196" s="3"/>
      <c r="OP196" s="3"/>
      <c r="OQ196" s="3"/>
      <c r="OR196" s="3"/>
      <c r="OS196" s="3"/>
      <c r="OT196" s="3"/>
      <c r="OU196" s="3"/>
      <c r="OV196" s="3"/>
      <c r="OW196" s="3"/>
      <c r="OX196" s="3"/>
      <c r="OY196" s="3"/>
      <c r="OZ196" s="3"/>
      <c r="PA196" s="3"/>
      <c r="PB196" s="3"/>
      <c r="PC196" s="3"/>
      <c r="PD196" s="3"/>
      <c r="PE196" s="3"/>
      <c r="PF196" s="3"/>
      <c r="PG196" s="3"/>
      <c r="PH196" s="3"/>
      <c r="PI196" s="3"/>
      <c r="PJ196" s="3"/>
      <c r="PK196" s="3"/>
      <c r="PL196" s="3"/>
      <c r="PM196" s="3"/>
      <c r="PN196" s="3"/>
      <c r="PO196" s="3"/>
      <c r="PP196" s="3"/>
      <c r="PQ196" s="3"/>
      <c r="PR196" s="3"/>
      <c r="PS196" s="3"/>
      <c r="PT196" s="3"/>
      <c r="PU196" s="3"/>
      <c r="PV196" s="3"/>
      <c r="PW196" s="3"/>
      <c r="PX196" s="3"/>
      <c r="PY196" s="3"/>
      <c r="PZ196" s="3"/>
      <c r="QA196" s="3"/>
      <c r="QB196" s="3"/>
      <c r="QC196" s="3"/>
      <c r="QD196" s="3"/>
      <c r="QE196" s="3"/>
      <c r="QF196" s="3"/>
      <c r="QG196" s="3"/>
      <c r="QH196" s="3"/>
      <c r="QI196" s="3"/>
      <c r="QJ196" s="3"/>
      <c r="QK196" s="3"/>
      <c r="QL196" s="3"/>
      <c r="QM196" s="3"/>
      <c r="QN196" s="3"/>
      <c r="QO196" s="3"/>
      <c r="QP196" s="3"/>
      <c r="QQ196" s="3"/>
      <c r="QR196" s="3"/>
      <c r="QS196" s="3"/>
      <c r="QT196" s="3"/>
      <c r="QU196" s="3"/>
      <c r="QV196" s="3"/>
      <c r="QW196" s="3"/>
      <c r="QX196" s="3"/>
      <c r="QY196" s="3"/>
      <c r="QZ196" s="3"/>
      <c r="RA196" s="3"/>
      <c r="RB196" s="3"/>
      <c r="RC196" s="3"/>
      <c r="RD196" s="3"/>
      <c r="RE196" s="3"/>
      <c r="RF196" s="3"/>
      <c r="RG196" s="3"/>
      <c r="RH196" s="3"/>
      <c r="RI196" s="3"/>
      <c r="RJ196" s="3"/>
      <c r="RK196" s="3"/>
      <c r="RL196" s="3"/>
      <c r="RM196" s="3"/>
      <c r="RN196" s="3"/>
      <c r="RO196" s="3"/>
      <c r="RP196" s="3"/>
      <c r="RQ196" s="3"/>
      <c r="RR196" s="3"/>
      <c r="RS196" s="3"/>
      <c r="RT196" s="3"/>
      <c r="RU196" s="3"/>
      <c r="RV196" s="3"/>
      <c r="RW196" s="3"/>
      <c r="RX196" s="3"/>
      <c r="RY196" s="3"/>
      <c r="RZ196" s="3"/>
      <c r="SA196" s="3"/>
      <c r="SB196" s="3"/>
      <c r="SC196" s="3"/>
      <c r="SD196" s="3"/>
      <c r="SE196" s="3"/>
      <c r="SF196" s="3"/>
      <c r="SG196" s="3"/>
      <c r="SH196" s="3"/>
      <c r="SI196" s="3"/>
      <c r="SJ196" s="3"/>
      <c r="SK196" s="3"/>
      <c r="SL196" s="3"/>
      <c r="SM196" s="3"/>
      <c r="SN196" s="3"/>
      <c r="SO196" s="3"/>
      <c r="SP196" s="3"/>
      <c r="SQ196" s="3"/>
      <c r="SR196" s="3"/>
      <c r="SS196" s="3"/>
      <c r="ST196" s="3"/>
      <c r="SU196" s="3"/>
      <c r="SV196" s="3"/>
      <c r="SW196" s="3"/>
      <c r="SX196" s="3"/>
      <c r="SY196" s="3"/>
      <c r="SZ196" s="3"/>
      <c r="TA196" s="3"/>
      <c r="TB196" s="3"/>
      <c r="TC196" s="3"/>
      <c r="TD196" s="3"/>
      <c r="TE196" s="3"/>
      <c r="TF196" s="3"/>
      <c r="TG196" s="3"/>
      <c r="TH196" s="3"/>
      <c r="TI196" s="3"/>
      <c r="TJ196" s="3"/>
      <c r="TK196" s="3"/>
      <c r="TL196" s="3"/>
      <c r="TM196" s="3"/>
      <c r="TN196" s="3"/>
      <c r="TO196" s="3"/>
      <c r="TP196" s="3"/>
      <c r="TQ196" s="3"/>
      <c r="TR196" s="3"/>
      <c r="TS196" s="3"/>
      <c r="TT196" s="3"/>
      <c r="TU196" s="3"/>
      <c r="TV196" s="3"/>
      <c r="TW196" s="3"/>
      <c r="TX196" s="3"/>
      <c r="TY196" s="3"/>
      <c r="TZ196" s="3"/>
      <c r="UA196" s="3"/>
      <c r="UB196" s="3"/>
      <c r="UC196" s="3"/>
      <c r="UD196" s="3"/>
      <c r="UE196" s="3"/>
      <c r="UF196" s="3"/>
      <c r="UG196" s="3"/>
      <c r="UH196" s="3"/>
      <c r="UI196" s="3"/>
      <c r="UJ196" s="3"/>
      <c r="UK196" s="3"/>
      <c r="UL196" s="3"/>
      <c r="UM196" s="3"/>
      <c r="UN196" s="3"/>
      <c r="UO196" s="3"/>
      <c r="UP196" s="3"/>
      <c r="UQ196" s="3"/>
      <c r="UR196" s="3"/>
      <c r="US196" s="3"/>
      <c r="UT196" s="3"/>
      <c r="UU196" s="3"/>
      <c r="UV196" s="3"/>
      <c r="UW196" s="3"/>
      <c r="UX196" s="3"/>
      <c r="UY196" s="3"/>
      <c r="UZ196" s="3"/>
      <c r="VA196" s="3"/>
      <c r="VB196" s="3"/>
      <c r="VC196" s="3"/>
      <c r="VD196" s="3"/>
      <c r="VE196" s="3"/>
      <c r="VF196" s="3"/>
      <c r="VG196" s="3"/>
      <c r="VH196" s="3"/>
      <c r="VI196" s="3"/>
      <c r="VJ196" s="3"/>
      <c r="VK196" s="3"/>
      <c r="VL196" s="3"/>
      <c r="VM196" s="3"/>
      <c r="VN196" s="3"/>
      <c r="VO196" s="3"/>
      <c r="VP196" s="3"/>
      <c r="VQ196" s="3"/>
      <c r="VR196" s="3"/>
      <c r="VS196" s="3"/>
      <c r="VT196" s="3"/>
      <c r="VU196" s="3"/>
      <c r="VV196" s="3"/>
      <c r="VW196" s="3"/>
      <c r="VX196" s="3"/>
      <c r="VY196" s="3"/>
      <c r="VZ196" s="3"/>
      <c r="WA196" s="3"/>
      <c r="WB196" s="3"/>
      <c r="WC196" s="3"/>
      <c r="WD196" s="3"/>
      <c r="WE196" s="3"/>
      <c r="WF196" s="3"/>
      <c r="WG196" s="3"/>
      <c r="WH196" s="3"/>
      <c r="WI196" s="3"/>
      <c r="WJ196" s="3"/>
      <c r="WK196" s="3"/>
      <c r="WL196" s="3"/>
      <c r="WM196" s="3"/>
      <c r="WN196" s="3"/>
      <c r="WO196" s="3"/>
      <c r="WP196" s="3"/>
      <c r="WQ196" s="3"/>
      <c r="WR196" s="3"/>
      <c r="WS196" s="3"/>
      <c r="WT196" s="3"/>
      <c r="WU196" s="3"/>
      <c r="WV196" s="3"/>
      <c r="WW196" s="3"/>
      <c r="WX196" s="3"/>
      <c r="WY196" s="3"/>
      <c r="WZ196" s="3"/>
      <c r="XA196" s="3"/>
      <c r="XB196" s="3"/>
      <c r="XC196" s="3"/>
      <c r="XD196" s="3"/>
      <c r="XE196" s="3"/>
      <c r="XF196" s="3"/>
      <c r="XG196" s="3"/>
      <c r="XH196" s="3"/>
      <c r="XI196" s="3"/>
      <c r="XJ196" s="3"/>
      <c r="XK196" s="3"/>
      <c r="XL196" s="3"/>
      <c r="XM196" s="3"/>
      <c r="XN196" s="3"/>
      <c r="XO196" s="3"/>
      <c r="XP196" s="3"/>
      <c r="XQ196" s="3"/>
      <c r="XR196" s="3"/>
      <c r="XS196" s="3"/>
      <c r="XT196" s="3"/>
      <c r="XU196" s="3"/>
      <c r="XV196" s="3"/>
      <c r="XW196" s="3"/>
      <c r="XX196" s="3"/>
      <c r="XY196" s="3"/>
      <c r="XZ196" s="3"/>
      <c r="YA196" s="3"/>
      <c r="YB196" s="3"/>
      <c r="YC196" s="3"/>
      <c r="YD196" s="3"/>
      <c r="YE196" s="3"/>
      <c r="YF196" s="3"/>
      <c r="YG196" s="3"/>
      <c r="YH196" s="3"/>
      <c r="YI196" s="3"/>
      <c r="YJ196" s="3"/>
      <c r="YK196" s="3"/>
      <c r="YL196" s="3"/>
      <c r="YM196" s="3"/>
      <c r="YN196" s="3"/>
      <c r="YO196" s="3"/>
      <c r="YP196" s="3"/>
      <c r="YQ196" s="3"/>
      <c r="YR196" s="3"/>
      <c r="YS196" s="3"/>
      <c r="YT196" s="3"/>
      <c r="YU196" s="3"/>
      <c r="YV196" s="3"/>
      <c r="YW196" s="3"/>
      <c r="YX196" s="3"/>
      <c r="YY196" s="3"/>
      <c r="YZ196" s="3"/>
      <c r="ZA196" s="3"/>
      <c r="ZB196" s="3"/>
      <c r="ZC196" s="3"/>
      <c r="ZD196" s="3"/>
      <c r="ZE196" s="3"/>
      <c r="ZF196" s="3"/>
      <c r="ZG196" s="3"/>
      <c r="ZH196" s="3"/>
      <c r="ZI196" s="3"/>
      <c r="ZJ196" s="3"/>
      <c r="ZK196" s="3"/>
      <c r="ZL196" s="3"/>
      <c r="ZM196" s="3"/>
      <c r="ZN196" s="3"/>
      <c r="ZO196" s="3"/>
      <c r="ZP196" s="3"/>
      <c r="ZQ196" s="3"/>
      <c r="ZR196" s="3"/>
      <c r="ZS196" s="3"/>
      <c r="ZT196" s="3"/>
      <c r="ZU196" s="3"/>
      <c r="ZV196" s="3"/>
      <c r="ZW196" s="3"/>
      <c r="ZX196" s="3"/>
      <c r="ZY196" s="3"/>
      <c r="ZZ196" s="3"/>
      <c r="AAA196" s="3"/>
      <c r="AAB196" s="3"/>
      <c r="AAC196" s="3"/>
      <c r="AAD196" s="3"/>
      <c r="AAE196" s="3"/>
      <c r="AAF196" s="3"/>
      <c r="AAG196" s="3"/>
      <c r="AAH196" s="3"/>
      <c r="AAI196" s="3"/>
      <c r="AAJ196" s="3"/>
      <c r="AAK196" s="3"/>
      <c r="AAL196" s="3"/>
      <c r="AAM196" s="3"/>
      <c r="AAN196" s="3"/>
      <c r="AAO196" s="3"/>
      <c r="AAP196" s="3"/>
      <c r="AAQ196" s="3"/>
      <c r="AAR196" s="3"/>
      <c r="AAS196" s="3"/>
      <c r="AAT196" s="3"/>
      <c r="AAU196" s="3"/>
      <c r="AAV196" s="3"/>
      <c r="AAW196" s="3"/>
      <c r="AAX196" s="3"/>
      <c r="AAY196" s="3"/>
      <c r="AAZ196" s="3"/>
      <c r="ABA196" s="3"/>
      <c r="ABB196" s="3"/>
      <c r="ABC196" s="3"/>
      <c r="ABD196" s="3"/>
      <c r="ABE196" s="3"/>
      <c r="ABF196" s="3"/>
      <c r="ABG196" s="3"/>
      <c r="ABH196" s="3"/>
      <c r="ABI196" s="3"/>
      <c r="ABJ196" s="3"/>
      <c r="ABK196" s="3"/>
      <c r="ABL196" s="3"/>
      <c r="ABM196" s="3"/>
      <c r="ABN196" s="3"/>
      <c r="ABO196" s="3"/>
      <c r="ABP196" s="3"/>
      <c r="ABQ196" s="3"/>
      <c r="ABR196" s="3"/>
      <c r="ABS196" s="3"/>
      <c r="ABT196" s="3"/>
      <c r="ABU196" s="3"/>
      <c r="ABV196" s="3"/>
      <c r="ABW196" s="3"/>
      <c r="ABX196" s="3"/>
      <c r="ABY196" s="3"/>
      <c r="ABZ196" s="3"/>
      <c r="ACA196" s="3"/>
      <c r="ACB196" s="3"/>
      <c r="ACC196" s="3"/>
      <c r="ACD196" s="3"/>
      <c r="ACE196" s="3"/>
      <c r="ACF196" s="3"/>
      <c r="ACG196" s="3"/>
      <c r="ACH196" s="3"/>
      <c r="ACI196" s="3"/>
      <c r="ACJ196" s="3"/>
      <c r="ACK196" s="3"/>
      <c r="ACL196" s="3"/>
      <c r="ACM196" s="3"/>
      <c r="ACN196" s="3"/>
      <c r="ACO196" s="3"/>
      <c r="ACP196" s="3"/>
      <c r="ACQ196" s="3"/>
      <c r="ACR196" s="3"/>
      <c r="ACS196" s="3"/>
      <c r="ACT196" s="3"/>
      <c r="ACU196" s="3"/>
      <c r="ACV196" s="3"/>
      <c r="ACW196" s="3"/>
      <c r="ACX196" s="3"/>
      <c r="ACY196" s="3"/>
      <c r="ACZ196" s="3"/>
      <c r="ADA196" s="3"/>
      <c r="ADB196" s="3"/>
      <c r="ADC196" s="3"/>
      <c r="ADD196" s="3"/>
      <c r="ADE196" s="3"/>
      <c r="ADF196" s="3"/>
      <c r="ADG196" s="3"/>
      <c r="ADH196" s="3"/>
      <c r="ADI196" s="3"/>
      <c r="ADJ196" s="3"/>
      <c r="ADK196" s="3"/>
      <c r="ADL196" s="3"/>
      <c r="ADM196" s="3"/>
      <c r="ADN196" s="3"/>
      <c r="ADO196" s="3"/>
      <c r="ADP196" s="3"/>
      <c r="ADQ196" s="3"/>
      <c r="ADR196" s="3"/>
      <c r="ADS196" s="3"/>
      <c r="ADT196" s="3"/>
      <c r="ADU196" s="3"/>
      <c r="ADV196" s="3"/>
      <c r="ADW196" s="3"/>
      <c r="ADX196" s="3"/>
      <c r="ADY196" s="3"/>
      <c r="ADZ196" s="3"/>
      <c r="AEA196" s="3"/>
      <c r="AEB196" s="3"/>
      <c r="AEC196" s="3"/>
      <c r="AED196" s="3"/>
      <c r="AEE196" s="3"/>
      <c r="AEF196" s="3"/>
      <c r="AEG196" s="3"/>
      <c r="AEH196" s="3"/>
      <c r="AEI196" s="3"/>
      <c r="AEJ196" s="3"/>
      <c r="AEK196" s="3"/>
      <c r="AEL196" s="3"/>
      <c r="AEM196" s="3"/>
      <c r="AEN196" s="3"/>
      <c r="AEO196" s="3"/>
      <c r="AEP196" s="3"/>
      <c r="AEQ196" s="3"/>
      <c r="AER196" s="3"/>
      <c r="AES196" s="3"/>
      <c r="AET196" s="3"/>
      <c r="AEU196" s="3"/>
      <c r="AEV196" s="3"/>
      <c r="AEW196" s="3"/>
      <c r="AEX196" s="3"/>
      <c r="AEY196" s="3"/>
      <c r="AEZ196" s="3"/>
      <c r="AFA196" s="3"/>
      <c r="AFB196" s="3"/>
      <c r="AFC196" s="3"/>
      <c r="AFD196" s="3"/>
      <c r="AFE196" s="3"/>
      <c r="AFF196" s="3"/>
      <c r="AFG196" s="3"/>
      <c r="AFH196" s="3"/>
      <c r="AFI196" s="3"/>
      <c r="AFJ196" s="3"/>
      <c r="AFK196" s="3"/>
      <c r="AFL196" s="3"/>
      <c r="AFM196" s="3"/>
      <c r="AFN196" s="3"/>
      <c r="AFO196" s="3"/>
      <c r="AFP196" s="3"/>
      <c r="AFQ196" s="3"/>
      <c r="AFR196" s="3"/>
      <c r="AFS196" s="3"/>
      <c r="AFT196" s="3"/>
      <c r="AFU196" s="3"/>
      <c r="AFV196" s="3"/>
      <c r="AFW196" s="3"/>
      <c r="AFX196" s="3"/>
      <c r="AFY196" s="3"/>
      <c r="AFZ196" s="3"/>
      <c r="AGA196" s="3"/>
      <c r="AGB196" s="3"/>
      <c r="AGC196" s="3"/>
      <c r="AGD196" s="3"/>
      <c r="AGE196" s="3"/>
      <c r="AGF196" s="3"/>
      <c r="AGG196" s="3"/>
      <c r="AGH196" s="3"/>
      <c r="AGI196" s="3"/>
      <c r="AGJ196" s="3"/>
      <c r="AGK196" s="3"/>
      <c r="AGL196" s="3"/>
      <c r="AGM196" s="3"/>
      <c r="AGN196" s="3"/>
      <c r="AGO196" s="3"/>
      <c r="AGP196" s="3"/>
      <c r="AGQ196" s="3"/>
      <c r="AGR196" s="3"/>
      <c r="AGS196" s="3"/>
      <c r="AGT196" s="3"/>
      <c r="AGU196" s="3"/>
      <c r="AGV196" s="3"/>
      <c r="AGW196" s="3"/>
      <c r="AGX196" s="3"/>
      <c r="AGY196" s="3"/>
      <c r="AGZ196" s="3"/>
      <c r="AHA196" s="3"/>
      <c r="AHB196" s="3"/>
      <c r="AHC196" s="3"/>
      <c r="AHD196" s="3"/>
      <c r="AHE196" s="3"/>
      <c r="AHF196" s="3"/>
      <c r="AHG196" s="3"/>
      <c r="AHH196" s="3"/>
      <c r="AHI196" s="3"/>
      <c r="AHJ196" s="3"/>
      <c r="AHK196" s="3"/>
      <c r="AHL196" s="3"/>
      <c r="AHM196" s="3"/>
      <c r="AHN196" s="3"/>
      <c r="AHO196" s="3"/>
      <c r="AHP196" s="3"/>
      <c r="AHQ196" s="3"/>
      <c r="AHR196" s="3"/>
      <c r="AHS196" s="3"/>
      <c r="AHT196" s="3"/>
      <c r="AHU196" s="3"/>
      <c r="AHV196" s="3"/>
      <c r="AHW196" s="3"/>
      <c r="AHX196" s="3"/>
      <c r="AHY196" s="3"/>
      <c r="AHZ196" s="3"/>
      <c r="AIA196" s="3"/>
      <c r="AIB196" s="3"/>
      <c r="AIC196" s="3"/>
      <c r="AID196" s="3"/>
      <c r="AIE196" s="3"/>
      <c r="AIF196" s="3"/>
      <c r="AIG196" s="3"/>
      <c r="AIH196" s="3"/>
      <c r="AII196" s="3"/>
      <c r="AIJ196" s="3"/>
      <c r="AIK196" s="3"/>
      <c r="AIL196" s="3"/>
      <c r="AIM196" s="3"/>
      <c r="AIN196" s="3"/>
      <c r="AIO196" s="3"/>
      <c r="AIP196" s="3"/>
      <c r="AIQ196" s="3"/>
      <c r="AIR196" s="3"/>
      <c r="AIS196" s="3"/>
      <c r="AIT196" s="3"/>
      <c r="AIU196" s="3"/>
      <c r="AIV196" s="3"/>
      <c r="AIW196" s="3"/>
      <c r="AIX196" s="3"/>
      <c r="AIY196" s="3"/>
      <c r="AIZ196" s="3"/>
      <c r="AJA196" s="3"/>
      <c r="AJB196" s="3"/>
      <c r="AJC196" s="3"/>
      <c r="AJD196" s="3"/>
      <c r="AJE196" s="3"/>
      <c r="AJF196" s="3"/>
      <c r="AJG196" s="3"/>
      <c r="AJH196" s="3"/>
      <c r="AJI196" s="3"/>
      <c r="AJJ196" s="3"/>
      <c r="AJK196" s="3"/>
      <c r="AJL196" s="3"/>
      <c r="AJM196" s="3"/>
      <c r="AJN196" s="3"/>
      <c r="AJO196" s="3"/>
      <c r="AJP196" s="3"/>
      <c r="AJQ196" s="3"/>
      <c r="AJR196" s="3"/>
      <c r="AJS196" s="3"/>
      <c r="AJT196" s="3"/>
      <c r="AJU196" s="3"/>
      <c r="AJV196" s="3"/>
      <c r="AJW196" s="3"/>
      <c r="AJX196" s="3"/>
      <c r="AJY196" s="3"/>
      <c r="AJZ196" s="3"/>
      <c r="AKA196" s="3"/>
      <c r="AKB196" s="3"/>
      <c r="AKC196" s="3"/>
      <c r="AKD196" s="3"/>
      <c r="AKE196" s="3"/>
      <c r="AKF196" s="3"/>
      <c r="AKG196" s="3"/>
      <c r="AKH196" s="3"/>
      <c r="AKI196" s="3"/>
      <c r="AKJ196" s="3"/>
      <c r="AKK196" s="3"/>
      <c r="AKL196" s="3"/>
      <c r="AKM196" s="3"/>
      <c r="AKN196" s="3"/>
      <c r="AKO196" s="3"/>
      <c r="AKP196" s="3"/>
      <c r="AKQ196" s="3"/>
      <c r="AKR196" s="3"/>
      <c r="AKS196" s="3"/>
      <c r="AKT196" s="3"/>
      <c r="AKU196" s="3"/>
      <c r="AKV196" s="3"/>
      <c r="AKW196" s="3"/>
      <c r="AKX196" s="3"/>
      <c r="AKY196" s="3"/>
      <c r="AKZ196" s="3"/>
      <c r="ALA196" s="3"/>
    </row>
    <row r="197" spans="1:989" s="4" customFormat="1" x14ac:dyDescent="0.2">
      <c r="A197" s="25" t="s">
        <v>51</v>
      </c>
      <c r="B197" s="68">
        <f>B199+B200</f>
        <v>118116.09999999999</v>
      </c>
      <c r="C197" s="68">
        <f>C199+C200</f>
        <v>118116.09999999999</v>
      </c>
      <c r="D197" s="68">
        <f>D199+D200</f>
        <v>118116.09999999999</v>
      </c>
      <c r="E197" s="69">
        <f t="shared" si="57"/>
        <v>100</v>
      </c>
      <c r="F197" s="69">
        <f t="shared" si="58"/>
        <v>100</v>
      </c>
      <c r="G197" s="88">
        <f>G199+G200</f>
        <v>133410.5</v>
      </c>
      <c r="H197" s="68">
        <f t="shared" si="59"/>
        <v>15294.400000000009</v>
      </c>
      <c r="I197" s="68">
        <f t="shared" si="60"/>
        <v>12.94861581105371</v>
      </c>
      <c r="J197" s="70">
        <f t="shared" si="61"/>
        <v>15294.400000000009</v>
      </c>
      <c r="K197" s="70">
        <f t="shared" si="62"/>
        <v>12.94861581105371</v>
      </c>
      <c r="L197" s="71">
        <f t="shared" si="63"/>
        <v>15294.400000000009</v>
      </c>
      <c r="M197" s="71">
        <f t="shared" si="64"/>
        <v>12.94861581105371</v>
      </c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  <c r="DA197" s="3"/>
      <c r="DB197" s="3"/>
      <c r="DC197" s="3"/>
      <c r="DD197" s="3"/>
      <c r="DE197" s="3"/>
      <c r="DF197" s="3"/>
      <c r="DG197" s="3"/>
      <c r="DH197" s="3"/>
      <c r="DI197" s="3"/>
      <c r="DJ197" s="3"/>
      <c r="DK197" s="3"/>
      <c r="DL197" s="3"/>
      <c r="DM197" s="3"/>
      <c r="DN197" s="3"/>
      <c r="DO197" s="3"/>
      <c r="DP197" s="3"/>
      <c r="DQ197" s="3"/>
      <c r="DR197" s="3"/>
      <c r="DS197" s="3"/>
      <c r="DT197" s="3"/>
      <c r="DU197" s="3"/>
      <c r="DV197" s="3"/>
      <c r="DW197" s="3"/>
      <c r="DX197" s="3"/>
      <c r="DY197" s="3"/>
      <c r="DZ197" s="3"/>
      <c r="EA197" s="3"/>
      <c r="EB197" s="3"/>
      <c r="EC197" s="3"/>
      <c r="ED197" s="3"/>
      <c r="EE197" s="3"/>
      <c r="EF197" s="3"/>
      <c r="EG197" s="3"/>
      <c r="EH197" s="3"/>
      <c r="EI197" s="3"/>
      <c r="EJ197" s="3"/>
      <c r="EK197" s="3"/>
      <c r="EL197" s="3"/>
      <c r="EM197" s="3"/>
      <c r="EN197" s="3"/>
      <c r="EO197" s="3"/>
      <c r="EP197" s="3"/>
      <c r="EQ197" s="3"/>
      <c r="ER197" s="3"/>
      <c r="ES197" s="3"/>
      <c r="ET197" s="3"/>
      <c r="EU197" s="3"/>
      <c r="EV197" s="3"/>
      <c r="EW197" s="3"/>
      <c r="EX197" s="3"/>
      <c r="EY197" s="3"/>
      <c r="EZ197" s="3"/>
      <c r="FA197" s="3"/>
      <c r="FB197" s="3"/>
      <c r="FC197" s="3"/>
      <c r="FD197" s="3"/>
      <c r="FE197" s="3"/>
      <c r="FF197" s="3"/>
      <c r="FG197" s="3"/>
      <c r="FH197" s="3"/>
      <c r="FI197" s="3"/>
      <c r="FJ197" s="3"/>
      <c r="FK197" s="3"/>
      <c r="FL197" s="3"/>
      <c r="FM197" s="3"/>
      <c r="FN197" s="3"/>
      <c r="FO197" s="3"/>
      <c r="FP197" s="3"/>
      <c r="FQ197" s="3"/>
      <c r="FR197" s="3"/>
      <c r="FS197" s="3"/>
      <c r="FT197" s="3"/>
      <c r="FU197" s="3"/>
      <c r="FV197" s="3"/>
      <c r="FW197" s="3"/>
      <c r="FX197" s="3"/>
      <c r="FY197" s="3"/>
      <c r="FZ197" s="3"/>
      <c r="GA197" s="3"/>
      <c r="GB197" s="3"/>
      <c r="GC197" s="3"/>
      <c r="GD197" s="3"/>
      <c r="GE197" s="3"/>
      <c r="GF197" s="3"/>
      <c r="GG197" s="3"/>
      <c r="GH197" s="3"/>
      <c r="GI197" s="3"/>
      <c r="GJ197" s="3"/>
      <c r="GK197" s="3"/>
      <c r="GL197" s="3"/>
      <c r="GM197" s="3"/>
      <c r="GN197" s="3"/>
      <c r="GO197" s="3"/>
      <c r="GP197" s="3"/>
      <c r="GQ197" s="3"/>
      <c r="GR197" s="3"/>
      <c r="GS197" s="3"/>
      <c r="GT197" s="3"/>
      <c r="GU197" s="3"/>
      <c r="GV197" s="3"/>
      <c r="GW197" s="3"/>
      <c r="GX197" s="3"/>
      <c r="GY197" s="3"/>
      <c r="GZ197" s="3"/>
      <c r="HA197" s="3"/>
      <c r="HB197" s="3"/>
      <c r="HC197" s="3"/>
      <c r="HD197" s="3"/>
      <c r="HE197" s="3"/>
      <c r="HF197" s="3"/>
      <c r="HG197" s="3"/>
      <c r="HH197" s="3"/>
      <c r="HI197" s="3"/>
      <c r="HJ197" s="3"/>
      <c r="HK197" s="3"/>
      <c r="HL197" s="3"/>
      <c r="HM197" s="3"/>
      <c r="HN197" s="3"/>
      <c r="HO197" s="3"/>
      <c r="HP197" s="3"/>
      <c r="HQ197" s="3"/>
      <c r="HR197" s="3"/>
      <c r="HS197" s="3"/>
      <c r="HT197" s="3"/>
      <c r="HU197" s="3"/>
      <c r="HV197" s="3"/>
      <c r="HW197" s="3"/>
      <c r="HX197" s="3"/>
      <c r="HY197" s="3"/>
      <c r="HZ197" s="3"/>
      <c r="IA197" s="3"/>
      <c r="IB197" s="3"/>
      <c r="IC197" s="3"/>
      <c r="ID197" s="3"/>
      <c r="IE197" s="3"/>
      <c r="IF197" s="3"/>
      <c r="IG197" s="3"/>
      <c r="IH197" s="3"/>
      <c r="II197" s="3"/>
      <c r="IJ197" s="3"/>
      <c r="IK197" s="3"/>
      <c r="IL197" s="3"/>
      <c r="IM197" s="3"/>
      <c r="IN197" s="3"/>
      <c r="IO197" s="3"/>
      <c r="IP197" s="3"/>
      <c r="IQ197" s="3"/>
      <c r="IR197" s="3"/>
      <c r="IS197" s="3"/>
      <c r="IT197" s="3"/>
      <c r="IU197" s="3"/>
      <c r="IV197" s="3"/>
      <c r="IW197" s="3"/>
      <c r="IX197" s="3"/>
      <c r="IY197" s="3"/>
      <c r="IZ197" s="3"/>
      <c r="JA197" s="3"/>
      <c r="JB197" s="3"/>
      <c r="JC197" s="3"/>
      <c r="JD197" s="3"/>
      <c r="JE197" s="3"/>
      <c r="JF197" s="3"/>
      <c r="JG197" s="3"/>
      <c r="JH197" s="3"/>
      <c r="JI197" s="3"/>
      <c r="JJ197" s="3"/>
      <c r="JK197" s="3"/>
      <c r="JL197" s="3"/>
      <c r="JM197" s="3"/>
      <c r="JN197" s="3"/>
      <c r="JO197" s="3"/>
      <c r="JP197" s="3"/>
      <c r="JQ197" s="3"/>
      <c r="JR197" s="3"/>
      <c r="JS197" s="3"/>
      <c r="JT197" s="3"/>
      <c r="JU197" s="3"/>
      <c r="JV197" s="3"/>
      <c r="JW197" s="3"/>
      <c r="JX197" s="3"/>
      <c r="JY197" s="3"/>
      <c r="JZ197" s="3"/>
      <c r="KA197" s="3"/>
      <c r="KB197" s="3"/>
      <c r="KC197" s="3"/>
      <c r="KD197" s="3"/>
      <c r="KE197" s="3"/>
      <c r="KF197" s="3"/>
      <c r="KG197" s="3"/>
      <c r="KH197" s="3"/>
      <c r="KI197" s="3"/>
      <c r="KJ197" s="3"/>
      <c r="KK197" s="3"/>
      <c r="KL197" s="3"/>
      <c r="KM197" s="3"/>
      <c r="KN197" s="3"/>
      <c r="KO197" s="3"/>
      <c r="KP197" s="3"/>
      <c r="KQ197" s="3"/>
      <c r="KR197" s="3"/>
      <c r="KS197" s="3"/>
      <c r="KT197" s="3"/>
      <c r="KU197" s="3"/>
      <c r="KV197" s="3"/>
      <c r="KW197" s="3"/>
      <c r="KX197" s="3"/>
      <c r="KY197" s="3"/>
      <c r="KZ197" s="3"/>
      <c r="LA197" s="3"/>
      <c r="LB197" s="3"/>
      <c r="LC197" s="3"/>
      <c r="LD197" s="3"/>
      <c r="LE197" s="3"/>
      <c r="LF197" s="3"/>
      <c r="LG197" s="3"/>
      <c r="LH197" s="3"/>
      <c r="LI197" s="3"/>
      <c r="LJ197" s="3"/>
      <c r="LK197" s="3"/>
      <c r="LL197" s="3"/>
      <c r="LM197" s="3"/>
      <c r="LN197" s="3"/>
      <c r="LO197" s="3"/>
      <c r="LP197" s="3"/>
      <c r="LQ197" s="3"/>
      <c r="LR197" s="3"/>
      <c r="LS197" s="3"/>
      <c r="LT197" s="3"/>
      <c r="LU197" s="3"/>
      <c r="LV197" s="3"/>
      <c r="LW197" s="3"/>
      <c r="LX197" s="3"/>
      <c r="LY197" s="3"/>
      <c r="LZ197" s="3"/>
      <c r="MA197" s="3"/>
      <c r="MB197" s="3"/>
      <c r="MC197" s="3"/>
      <c r="MD197" s="3"/>
      <c r="ME197" s="3"/>
      <c r="MF197" s="3"/>
      <c r="MG197" s="3"/>
      <c r="MH197" s="3"/>
      <c r="MI197" s="3"/>
      <c r="MJ197" s="3"/>
      <c r="MK197" s="3"/>
      <c r="ML197" s="3"/>
      <c r="MM197" s="3"/>
      <c r="MN197" s="3"/>
      <c r="MO197" s="3"/>
      <c r="MP197" s="3"/>
      <c r="MQ197" s="3"/>
      <c r="MR197" s="3"/>
      <c r="MS197" s="3"/>
      <c r="MT197" s="3"/>
      <c r="MU197" s="3"/>
      <c r="MV197" s="3"/>
      <c r="MW197" s="3"/>
      <c r="MX197" s="3"/>
      <c r="MY197" s="3"/>
      <c r="MZ197" s="3"/>
      <c r="NA197" s="3"/>
      <c r="NB197" s="3"/>
      <c r="NC197" s="3"/>
      <c r="ND197" s="3"/>
      <c r="NE197" s="3"/>
      <c r="NF197" s="3"/>
      <c r="NG197" s="3"/>
      <c r="NH197" s="3"/>
      <c r="NI197" s="3"/>
      <c r="NJ197" s="3"/>
      <c r="NK197" s="3"/>
      <c r="NL197" s="3"/>
      <c r="NM197" s="3"/>
      <c r="NN197" s="3"/>
      <c r="NO197" s="3"/>
      <c r="NP197" s="3"/>
      <c r="NQ197" s="3"/>
      <c r="NR197" s="3"/>
      <c r="NS197" s="3"/>
      <c r="NT197" s="3"/>
      <c r="NU197" s="3"/>
      <c r="NV197" s="3"/>
      <c r="NW197" s="3"/>
      <c r="NX197" s="3"/>
      <c r="NY197" s="3"/>
      <c r="NZ197" s="3"/>
      <c r="OA197" s="3"/>
      <c r="OB197" s="3"/>
      <c r="OC197" s="3"/>
      <c r="OD197" s="3"/>
      <c r="OE197" s="3"/>
      <c r="OF197" s="3"/>
      <c r="OG197" s="3"/>
      <c r="OH197" s="3"/>
      <c r="OI197" s="3"/>
      <c r="OJ197" s="3"/>
      <c r="OK197" s="3"/>
      <c r="OL197" s="3"/>
      <c r="OM197" s="3"/>
      <c r="ON197" s="3"/>
      <c r="OO197" s="3"/>
      <c r="OP197" s="3"/>
      <c r="OQ197" s="3"/>
      <c r="OR197" s="3"/>
      <c r="OS197" s="3"/>
      <c r="OT197" s="3"/>
      <c r="OU197" s="3"/>
      <c r="OV197" s="3"/>
      <c r="OW197" s="3"/>
      <c r="OX197" s="3"/>
      <c r="OY197" s="3"/>
      <c r="OZ197" s="3"/>
      <c r="PA197" s="3"/>
      <c r="PB197" s="3"/>
      <c r="PC197" s="3"/>
      <c r="PD197" s="3"/>
      <c r="PE197" s="3"/>
      <c r="PF197" s="3"/>
      <c r="PG197" s="3"/>
      <c r="PH197" s="3"/>
      <c r="PI197" s="3"/>
      <c r="PJ197" s="3"/>
      <c r="PK197" s="3"/>
      <c r="PL197" s="3"/>
      <c r="PM197" s="3"/>
      <c r="PN197" s="3"/>
      <c r="PO197" s="3"/>
      <c r="PP197" s="3"/>
      <c r="PQ197" s="3"/>
      <c r="PR197" s="3"/>
      <c r="PS197" s="3"/>
      <c r="PT197" s="3"/>
      <c r="PU197" s="3"/>
      <c r="PV197" s="3"/>
      <c r="PW197" s="3"/>
      <c r="PX197" s="3"/>
      <c r="PY197" s="3"/>
      <c r="PZ197" s="3"/>
      <c r="QA197" s="3"/>
      <c r="QB197" s="3"/>
      <c r="QC197" s="3"/>
      <c r="QD197" s="3"/>
      <c r="QE197" s="3"/>
      <c r="QF197" s="3"/>
      <c r="QG197" s="3"/>
      <c r="QH197" s="3"/>
      <c r="QI197" s="3"/>
      <c r="QJ197" s="3"/>
      <c r="QK197" s="3"/>
      <c r="QL197" s="3"/>
      <c r="QM197" s="3"/>
      <c r="QN197" s="3"/>
      <c r="QO197" s="3"/>
      <c r="QP197" s="3"/>
      <c r="QQ197" s="3"/>
      <c r="QR197" s="3"/>
      <c r="QS197" s="3"/>
      <c r="QT197" s="3"/>
      <c r="QU197" s="3"/>
      <c r="QV197" s="3"/>
      <c r="QW197" s="3"/>
      <c r="QX197" s="3"/>
      <c r="QY197" s="3"/>
      <c r="QZ197" s="3"/>
      <c r="RA197" s="3"/>
      <c r="RB197" s="3"/>
      <c r="RC197" s="3"/>
      <c r="RD197" s="3"/>
      <c r="RE197" s="3"/>
      <c r="RF197" s="3"/>
      <c r="RG197" s="3"/>
      <c r="RH197" s="3"/>
      <c r="RI197" s="3"/>
      <c r="RJ197" s="3"/>
      <c r="RK197" s="3"/>
      <c r="RL197" s="3"/>
      <c r="RM197" s="3"/>
      <c r="RN197" s="3"/>
      <c r="RO197" s="3"/>
      <c r="RP197" s="3"/>
      <c r="RQ197" s="3"/>
      <c r="RR197" s="3"/>
      <c r="RS197" s="3"/>
      <c r="RT197" s="3"/>
      <c r="RU197" s="3"/>
      <c r="RV197" s="3"/>
      <c r="RW197" s="3"/>
      <c r="RX197" s="3"/>
      <c r="RY197" s="3"/>
      <c r="RZ197" s="3"/>
      <c r="SA197" s="3"/>
      <c r="SB197" s="3"/>
      <c r="SC197" s="3"/>
      <c r="SD197" s="3"/>
      <c r="SE197" s="3"/>
      <c r="SF197" s="3"/>
      <c r="SG197" s="3"/>
      <c r="SH197" s="3"/>
      <c r="SI197" s="3"/>
      <c r="SJ197" s="3"/>
      <c r="SK197" s="3"/>
      <c r="SL197" s="3"/>
      <c r="SM197" s="3"/>
      <c r="SN197" s="3"/>
      <c r="SO197" s="3"/>
      <c r="SP197" s="3"/>
      <c r="SQ197" s="3"/>
      <c r="SR197" s="3"/>
      <c r="SS197" s="3"/>
      <c r="ST197" s="3"/>
      <c r="SU197" s="3"/>
      <c r="SV197" s="3"/>
      <c r="SW197" s="3"/>
      <c r="SX197" s="3"/>
      <c r="SY197" s="3"/>
      <c r="SZ197" s="3"/>
      <c r="TA197" s="3"/>
      <c r="TB197" s="3"/>
      <c r="TC197" s="3"/>
      <c r="TD197" s="3"/>
      <c r="TE197" s="3"/>
      <c r="TF197" s="3"/>
      <c r="TG197" s="3"/>
      <c r="TH197" s="3"/>
      <c r="TI197" s="3"/>
      <c r="TJ197" s="3"/>
      <c r="TK197" s="3"/>
      <c r="TL197" s="3"/>
      <c r="TM197" s="3"/>
      <c r="TN197" s="3"/>
      <c r="TO197" s="3"/>
      <c r="TP197" s="3"/>
      <c r="TQ197" s="3"/>
      <c r="TR197" s="3"/>
      <c r="TS197" s="3"/>
      <c r="TT197" s="3"/>
      <c r="TU197" s="3"/>
      <c r="TV197" s="3"/>
      <c r="TW197" s="3"/>
      <c r="TX197" s="3"/>
      <c r="TY197" s="3"/>
      <c r="TZ197" s="3"/>
      <c r="UA197" s="3"/>
      <c r="UB197" s="3"/>
      <c r="UC197" s="3"/>
      <c r="UD197" s="3"/>
      <c r="UE197" s="3"/>
      <c r="UF197" s="3"/>
      <c r="UG197" s="3"/>
      <c r="UH197" s="3"/>
      <c r="UI197" s="3"/>
      <c r="UJ197" s="3"/>
      <c r="UK197" s="3"/>
      <c r="UL197" s="3"/>
      <c r="UM197" s="3"/>
      <c r="UN197" s="3"/>
      <c r="UO197" s="3"/>
      <c r="UP197" s="3"/>
      <c r="UQ197" s="3"/>
      <c r="UR197" s="3"/>
      <c r="US197" s="3"/>
      <c r="UT197" s="3"/>
      <c r="UU197" s="3"/>
      <c r="UV197" s="3"/>
      <c r="UW197" s="3"/>
      <c r="UX197" s="3"/>
      <c r="UY197" s="3"/>
      <c r="UZ197" s="3"/>
      <c r="VA197" s="3"/>
      <c r="VB197" s="3"/>
      <c r="VC197" s="3"/>
      <c r="VD197" s="3"/>
      <c r="VE197" s="3"/>
      <c r="VF197" s="3"/>
      <c r="VG197" s="3"/>
      <c r="VH197" s="3"/>
      <c r="VI197" s="3"/>
      <c r="VJ197" s="3"/>
      <c r="VK197" s="3"/>
      <c r="VL197" s="3"/>
      <c r="VM197" s="3"/>
      <c r="VN197" s="3"/>
      <c r="VO197" s="3"/>
      <c r="VP197" s="3"/>
      <c r="VQ197" s="3"/>
      <c r="VR197" s="3"/>
      <c r="VS197" s="3"/>
      <c r="VT197" s="3"/>
      <c r="VU197" s="3"/>
      <c r="VV197" s="3"/>
      <c r="VW197" s="3"/>
      <c r="VX197" s="3"/>
      <c r="VY197" s="3"/>
      <c r="VZ197" s="3"/>
      <c r="WA197" s="3"/>
      <c r="WB197" s="3"/>
      <c r="WC197" s="3"/>
      <c r="WD197" s="3"/>
      <c r="WE197" s="3"/>
      <c r="WF197" s="3"/>
      <c r="WG197" s="3"/>
      <c r="WH197" s="3"/>
      <c r="WI197" s="3"/>
      <c r="WJ197" s="3"/>
      <c r="WK197" s="3"/>
      <c r="WL197" s="3"/>
      <c r="WM197" s="3"/>
      <c r="WN197" s="3"/>
      <c r="WO197" s="3"/>
      <c r="WP197" s="3"/>
      <c r="WQ197" s="3"/>
      <c r="WR197" s="3"/>
      <c r="WS197" s="3"/>
      <c r="WT197" s="3"/>
      <c r="WU197" s="3"/>
      <c r="WV197" s="3"/>
      <c r="WW197" s="3"/>
      <c r="WX197" s="3"/>
      <c r="WY197" s="3"/>
      <c r="WZ197" s="3"/>
      <c r="XA197" s="3"/>
      <c r="XB197" s="3"/>
      <c r="XC197" s="3"/>
      <c r="XD197" s="3"/>
      <c r="XE197" s="3"/>
      <c r="XF197" s="3"/>
      <c r="XG197" s="3"/>
      <c r="XH197" s="3"/>
      <c r="XI197" s="3"/>
      <c r="XJ197" s="3"/>
      <c r="XK197" s="3"/>
      <c r="XL197" s="3"/>
      <c r="XM197" s="3"/>
      <c r="XN197" s="3"/>
      <c r="XO197" s="3"/>
      <c r="XP197" s="3"/>
      <c r="XQ197" s="3"/>
      <c r="XR197" s="3"/>
      <c r="XS197" s="3"/>
      <c r="XT197" s="3"/>
      <c r="XU197" s="3"/>
      <c r="XV197" s="3"/>
      <c r="XW197" s="3"/>
      <c r="XX197" s="3"/>
      <c r="XY197" s="3"/>
      <c r="XZ197" s="3"/>
      <c r="YA197" s="3"/>
      <c r="YB197" s="3"/>
      <c r="YC197" s="3"/>
      <c r="YD197" s="3"/>
      <c r="YE197" s="3"/>
      <c r="YF197" s="3"/>
      <c r="YG197" s="3"/>
      <c r="YH197" s="3"/>
      <c r="YI197" s="3"/>
      <c r="YJ197" s="3"/>
      <c r="YK197" s="3"/>
      <c r="YL197" s="3"/>
      <c r="YM197" s="3"/>
      <c r="YN197" s="3"/>
      <c r="YO197" s="3"/>
      <c r="YP197" s="3"/>
      <c r="YQ197" s="3"/>
      <c r="YR197" s="3"/>
      <c r="YS197" s="3"/>
      <c r="YT197" s="3"/>
      <c r="YU197" s="3"/>
      <c r="YV197" s="3"/>
      <c r="YW197" s="3"/>
      <c r="YX197" s="3"/>
      <c r="YY197" s="3"/>
      <c r="YZ197" s="3"/>
      <c r="ZA197" s="3"/>
      <c r="ZB197" s="3"/>
      <c r="ZC197" s="3"/>
      <c r="ZD197" s="3"/>
      <c r="ZE197" s="3"/>
      <c r="ZF197" s="3"/>
      <c r="ZG197" s="3"/>
      <c r="ZH197" s="3"/>
      <c r="ZI197" s="3"/>
      <c r="ZJ197" s="3"/>
      <c r="ZK197" s="3"/>
      <c r="ZL197" s="3"/>
      <c r="ZM197" s="3"/>
      <c r="ZN197" s="3"/>
      <c r="ZO197" s="3"/>
      <c r="ZP197" s="3"/>
      <c r="ZQ197" s="3"/>
      <c r="ZR197" s="3"/>
      <c r="ZS197" s="3"/>
      <c r="ZT197" s="3"/>
      <c r="ZU197" s="3"/>
      <c r="ZV197" s="3"/>
      <c r="ZW197" s="3"/>
      <c r="ZX197" s="3"/>
      <c r="ZY197" s="3"/>
      <c r="ZZ197" s="3"/>
      <c r="AAA197" s="3"/>
      <c r="AAB197" s="3"/>
      <c r="AAC197" s="3"/>
      <c r="AAD197" s="3"/>
      <c r="AAE197" s="3"/>
      <c r="AAF197" s="3"/>
      <c r="AAG197" s="3"/>
      <c r="AAH197" s="3"/>
      <c r="AAI197" s="3"/>
      <c r="AAJ197" s="3"/>
      <c r="AAK197" s="3"/>
      <c r="AAL197" s="3"/>
      <c r="AAM197" s="3"/>
      <c r="AAN197" s="3"/>
      <c r="AAO197" s="3"/>
      <c r="AAP197" s="3"/>
      <c r="AAQ197" s="3"/>
      <c r="AAR197" s="3"/>
      <c r="AAS197" s="3"/>
      <c r="AAT197" s="3"/>
      <c r="AAU197" s="3"/>
      <c r="AAV197" s="3"/>
      <c r="AAW197" s="3"/>
      <c r="AAX197" s="3"/>
      <c r="AAY197" s="3"/>
      <c r="AAZ197" s="3"/>
      <c r="ABA197" s="3"/>
      <c r="ABB197" s="3"/>
      <c r="ABC197" s="3"/>
      <c r="ABD197" s="3"/>
      <c r="ABE197" s="3"/>
      <c r="ABF197" s="3"/>
      <c r="ABG197" s="3"/>
      <c r="ABH197" s="3"/>
      <c r="ABI197" s="3"/>
      <c r="ABJ197" s="3"/>
      <c r="ABK197" s="3"/>
      <c r="ABL197" s="3"/>
      <c r="ABM197" s="3"/>
      <c r="ABN197" s="3"/>
      <c r="ABO197" s="3"/>
      <c r="ABP197" s="3"/>
      <c r="ABQ197" s="3"/>
      <c r="ABR197" s="3"/>
      <c r="ABS197" s="3"/>
      <c r="ABT197" s="3"/>
      <c r="ABU197" s="3"/>
      <c r="ABV197" s="3"/>
      <c r="ABW197" s="3"/>
      <c r="ABX197" s="3"/>
      <c r="ABY197" s="3"/>
      <c r="ABZ197" s="3"/>
      <c r="ACA197" s="3"/>
      <c r="ACB197" s="3"/>
      <c r="ACC197" s="3"/>
      <c r="ACD197" s="3"/>
      <c r="ACE197" s="3"/>
      <c r="ACF197" s="3"/>
      <c r="ACG197" s="3"/>
      <c r="ACH197" s="3"/>
      <c r="ACI197" s="3"/>
      <c r="ACJ197" s="3"/>
      <c r="ACK197" s="3"/>
      <c r="ACL197" s="3"/>
      <c r="ACM197" s="3"/>
      <c r="ACN197" s="3"/>
      <c r="ACO197" s="3"/>
      <c r="ACP197" s="3"/>
      <c r="ACQ197" s="3"/>
      <c r="ACR197" s="3"/>
      <c r="ACS197" s="3"/>
      <c r="ACT197" s="3"/>
      <c r="ACU197" s="3"/>
      <c r="ACV197" s="3"/>
      <c r="ACW197" s="3"/>
      <c r="ACX197" s="3"/>
      <c r="ACY197" s="3"/>
      <c r="ACZ197" s="3"/>
      <c r="ADA197" s="3"/>
      <c r="ADB197" s="3"/>
      <c r="ADC197" s="3"/>
      <c r="ADD197" s="3"/>
      <c r="ADE197" s="3"/>
      <c r="ADF197" s="3"/>
      <c r="ADG197" s="3"/>
      <c r="ADH197" s="3"/>
      <c r="ADI197" s="3"/>
      <c r="ADJ197" s="3"/>
      <c r="ADK197" s="3"/>
      <c r="ADL197" s="3"/>
      <c r="ADM197" s="3"/>
      <c r="ADN197" s="3"/>
      <c r="ADO197" s="3"/>
      <c r="ADP197" s="3"/>
      <c r="ADQ197" s="3"/>
      <c r="ADR197" s="3"/>
      <c r="ADS197" s="3"/>
      <c r="ADT197" s="3"/>
      <c r="ADU197" s="3"/>
      <c r="ADV197" s="3"/>
      <c r="ADW197" s="3"/>
      <c r="ADX197" s="3"/>
      <c r="ADY197" s="3"/>
      <c r="ADZ197" s="3"/>
      <c r="AEA197" s="3"/>
      <c r="AEB197" s="3"/>
      <c r="AEC197" s="3"/>
      <c r="AED197" s="3"/>
      <c r="AEE197" s="3"/>
      <c r="AEF197" s="3"/>
      <c r="AEG197" s="3"/>
      <c r="AEH197" s="3"/>
      <c r="AEI197" s="3"/>
      <c r="AEJ197" s="3"/>
      <c r="AEK197" s="3"/>
      <c r="AEL197" s="3"/>
      <c r="AEM197" s="3"/>
      <c r="AEN197" s="3"/>
      <c r="AEO197" s="3"/>
      <c r="AEP197" s="3"/>
      <c r="AEQ197" s="3"/>
      <c r="AER197" s="3"/>
      <c r="AES197" s="3"/>
      <c r="AET197" s="3"/>
      <c r="AEU197" s="3"/>
      <c r="AEV197" s="3"/>
      <c r="AEW197" s="3"/>
      <c r="AEX197" s="3"/>
      <c r="AEY197" s="3"/>
      <c r="AEZ197" s="3"/>
      <c r="AFA197" s="3"/>
      <c r="AFB197" s="3"/>
      <c r="AFC197" s="3"/>
      <c r="AFD197" s="3"/>
      <c r="AFE197" s="3"/>
      <c r="AFF197" s="3"/>
      <c r="AFG197" s="3"/>
      <c r="AFH197" s="3"/>
      <c r="AFI197" s="3"/>
      <c r="AFJ197" s="3"/>
      <c r="AFK197" s="3"/>
      <c r="AFL197" s="3"/>
      <c r="AFM197" s="3"/>
      <c r="AFN197" s="3"/>
      <c r="AFO197" s="3"/>
      <c r="AFP197" s="3"/>
      <c r="AFQ197" s="3"/>
      <c r="AFR197" s="3"/>
      <c r="AFS197" s="3"/>
      <c r="AFT197" s="3"/>
      <c r="AFU197" s="3"/>
      <c r="AFV197" s="3"/>
      <c r="AFW197" s="3"/>
      <c r="AFX197" s="3"/>
      <c r="AFY197" s="3"/>
      <c r="AFZ197" s="3"/>
      <c r="AGA197" s="3"/>
      <c r="AGB197" s="3"/>
      <c r="AGC197" s="3"/>
      <c r="AGD197" s="3"/>
      <c r="AGE197" s="3"/>
      <c r="AGF197" s="3"/>
      <c r="AGG197" s="3"/>
      <c r="AGH197" s="3"/>
      <c r="AGI197" s="3"/>
      <c r="AGJ197" s="3"/>
      <c r="AGK197" s="3"/>
      <c r="AGL197" s="3"/>
      <c r="AGM197" s="3"/>
      <c r="AGN197" s="3"/>
      <c r="AGO197" s="3"/>
      <c r="AGP197" s="3"/>
      <c r="AGQ197" s="3"/>
      <c r="AGR197" s="3"/>
      <c r="AGS197" s="3"/>
      <c r="AGT197" s="3"/>
      <c r="AGU197" s="3"/>
      <c r="AGV197" s="3"/>
      <c r="AGW197" s="3"/>
      <c r="AGX197" s="3"/>
      <c r="AGY197" s="3"/>
      <c r="AGZ197" s="3"/>
      <c r="AHA197" s="3"/>
      <c r="AHB197" s="3"/>
      <c r="AHC197" s="3"/>
      <c r="AHD197" s="3"/>
      <c r="AHE197" s="3"/>
      <c r="AHF197" s="3"/>
      <c r="AHG197" s="3"/>
      <c r="AHH197" s="3"/>
      <c r="AHI197" s="3"/>
      <c r="AHJ197" s="3"/>
      <c r="AHK197" s="3"/>
      <c r="AHL197" s="3"/>
      <c r="AHM197" s="3"/>
      <c r="AHN197" s="3"/>
      <c r="AHO197" s="3"/>
      <c r="AHP197" s="3"/>
      <c r="AHQ197" s="3"/>
      <c r="AHR197" s="3"/>
      <c r="AHS197" s="3"/>
      <c r="AHT197" s="3"/>
      <c r="AHU197" s="3"/>
      <c r="AHV197" s="3"/>
      <c r="AHW197" s="3"/>
      <c r="AHX197" s="3"/>
      <c r="AHY197" s="3"/>
      <c r="AHZ197" s="3"/>
      <c r="AIA197" s="3"/>
      <c r="AIB197" s="3"/>
      <c r="AIC197" s="3"/>
      <c r="AID197" s="3"/>
      <c r="AIE197" s="3"/>
      <c r="AIF197" s="3"/>
      <c r="AIG197" s="3"/>
      <c r="AIH197" s="3"/>
      <c r="AII197" s="3"/>
      <c r="AIJ197" s="3"/>
      <c r="AIK197" s="3"/>
      <c r="AIL197" s="3"/>
      <c r="AIM197" s="3"/>
      <c r="AIN197" s="3"/>
      <c r="AIO197" s="3"/>
      <c r="AIP197" s="3"/>
      <c r="AIQ197" s="3"/>
      <c r="AIR197" s="3"/>
      <c r="AIS197" s="3"/>
      <c r="AIT197" s="3"/>
      <c r="AIU197" s="3"/>
      <c r="AIV197" s="3"/>
      <c r="AIW197" s="3"/>
      <c r="AIX197" s="3"/>
      <c r="AIY197" s="3"/>
      <c r="AIZ197" s="3"/>
      <c r="AJA197" s="3"/>
      <c r="AJB197" s="3"/>
      <c r="AJC197" s="3"/>
      <c r="AJD197" s="3"/>
      <c r="AJE197" s="3"/>
      <c r="AJF197" s="3"/>
      <c r="AJG197" s="3"/>
      <c r="AJH197" s="3"/>
      <c r="AJI197" s="3"/>
      <c r="AJJ197" s="3"/>
      <c r="AJK197" s="3"/>
      <c r="AJL197" s="3"/>
      <c r="AJM197" s="3"/>
      <c r="AJN197" s="3"/>
      <c r="AJO197" s="3"/>
      <c r="AJP197" s="3"/>
      <c r="AJQ197" s="3"/>
      <c r="AJR197" s="3"/>
      <c r="AJS197" s="3"/>
      <c r="AJT197" s="3"/>
      <c r="AJU197" s="3"/>
      <c r="AJV197" s="3"/>
      <c r="AJW197" s="3"/>
      <c r="AJX197" s="3"/>
      <c r="AJY197" s="3"/>
      <c r="AJZ197" s="3"/>
      <c r="AKA197" s="3"/>
      <c r="AKB197" s="3"/>
      <c r="AKC197" s="3"/>
      <c r="AKD197" s="3"/>
      <c r="AKE197" s="3"/>
      <c r="AKF197" s="3"/>
      <c r="AKG197" s="3"/>
      <c r="AKH197" s="3"/>
      <c r="AKI197" s="3"/>
      <c r="AKJ197" s="3"/>
      <c r="AKK197" s="3"/>
      <c r="AKL197" s="3"/>
      <c r="AKM197" s="3"/>
      <c r="AKN197" s="3"/>
      <c r="AKO197" s="3"/>
      <c r="AKP197" s="3"/>
      <c r="AKQ197" s="3"/>
      <c r="AKR197" s="3"/>
      <c r="AKS197" s="3"/>
      <c r="AKT197" s="3"/>
      <c r="AKU197" s="3"/>
      <c r="AKV197" s="3"/>
      <c r="AKW197" s="3"/>
      <c r="AKX197" s="3"/>
      <c r="AKY197" s="3"/>
      <c r="AKZ197" s="3"/>
      <c r="ALA197" s="3"/>
    </row>
    <row r="198" spans="1:989" s="35" customFormat="1" x14ac:dyDescent="0.2">
      <c r="A198" s="26" t="s">
        <v>9</v>
      </c>
      <c r="B198" s="72"/>
      <c r="C198" s="72"/>
      <c r="D198" s="72"/>
      <c r="E198" s="69"/>
      <c r="F198" s="69"/>
      <c r="G198" s="86"/>
      <c r="H198" s="68"/>
      <c r="I198" s="68"/>
      <c r="J198" s="70"/>
      <c r="K198" s="70"/>
      <c r="L198" s="71"/>
      <c r="M198" s="71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  <c r="CU198" s="3"/>
      <c r="CV198" s="3"/>
      <c r="CW198" s="3"/>
      <c r="CX198" s="3"/>
      <c r="CY198" s="3"/>
      <c r="CZ198" s="3"/>
      <c r="DA198" s="3"/>
      <c r="DB198" s="3"/>
      <c r="DC198" s="3"/>
      <c r="DD198" s="3"/>
      <c r="DE198" s="3"/>
      <c r="DF198" s="3"/>
      <c r="DG198" s="3"/>
      <c r="DH198" s="3"/>
      <c r="DI198" s="3"/>
      <c r="DJ198" s="3"/>
      <c r="DK198" s="3"/>
      <c r="DL198" s="3"/>
      <c r="DM198" s="3"/>
      <c r="DN198" s="3"/>
      <c r="DO198" s="3"/>
      <c r="DP198" s="3"/>
      <c r="DQ198" s="3"/>
      <c r="DR198" s="3"/>
      <c r="DS198" s="3"/>
      <c r="DT198" s="3"/>
      <c r="DU198" s="3"/>
      <c r="DV198" s="3"/>
      <c r="DW198" s="3"/>
      <c r="DX198" s="3"/>
      <c r="DY198" s="3"/>
      <c r="DZ198" s="3"/>
      <c r="EA198" s="3"/>
      <c r="EB198" s="3"/>
      <c r="EC198" s="3"/>
      <c r="ED198" s="3"/>
      <c r="EE198" s="3"/>
      <c r="EF198" s="3"/>
      <c r="EG198" s="3"/>
      <c r="EH198" s="3"/>
      <c r="EI198" s="3"/>
      <c r="EJ198" s="3"/>
      <c r="EK198" s="3"/>
      <c r="EL198" s="3"/>
      <c r="EM198" s="3"/>
      <c r="EN198" s="3"/>
      <c r="EO198" s="3"/>
      <c r="EP198" s="3"/>
      <c r="EQ198" s="3"/>
      <c r="ER198" s="3"/>
      <c r="ES198" s="3"/>
      <c r="ET198" s="3"/>
      <c r="EU198" s="3"/>
      <c r="EV198" s="3"/>
      <c r="EW198" s="3"/>
      <c r="EX198" s="3"/>
      <c r="EY198" s="3"/>
      <c r="EZ198" s="3"/>
      <c r="FA198" s="3"/>
      <c r="FB198" s="3"/>
      <c r="FC198" s="3"/>
      <c r="FD198" s="3"/>
      <c r="FE198" s="3"/>
      <c r="FF198" s="3"/>
      <c r="FG198" s="3"/>
      <c r="FH198" s="3"/>
      <c r="FI198" s="3"/>
      <c r="FJ198" s="3"/>
      <c r="FK198" s="3"/>
      <c r="FL198" s="3"/>
      <c r="FM198" s="3"/>
      <c r="FN198" s="3"/>
      <c r="FO198" s="3"/>
      <c r="FP198" s="3"/>
      <c r="FQ198" s="3"/>
      <c r="FR198" s="3"/>
      <c r="FS198" s="3"/>
      <c r="FT198" s="3"/>
      <c r="FU198" s="3"/>
      <c r="FV198" s="3"/>
      <c r="FW198" s="3"/>
      <c r="FX198" s="3"/>
      <c r="FY198" s="3"/>
      <c r="FZ198" s="3"/>
      <c r="GA198" s="3"/>
      <c r="GB198" s="3"/>
      <c r="GC198" s="3"/>
      <c r="GD198" s="3"/>
      <c r="GE198" s="3"/>
      <c r="GF198" s="3"/>
      <c r="GG198" s="3"/>
      <c r="GH198" s="3"/>
      <c r="GI198" s="3"/>
      <c r="GJ198" s="3"/>
      <c r="GK198" s="3"/>
      <c r="GL198" s="3"/>
      <c r="GM198" s="3"/>
      <c r="GN198" s="3"/>
      <c r="GO198" s="3"/>
      <c r="GP198" s="3"/>
      <c r="GQ198" s="3"/>
      <c r="GR198" s="3"/>
      <c r="GS198" s="3"/>
      <c r="GT198" s="3"/>
      <c r="GU198" s="3"/>
      <c r="GV198" s="3"/>
      <c r="GW198" s="3"/>
      <c r="GX198" s="3"/>
      <c r="GY198" s="3"/>
      <c r="GZ198" s="3"/>
      <c r="HA198" s="3"/>
      <c r="HB198" s="3"/>
      <c r="HC198" s="3"/>
      <c r="HD198" s="3"/>
      <c r="HE198" s="3"/>
      <c r="HF198" s="3"/>
      <c r="HG198" s="3"/>
      <c r="HH198" s="3"/>
      <c r="HI198" s="3"/>
      <c r="HJ198" s="3"/>
      <c r="HK198" s="3"/>
      <c r="HL198" s="3"/>
      <c r="HM198" s="3"/>
      <c r="HN198" s="3"/>
      <c r="HO198" s="3"/>
      <c r="HP198" s="3"/>
      <c r="HQ198" s="3"/>
      <c r="HR198" s="3"/>
      <c r="HS198" s="3"/>
      <c r="HT198" s="3"/>
      <c r="HU198" s="3"/>
      <c r="HV198" s="3"/>
      <c r="HW198" s="3"/>
      <c r="HX198" s="3"/>
      <c r="HY198" s="3"/>
      <c r="HZ198" s="3"/>
      <c r="IA198" s="3"/>
      <c r="IB198" s="3"/>
      <c r="IC198" s="3"/>
      <c r="ID198" s="3"/>
      <c r="IE198" s="3"/>
      <c r="IF198" s="3"/>
      <c r="IG198" s="3"/>
      <c r="IH198" s="3"/>
      <c r="II198" s="3"/>
      <c r="IJ198" s="3"/>
      <c r="IK198" s="3"/>
      <c r="IL198" s="3"/>
      <c r="IM198" s="3"/>
      <c r="IN198" s="3"/>
      <c r="IO198" s="3"/>
      <c r="IP198" s="3"/>
      <c r="IQ198" s="3"/>
      <c r="IR198" s="3"/>
      <c r="IS198" s="3"/>
      <c r="IT198" s="3"/>
      <c r="IU198" s="3"/>
      <c r="IV198" s="3"/>
      <c r="IW198" s="3"/>
      <c r="IX198" s="3"/>
      <c r="IY198" s="3"/>
      <c r="IZ198" s="3"/>
      <c r="JA198" s="3"/>
      <c r="JB198" s="3"/>
      <c r="JC198" s="3"/>
      <c r="JD198" s="3"/>
      <c r="JE198" s="3"/>
      <c r="JF198" s="3"/>
      <c r="JG198" s="3"/>
      <c r="JH198" s="3"/>
      <c r="JI198" s="3"/>
      <c r="JJ198" s="3"/>
      <c r="JK198" s="3"/>
      <c r="JL198" s="3"/>
      <c r="JM198" s="3"/>
      <c r="JN198" s="3"/>
      <c r="JO198" s="3"/>
      <c r="JP198" s="3"/>
      <c r="JQ198" s="3"/>
      <c r="JR198" s="3"/>
      <c r="JS198" s="3"/>
      <c r="JT198" s="3"/>
      <c r="JU198" s="3"/>
      <c r="JV198" s="3"/>
      <c r="JW198" s="3"/>
      <c r="JX198" s="3"/>
      <c r="JY198" s="3"/>
      <c r="JZ198" s="3"/>
      <c r="KA198" s="3"/>
      <c r="KB198" s="3"/>
      <c r="KC198" s="3"/>
      <c r="KD198" s="3"/>
      <c r="KE198" s="3"/>
      <c r="KF198" s="3"/>
      <c r="KG198" s="3"/>
      <c r="KH198" s="3"/>
      <c r="KI198" s="3"/>
      <c r="KJ198" s="3"/>
      <c r="KK198" s="3"/>
      <c r="KL198" s="3"/>
      <c r="KM198" s="3"/>
      <c r="KN198" s="3"/>
      <c r="KO198" s="3"/>
      <c r="KP198" s="3"/>
      <c r="KQ198" s="3"/>
      <c r="KR198" s="3"/>
      <c r="KS198" s="3"/>
      <c r="KT198" s="3"/>
      <c r="KU198" s="3"/>
      <c r="KV198" s="3"/>
      <c r="KW198" s="3"/>
      <c r="KX198" s="3"/>
      <c r="KY198" s="3"/>
      <c r="KZ198" s="3"/>
      <c r="LA198" s="3"/>
      <c r="LB198" s="3"/>
      <c r="LC198" s="3"/>
      <c r="LD198" s="3"/>
      <c r="LE198" s="3"/>
      <c r="LF198" s="3"/>
      <c r="LG198" s="3"/>
      <c r="LH198" s="3"/>
      <c r="LI198" s="3"/>
      <c r="LJ198" s="3"/>
      <c r="LK198" s="3"/>
      <c r="LL198" s="3"/>
      <c r="LM198" s="3"/>
      <c r="LN198" s="3"/>
      <c r="LO198" s="3"/>
      <c r="LP198" s="3"/>
      <c r="LQ198" s="3"/>
      <c r="LR198" s="3"/>
      <c r="LS198" s="3"/>
      <c r="LT198" s="3"/>
      <c r="LU198" s="3"/>
      <c r="LV198" s="3"/>
      <c r="LW198" s="3"/>
      <c r="LX198" s="3"/>
      <c r="LY198" s="3"/>
      <c r="LZ198" s="3"/>
      <c r="MA198" s="3"/>
      <c r="MB198" s="3"/>
      <c r="MC198" s="3"/>
      <c r="MD198" s="3"/>
      <c r="ME198" s="3"/>
      <c r="MF198" s="3"/>
      <c r="MG198" s="3"/>
      <c r="MH198" s="3"/>
      <c r="MI198" s="3"/>
      <c r="MJ198" s="3"/>
      <c r="MK198" s="3"/>
      <c r="ML198" s="3"/>
      <c r="MM198" s="3"/>
      <c r="MN198" s="3"/>
      <c r="MO198" s="3"/>
      <c r="MP198" s="3"/>
      <c r="MQ198" s="3"/>
      <c r="MR198" s="3"/>
      <c r="MS198" s="3"/>
      <c r="MT198" s="3"/>
      <c r="MU198" s="3"/>
      <c r="MV198" s="3"/>
      <c r="MW198" s="3"/>
      <c r="MX198" s="3"/>
      <c r="MY198" s="3"/>
      <c r="MZ198" s="3"/>
      <c r="NA198" s="3"/>
      <c r="NB198" s="3"/>
      <c r="NC198" s="3"/>
      <c r="ND198" s="3"/>
      <c r="NE198" s="3"/>
      <c r="NF198" s="3"/>
      <c r="NG198" s="3"/>
      <c r="NH198" s="3"/>
      <c r="NI198" s="3"/>
      <c r="NJ198" s="3"/>
      <c r="NK198" s="3"/>
      <c r="NL198" s="3"/>
      <c r="NM198" s="3"/>
      <c r="NN198" s="3"/>
      <c r="NO198" s="3"/>
      <c r="NP198" s="3"/>
      <c r="NQ198" s="3"/>
      <c r="NR198" s="3"/>
      <c r="NS198" s="3"/>
      <c r="NT198" s="3"/>
      <c r="NU198" s="3"/>
      <c r="NV198" s="3"/>
      <c r="NW198" s="3"/>
      <c r="NX198" s="3"/>
      <c r="NY198" s="3"/>
      <c r="NZ198" s="3"/>
      <c r="OA198" s="3"/>
      <c r="OB198" s="3"/>
      <c r="OC198" s="3"/>
      <c r="OD198" s="3"/>
      <c r="OE198" s="3"/>
      <c r="OF198" s="3"/>
      <c r="OG198" s="3"/>
      <c r="OH198" s="3"/>
      <c r="OI198" s="3"/>
      <c r="OJ198" s="3"/>
      <c r="OK198" s="3"/>
      <c r="OL198" s="3"/>
      <c r="OM198" s="3"/>
      <c r="ON198" s="3"/>
      <c r="OO198" s="3"/>
      <c r="OP198" s="3"/>
      <c r="OQ198" s="3"/>
      <c r="OR198" s="3"/>
      <c r="OS198" s="3"/>
      <c r="OT198" s="3"/>
      <c r="OU198" s="3"/>
      <c r="OV198" s="3"/>
      <c r="OW198" s="3"/>
      <c r="OX198" s="3"/>
      <c r="OY198" s="3"/>
      <c r="OZ198" s="3"/>
      <c r="PA198" s="3"/>
      <c r="PB198" s="3"/>
      <c r="PC198" s="3"/>
      <c r="PD198" s="3"/>
      <c r="PE198" s="3"/>
      <c r="PF198" s="3"/>
      <c r="PG198" s="3"/>
      <c r="PH198" s="3"/>
      <c r="PI198" s="3"/>
      <c r="PJ198" s="3"/>
      <c r="PK198" s="3"/>
      <c r="PL198" s="3"/>
      <c r="PM198" s="3"/>
      <c r="PN198" s="3"/>
      <c r="PO198" s="3"/>
      <c r="PP198" s="3"/>
      <c r="PQ198" s="3"/>
      <c r="PR198" s="3"/>
      <c r="PS198" s="3"/>
      <c r="PT198" s="3"/>
      <c r="PU198" s="3"/>
      <c r="PV198" s="3"/>
      <c r="PW198" s="3"/>
      <c r="PX198" s="3"/>
      <c r="PY198" s="3"/>
      <c r="PZ198" s="3"/>
      <c r="QA198" s="3"/>
      <c r="QB198" s="3"/>
      <c r="QC198" s="3"/>
      <c r="QD198" s="3"/>
      <c r="QE198" s="3"/>
      <c r="QF198" s="3"/>
      <c r="QG198" s="3"/>
      <c r="QH198" s="3"/>
      <c r="QI198" s="3"/>
      <c r="QJ198" s="3"/>
      <c r="QK198" s="3"/>
      <c r="QL198" s="3"/>
      <c r="QM198" s="3"/>
      <c r="QN198" s="3"/>
      <c r="QO198" s="3"/>
      <c r="QP198" s="3"/>
      <c r="QQ198" s="3"/>
      <c r="QR198" s="3"/>
      <c r="QS198" s="3"/>
      <c r="QT198" s="3"/>
      <c r="QU198" s="3"/>
      <c r="QV198" s="3"/>
      <c r="QW198" s="3"/>
      <c r="QX198" s="3"/>
      <c r="QY198" s="3"/>
      <c r="QZ198" s="3"/>
      <c r="RA198" s="3"/>
      <c r="RB198" s="3"/>
      <c r="RC198" s="3"/>
      <c r="RD198" s="3"/>
      <c r="RE198" s="3"/>
      <c r="RF198" s="3"/>
      <c r="RG198" s="3"/>
      <c r="RH198" s="3"/>
      <c r="RI198" s="3"/>
      <c r="RJ198" s="3"/>
      <c r="RK198" s="3"/>
      <c r="RL198" s="3"/>
      <c r="RM198" s="3"/>
      <c r="RN198" s="3"/>
      <c r="RO198" s="3"/>
      <c r="RP198" s="3"/>
      <c r="RQ198" s="3"/>
      <c r="RR198" s="3"/>
      <c r="RS198" s="3"/>
      <c r="RT198" s="3"/>
      <c r="RU198" s="3"/>
      <c r="RV198" s="3"/>
      <c r="RW198" s="3"/>
      <c r="RX198" s="3"/>
      <c r="RY198" s="3"/>
      <c r="RZ198" s="3"/>
      <c r="SA198" s="3"/>
      <c r="SB198" s="3"/>
      <c r="SC198" s="3"/>
      <c r="SD198" s="3"/>
      <c r="SE198" s="3"/>
      <c r="SF198" s="3"/>
      <c r="SG198" s="3"/>
      <c r="SH198" s="3"/>
      <c r="SI198" s="3"/>
      <c r="SJ198" s="3"/>
      <c r="SK198" s="3"/>
      <c r="SL198" s="3"/>
      <c r="SM198" s="3"/>
      <c r="SN198" s="3"/>
      <c r="SO198" s="3"/>
      <c r="SP198" s="3"/>
      <c r="SQ198" s="3"/>
      <c r="SR198" s="3"/>
      <c r="SS198" s="3"/>
      <c r="ST198" s="3"/>
      <c r="SU198" s="3"/>
      <c r="SV198" s="3"/>
      <c r="SW198" s="3"/>
      <c r="SX198" s="3"/>
      <c r="SY198" s="3"/>
      <c r="SZ198" s="3"/>
      <c r="TA198" s="3"/>
      <c r="TB198" s="3"/>
      <c r="TC198" s="3"/>
      <c r="TD198" s="3"/>
      <c r="TE198" s="3"/>
      <c r="TF198" s="3"/>
      <c r="TG198" s="3"/>
      <c r="TH198" s="3"/>
      <c r="TI198" s="3"/>
      <c r="TJ198" s="3"/>
      <c r="TK198" s="3"/>
      <c r="TL198" s="3"/>
      <c r="TM198" s="3"/>
      <c r="TN198" s="3"/>
      <c r="TO198" s="3"/>
      <c r="TP198" s="3"/>
      <c r="TQ198" s="3"/>
      <c r="TR198" s="3"/>
      <c r="TS198" s="3"/>
      <c r="TT198" s="3"/>
      <c r="TU198" s="3"/>
      <c r="TV198" s="3"/>
      <c r="TW198" s="3"/>
      <c r="TX198" s="3"/>
      <c r="TY198" s="3"/>
      <c r="TZ198" s="3"/>
      <c r="UA198" s="3"/>
      <c r="UB198" s="3"/>
      <c r="UC198" s="3"/>
      <c r="UD198" s="3"/>
      <c r="UE198" s="3"/>
      <c r="UF198" s="3"/>
      <c r="UG198" s="3"/>
      <c r="UH198" s="3"/>
      <c r="UI198" s="3"/>
      <c r="UJ198" s="3"/>
      <c r="UK198" s="3"/>
      <c r="UL198" s="3"/>
      <c r="UM198" s="3"/>
      <c r="UN198" s="3"/>
      <c r="UO198" s="3"/>
      <c r="UP198" s="3"/>
      <c r="UQ198" s="3"/>
      <c r="UR198" s="3"/>
      <c r="US198" s="3"/>
      <c r="UT198" s="3"/>
      <c r="UU198" s="3"/>
      <c r="UV198" s="3"/>
      <c r="UW198" s="3"/>
      <c r="UX198" s="3"/>
      <c r="UY198" s="3"/>
      <c r="UZ198" s="3"/>
      <c r="VA198" s="3"/>
      <c r="VB198" s="3"/>
      <c r="VC198" s="3"/>
      <c r="VD198" s="3"/>
      <c r="VE198" s="3"/>
      <c r="VF198" s="3"/>
      <c r="VG198" s="3"/>
      <c r="VH198" s="3"/>
      <c r="VI198" s="3"/>
      <c r="VJ198" s="3"/>
      <c r="VK198" s="3"/>
      <c r="VL198" s="3"/>
      <c r="VM198" s="3"/>
      <c r="VN198" s="3"/>
      <c r="VO198" s="3"/>
      <c r="VP198" s="3"/>
      <c r="VQ198" s="3"/>
      <c r="VR198" s="3"/>
      <c r="VS198" s="3"/>
      <c r="VT198" s="3"/>
      <c r="VU198" s="3"/>
      <c r="VV198" s="3"/>
      <c r="VW198" s="3"/>
      <c r="VX198" s="3"/>
      <c r="VY198" s="3"/>
      <c r="VZ198" s="3"/>
      <c r="WA198" s="3"/>
      <c r="WB198" s="3"/>
      <c r="WC198" s="3"/>
      <c r="WD198" s="3"/>
      <c r="WE198" s="3"/>
      <c r="WF198" s="3"/>
      <c r="WG198" s="3"/>
      <c r="WH198" s="3"/>
      <c r="WI198" s="3"/>
      <c r="WJ198" s="3"/>
      <c r="WK198" s="3"/>
      <c r="WL198" s="3"/>
      <c r="WM198" s="3"/>
      <c r="WN198" s="3"/>
      <c r="WO198" s="3"/>
      <c r="WP198" s="3"/>
      <c r="WQ198" s="3"/>
      <c r="WR198" s="3"/>
      <c r="WS198" s="3"/>
      <c r="WT198" s="3"/>
      <c r="WU198" s="3"/>
      <c r="WV198" s="3"/>
      <c r="WW198" s="3"/>
      <c r="WX198" s="3"/>
      <c r="WY198" s="3"/>
      <c r="WZ198" s="3"/>
      <c r="XA198" s="3"/>
      <c r="XB198" s="3"/>
      <c r="XC198" s="3"/>
      <c r="XD198" s="3"/>
      <c r="XE198" s="3"/>
      <c r="XF198" s="3"/>
      <c r="XG198" s="3"/>
      <c r="XH198" s="3"/>
      <c r="XI198" s="3"/>
      <c r="XJ198" s="3"/>
      <c r="XK198" s="3"/>
      <c r="XL198" s="3"/>
      <c r="XM198" s="3"/>
      <c r="XN198" s="3"/>
      <c r="XO198" s="3"/>
      <c r="XP198" s="3"/>
      <c r="XQ198" s="3"/>
      <c r="XR198" s="3"/>
      <c r="XS198" s="3"/>
      <c r="XT198" s="3"/>
      <c r="XU198" s="3"/>
      <c r="XV198" s="3"/>
      <c r="XW198" s="3"/>
      <c r="XX198" s="3"/>
      <c r="XY198" s="3"/>
      <c r="XZ198" s="3"/>
      <c r="YA198" s="3"/>
      <c r="YB198" s="3"/>
      <c r="YC198" s="3"/>
      <c r="YD198" s="3"/>
      <c r="YE198" s="3"/>
      <c r="YF198" s="3"/>
      <c r="YG198" s="3"/>
      <c r="YH198" s="3"/>
      <c r="YI198" s="3"/>
      <c r="YJ198" s="3"/>
      <c r="YK198" s="3"/>
      <c r="YL198" s="3"/>
      <c r="YM198" s="3"/>
      <c r="YN198" s="3"/>
      <c r="YO198" s="3"/>
      <c r="YP198" s="3"/>
      <c r="YQ198" s="3"/>
      <c r="YR198" s="3"/>
      <c r="YS198" s="3"/>
      <c r="YT198" s="3"/>
      <c r="YU198" s="3"/>
      <c r="YV198" s="3"/>
      <c r="YW198" s="3"/>
      <c r="YX198" s="3"/>
      <c r="YY198" s="3"/>
      <c r="YZ198" s="3"/>
      <c r="ZA198" s="3"/>
      <c r="ZB198" s="3"/>
      <c r="ZC198" s="3"/>
      <c r="ZD198" s="3"/>
      <c r="ZE198" s="3"/>
      <c r="ZF198" s="3"/>
      <c r="ZG198" s="3"/>
      <c r="ZH198" s="3"/>
      <c r="ZI198" s="3"/>
      <c r="ZJ198" s="3"/>
      <c r="ZK198" s="3"/>
      <c r="ZL198" s="3"/>
      <c r="ZM198" s="3"/>
      <c r="ZN198" s="3"/>
      <c r="ZO198" s="3"/>
      <c r="ZP198" s="3"/>
      <c r="ZQ198" s="3"/>
      <c r="ZR198" s="3"/>
      <c r="ZS198" s="3"/>
      <c r="ZT198" s="3"/>
      <c r="ZU198" s="3"/>
      <c r="ZV198" s="3"/>
      <c r="ZW198" s="3"/>
      <c r="ZX198" s="3"/>
      <c r="ZY198" s="3"/>
      <c r="ZZ198" s="3"/>
      <c r="AAA198" s="3"/>
      <c r="AAB198" s="3"/>
      <c r="AAC198" s="3"/>
      <c r="AAD198" s="3"/>
      <c r="AAE198" s="3"/>
      <c r="AAF198" s="3"/>
      <c r="AAG198" s="3"/>
      <c r="AAH198" s="3"/>
      <c r="AAI198" s="3"/>
      <c r="AAJ198" s="3"/>
      <c r="AAK198" s="3"/>
      <c r="AAL198" s="3"/>
      <c r="AAM198" s="3"/>
      <c r="AAN198" s="3"/>
      <c r="AAO198" s="3"/>
      <c r="AAP198" s="3"/>
      <c r="AAQ198" s="3"/>
      <c r="AAR198" s="3"/>
      <c r="AAS198" s="3"/>
      <c r="AAT198" s="3"/>
      <c r="AAU198" s="3"/>
      <c r="AAV198" s="3"/>
      <c r="AAW198" s="3"/>
      <c r="AAX198" s="3"/>
      <c r="AAY198" s="3"/>
      <c r="AAZ198" s="3"/>
      <c r="ABA198" s="3"/>
      <c r="ABB198" s="3"/>
      <c r="ABC198" s="3"/>
      <c r="ABD198" s="3"/>
      <c r="ABE198" s="3"/>
      <c r="ABF198" s="3"/>
      <c r="ABG198" s="3"/>
      <c r="ABH198" s="3"/>
      <c r="ABI198" s="3"/>
      <c r="ABJ198" s="3"/>
      <c r="ABK198" s="3"/>
      <c r="ABL198" s="3"/>
      <c r="ABM198" s="3"/>
      <c r="ABN198" s="3"/>
      <c r="ABO198" s="3"/>
      <c r="ABP198" s="3"/>
      <c r="ABQ198" s="3"/>
      <c r="ABR198" s="3"/>
      <c r="ABS198" s="3"/>
      <c r="ABT198" s="3"/>
      <c r="ABU198" s="3"/>
      <c r="ABV198" s="3"/>
      <c r="ABW198" s="3"/>
      <c r="ABX198" s="3"/>
      <c r="ABY198" s="3"/>
      <c r="ABZ198" s="3"/>
      <c r="ACA198" s="3"/>
      <c r="ACB198" s="3"/>
      <c r="ACC198" s="3"/>
      <c r="ACD198" s="3"/>
      <c r="ACE198" s="3"/>
      <c r="ACF198" s="3"/>
      <c r="ACG198" s="3"/>
      <c r="ACH198" s="3"/>
      <c r="ACI198" s="3"/>
      <c r="ACJ198" s="3"/>
      <c r="ACK198" s="3"/>
      <c r="ACL198" s="3"/>
      <c r="ACM198" s="3"/>
      <c r="ACN198" s="3"/>
      <c r="ACO198" s="3"/>
      <c r="ACP198" s="3"/>
      <c r="ACQ198" s="3"/>
      <c r="ACR198" s="3"/>
      <c r="ACS198" s="3"/>
      <c r="ACT198" s="3"/>
      <c r="ACU198" s="3"/>
      <c r="ACV198" s="3"/>
      <c r="ACW198" s="3"/>
      <c r="ACX198" s="3"/>
      <c r="ACY198" s="3"/>
      <c r="ACZ198" s="3"/>
      <c r="ADA198" s="3"/>
      <c r="ADB198" s="3"/>
      <c r="ADC198" s="3"/>
      <c r="ADD198" s="3"/>
      <c r="ADE198" s="3"/>
      <c r="ADF198" s="3"/>
      <c r="ADG198" s="3"/>
      <c r="ADH198" s="3"/>
      <c r="ADI198" s="3"/>
      <c r="ADJ198" s="3"/>
      <c r="ADK198" s="3"/>
      <c r="ADL198" s="3"/>
      <c r="ADM198" s="3"/>
      <c r="ADN198" s="3"/>
      <c r="ADO198" s="3"/>
      <c r="ADP198" s="3"/>
      <c r="ADQ198" s="3"/>
      <c r="ADR198" s="3"/>
      <c r="ADS198" s="3"/>
      <c r="ADT198" s="3"/>
      <c r="ADU198" s="3"/>
      <c r="ADV198" s="3"/>
      <c r="ADW198" s="3"/>
      <c r="ADX198" s="3"/>
      <c r="ADY198" s="3"/>
      <c r="ADZ198" s="3"/>
      <c r="AEA198" s="3"/>
      <c r="AEB198" s="3"/>
      <c r="AEC198" s="3"/>
      <c r="AED198" s="3"/>
      <c r="AEE198" s="3"/>
      <c r="AEF198" s="3"/>
      <c r="AEG198" s="3"/>
      <c r="AEH198" s="3"/>
      <c r="AEI198" s="3"/>
      <c r="AEJ198" s="3"/>
      <c r="AEK198" s="3"/>
      <c r="AEL198" s="3"/>
      <c r="AEM198" s="3"/>
      <c r="AEN198" s="3"/>
      <c r="AEO198" s="3"/>
      <c r="AEP198" s="3"/>
      <c r="AEQ198" s="3"/>
      <c r="AER198" s="3"/>
      <c r="AES198" s="3"/>
      <c r="AET198" s="3"/>
      <c r="AEU198" s="3"/>
      <c r="AEV198" s="3"/>
      <c r="AEW198" s="3"/>
      <c r="AEX198" s="3"/>
      <c r="AEY198" s="3"/>
      <c r="AEZ198" s="3"/>
      <c r="AFA198" s="3"/>
      <c r="AFB198" s="3"/>
      <c r="AFC198" s="3"/>
      <c r="AFD198" s="3"/>
      <c r="AFE198" s="3"/>
      <c r="AFF198" s="3"/>
      <c r="AFG198" s="3"/>
      <c r="AFH198" s="3"/>
      <c r="AFI198" s="3"/>
      <c r="AFJ198" s="3"/>
      <c r="AFK198" s="3"/>
      <c r="AFL198" s="3"/>
      <c r="AFM198" s="3"/>
      <c r="AFN198" s="3"/>
      <c r="AFO198" s="3"/>
      <c r="AFP198" s="3"/>
      <c r="AFQ198" s="3"/>
      <c r="AFR198" s="3"/>
      <c r="AFS198" s="3"/>
      <c r="AFT198" s="3"/>
      <c r="AFU198" s="3"/>
      <c r="AFV198" s="3"/>
      <c r="AFW198" s="3"/>
      <c r="AFX198" s="3"/>
      <c r="AFY198" s="3"/>
      <c r="AFZ198" s="3"/>
      <c r="AGA198" s="3"/>
      <c r="AGB198" s="3"/>
      <c r="AGC198" s="3"/>
      <c r="AGD198" s="3"/>
      <c r="AGE198" s="3"/>
      <c r="AGF198" s="3"/>
      <c r="AGG198" s="3"/>
      <c r="AGH198" s="3"/>
      <c r="AGI198" s="3"/>
      <c r="AGJ198" s="3"/>
      <c r="AGK198" s="3"/>
      <c r="AGL198" s="3"/>
      <c r="AGM198" s="3"/>
      <c r="AGN198" s="3"/>
      <c r="AGO198" s="3"/>
      <c r="AGP198" s="3"/>
      <c r="AGQ198" s="3"/>
      <c r="AGR198" s="3"/>
      <c r="AGS198" s="3"/>
      <c r="AGT198" s="3"/>
      <c r="AGU198" s="3"/>
      <c r="AGV198" s="3"/>
      <c r="AGW198" s="3"/>
      <c r="AGX198" s="3"/>
      <c r="AGY198" s="3"/>
      <c r="AGZ198" s="3"/>
      <c r="AHA198" s="3"/>
      <c r="AHB198" s="3"/>
      <c r="AHC198" s="3"/>
      <c r="AHD198" s="3"/>
      <c r="AHE198" s="3"/>
      <c r="AHF198" s="3"/>
      <c r="AHG198" s="3"/>
      <c r="AHH198" s="3"/>
      <c r="AHI198" s="3"/>
      <c r="AHJ198" s="3"/>
      <c r="AHK198" s="3"/>
      <c r="AHL198" s="3"/>
      <c r="AHM198" s="3"/>
      <c r="AHN198" s="3"/>
      <c r="AHO198" s="3"/>
      <c r="AHP198" s="3"/>
      <c r="AHQ198" s="3"/>
      <c r="AHR198" s="3"/>
      <c r="AHS198" s="3"/>
      <c r="AHT198" s="3"/>
      <c r="AHU198" s="3"/>
      <c r="AHV198" s="3"/>
      <c r="AHW198" s="3"/>
      <c r="AHX198" s="3"/>
      <c r="AHY198" s="3"/>
      <c r="AHZ198" s="3"/>
      <c r="AIA198" s="3"/>
      <c r="AIB198" s="3"/>
      <c r="AIC198" s="3"/>
      <c r="AID198" s="3"/>
      <c r="AIE198" s="3"/>
      <c r="AIF198" s="3"/>
      <c r="AIG198" s="3"/>
      <c r="AIH198" s="3"/>
      <c r="AII198" s="3"/>
      <c r="AIJ198" s="3"/>
      <c r="AIK198" s="3"/>
      <c r="AIL198" s="3"/>
      <c r="AIM198" s="3"/>
      <c r="AIN198" s="3"/>
      <c r="AIO198" s="3"/>
      <c r="AIP198" s="3"/>
      <c r="AIQ198" s="3"/>
      <c r="AIR198" s="3"/>
      <c r="AIS198" s="3"/>
      <c r="AIT198" s="3"/>
      <c r="AIU198" s="3"/>
      <c r="AIV198" s="3"/>
      <c r="AIW198" s="3"/>
      <c r="AIX198" s="3"/>
      <c r="AIY198" s="3"/>
      <c r="AIZ198" s="3"/>
      <c r="AJA198" s="3"/>
      <c r="AJB198" s="3"/>
      <c r="AJC198" s="3"/>
      <c r="AJD198" s="3"/>
      <c r="AJE198" s="3"/>
      <c r="AJF198" s="3"/>
      <c r="AJG198" s="3"/>
      <c r="AJH198" s="3"/>
      <c r="AJI198" s="3"/>
      <c r="AJJ198" s="3"/>
      <c r="AJK198" s="3"/>
      <c r="AJL198" s="3"/>
      <c r="AJM198" s="3"/>
      <c r="AJN198" s="3"/>
      <c r="AJO198" s="3"/>
      <c r="AJP198" s="3"/>
      <c r="AJQ198" s="3"/>
      <c r="AJR198" s="3"/>
      <c r="AJS198" s="3"/>
      <c r="AJT198" s="3"/>
      <c r="AJU198" s="3"/>
      <c r="AJV198" s="3"/>
      <c r="AJW198" s="3"/>
      <c r="AJX198" s="3"/>
      <c r="AJY198" s="3"/>
      <c r="AJZ198" s="3"/>
      <c r="AKA198" s="3"/>
      <c r="AKB198" s="3"/>
      <c r="AKC198" s="3"/>
      <c r="AKD198" s="3"/>
      <c r="AKE198" s="3"/>
      <c r="AKF198" s="3"/>
      <c r="AKG198" s="3"/>
      <c r="AKH198" s="3"/>
      <c r="AKI198" s="3"/>
      <c r="AKJ198" s="3"/>
      <c r="AKK198" s="3"/>
      <c r="AKL198" s="3"/>
      <c r="AKM198" s="3"/>
      <c r="AKN198" s="3"/>
      <c r="AKO198" s="3"/>
      <c r="AKP198" s="3"/>
      <c r="AKQ198" s="3"/>
      <c r="AKR198" s="3"/>
      <c r="AKS198" s="3"/>
      <c r="AKT198" s="3"/>
      <c r="AKU198" s="3"/>
      <c r="AKV198" s="3"/>
      <c r="AKW198" s="3"/>
      <c r="AKX198" s="3"/>
      <c r="AKY198" s="3"/>
      <c r="AKZ198" s="3"/>
      <c r="ALA198" s="3"/>
    </row>
    <row r="199" spans="1:989" s="35" customFormat="1" x14ac:dyDescent="0.2">
      <c r="A199" s="26" t="s">
        <v>52</v>
      </c>
      <c r="B199" s="72">
        <v>3912.4</v>
      </c>
      <c r="C199" s="72">
        <v>3912.4</v>
      </c>
      <c r="D199" s="72">
        <v>3912.4</v>
      </c>
      <c r="E199" s="73">
        <f t="shared" si="57"/>
        <v>100</v>
      </c>
      <c r="F199" s="73">
        <f t="shared" si="58"/>
        <v>100</v>
      </c>
      <c r="G199" s="86">
        <v>8905</v>
      </c>
      <c r="H199" s="72">
        <f t="shared" si="59"/>
        <v>4992.6000000000004</v>
      </c>
      <c r="I199" s="72">
        <f t="shared" si="60"/>
        <v>127.60965136489114</v>
      </c>
      <c r="J199" s="74">
        <f t="shared" si="61"/>
        <v>4992.6000000000004</v>
      </c>
      <c r="K199" s="74">
        <f t="shared" si="62"/>
        <v>127.60965136489114</v>
      </c>
      <c r="L199" s="75">
        <f t="shared" si="63"/>
        <v>4992.6000000000004</v>
      </c>
      <c r="M199" s="75">
        <f t="shared" si="64"/>
        <v>127.60965136489114</v>
      </c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  <c r="CT199" s="3"/>
      <c r="CU199" s="3"/>
      <c r="CV199" s="3"/>
      <c r="CW199" s="3"/>
      <c r="CX199" s="3"/>
      <c r="CY199" s="3"/>
      <c r="CZ199" s="3"/>
      <c r="DA199" s="3"/>
      <c r="DB199" s="3"/>
      <c r="DC199" s="3"/>
      <c r="DD199" s="3"/>
      <c r="DE199" s="3"/>
      <c r="DF199" s="3"/>
      <c r="DG199" s="3"/>
      <c r="DH199" s="3"/>
      <c r="DI199" s="3"/>
      <c r="DJ199" s="3"/>
      <c r="DK199" s="3"/>
      <c r="DL199" s="3"/>
      <c r="DM199" s="3"/>
      <c r="DN199" s="3"/>
      <c r="DO199" s="3"/>
      <c r="DP199" s="3"/>
      <c r="DQ199" s="3"/>
      <c r="DR199" s="3"/>
      <c r="DS199" s="3"/>
      <c r="DT199" s="3"/>
      <c r="DU199" s="3"/>
      <c r="DV199" s="3"/>
      <c r="DW199" s="3"/>
      <c r="DX199" s="3"/>
      <c r="DY199" s="3"/>
      <c r="DZ199" s="3"/>
      <c r="EA199" s="3"/>
      <c r="EB199" s="3"/>
      <c r="EC199" s="3"/>
      <c r="ED199" s="3"/>
      <c r="EE199" s="3"/>
      <c r="EF199" s="3"/>
      <c r="EG199" s="3"/>
      <c r="EH199" s="3"/>
      <c r="EI199" s="3"/>
      <c r="EJ199" s="3"/>
      <c r="EK199" s="3"/>
      <c r="EL199" s="3"/>
      <c r="EM199" s="3"/>
      <c r="EN199" s="3"/>
      <c r="EO199" s="3"/>
      <c r="EP199" s="3"/>
      <c r="EQ199" s="3"/>
      <c r="ER199" s="3"/>
      <c r="ES199" s="3"/>
      <c r="ET199" s="3"/>
      <c r="EU199" s="3"/>
      <c r="EV199" s="3"/>
      <c r="EW199" s="3"/>
      <c r="EX199" s="3"/>
      <c r="EY199" s="3"/>
      <c r="EZ199" s="3"/>
      <c r="FA199" s="3"/>
      <c r="FB199" s="3"/>
      <c r="FC199" s="3"/>
      <c r="FD199" s="3"/>
      <c r="FE199" s="3"/>
      <c r="FF199" s="3"/>
      <c r="FG199" s="3"/>
      <c r="FH199" s="3"/>
      <c r="FI199" s="3"/>
      <c r="FJ199" s="3"/>
      <c r="FK199" s="3"/>
      <c r="FL199" s="3"/>
      <c r="FM199" s="3"/>
      <c r="FN199" s="3"/>
      <c r="FO199" s="3"/>
      <c r="FP199" s="3"/>
      <c r="FQ199" s="3"/>
      <c r="FR199" s="3"/>
      <c r="FS199" s="3"/>
      <c r="FT199" s="3"/>
      <c r="FU199" s="3"/>
      <c r="FV199" s="3"/>
      <c r="FW199" s="3"/>
      <c r="FX199" s="3"/>
      <c r="FY199" s="3"/>
      <c r="FZ199" s="3"/>
      <c r="GA199" s="3"/>
      <c r="GB199" s="3"/>
      <c r="GC199" s="3"/>
      <c r="GD199" s="3"/>
      <c r="GE199" s="3"/>
      <c r="GF199" s="3"/>
      <c r="GG199" s="3"/>
      <c r="GH199" s="3"/>
      <c r="GI199" s="3"/>
      <c r="GJ199" s="3"/>
      <c r="GK199" s="3"/>
      <c r="GL199" s="3"/>
      <c r="GM199" s="3"/>
      <c r="GN199" s="3"/>
      <c r="GO199" s="3"/>
      <c r="GP199" s="3"/>
      <c r="GQ199" s="3"/>
      <c r="GR199" s="3"/>
      <c r="GS199" s="3"/>
      <c r="GT199" s="3"/>
      <c r="GU199" s="3"/>
      <c r="GV199" s="3"/>
      <c r="GW199" s="3"/>
      <c r="GX199" s="3"/>
      <c r="GY199" s="3"/>
      <c r="GZ199" s="3"/>
      <c r="HA199" s="3"/>
      <c r="HB199" s="3"/>
      <c r="HC199" s="3"/>
      <c r="HD199" s="3"/>
      <c r="HE199" s="3"/>
      <c r="HF199" s="3"/>
      <c r="HG199" s="3"/>
      <c r="HH199" s="3"/>
      <c r="HI199" s="3"/>
      <c r="HJ199" s="3"/>
      <c r="HK199" s="3"/>
      <c r="HL199" s="3"/>
      <c r="HM199" s="3"/>
      <c r="HN199" s="3"/>
      <c r="HO199" s="3"/>
      <c r="HP199" s="3"/>
      <c r="HQ199" s="3"/>
      <c r="HR199" s="3"/>
      <c r="HS199" s="3"/>
      <c r="HT199" s="3"/>
      <c r="HU199" s="3"/>
      <c r="HV199" s="3"/>
      <c r="HW199" s="3"/>
      <c r="HX199" s="3"/>
      <c r="HY199" s="3"/>
      <c r="HZ199" s="3"/>
      <c r="IA199" s="3"/>
      <c r="IB199" s="3"/>
      <c r="IC199" s="3"/>
      <c r="ID199" s="3"/>
      <c r="IE199" s="3"/>
      <c r="IF199" s="3"/>
      <c r="IG199" s="3"/>
      <c r="IH199" s="3"/>
      <c r="II199" s="3"/>
      <c r="IJ199" s="3"/>
      <c r="IK199" s="3"/>
      <c r="IL199" s="3"/>
      <c r="IM199" s="3"/>
      <c r="IN199" s="3"/>
      <c r="IO199" s="3"/>
      <c r="IP199" s="3"/>
      <c r="IQ199" s="3"/>
      <c r="IR199" s="3"/>
      <c r="IS199" s="3"/>
      <c r="IT199" s="3"/>
      <c r="IU199" s="3"/>
      <c r="IV199" s="3"/>
      <c r="IW199" s="3"/>
      <c r="IX199" s="3"/>
      <c r="IY199" s="3"/>
      <c r="IZ199" s="3"/>
      <c r="JA199" s="3"/>
      <c r="JB199" s="3"/>
      <c r="JC199" s="3"/>
      <c r="JD199" s="3"/>
      <c r="JE199" s="3"/>
      <c r="JF199" s="3"/>
      <c r="JG199" s="3"/>
      <c r="JH199" s="3"/>
      <c r="JI199" s="3"/>
      <c r="JJ199" s="3"/>
      <c r="JK199" s="3"/>
      <c r="JL199" s="3"/>
      <c r="JM199" s="3"/>
      <c r="JN199" s="3"/>
      <c r="JO199" s="3"/>
      <c r="JP199" s="3"/>
      <c r="JQ199" s="3"/>
      <c r="JR199" s="3"/>
      <c r="JS199" s="3"/>
      <c r="JT199" s="3"/>
      <c r="JU199" s="3"/>
      <c r="JV199" s="3"/>
      <c r="JW199" s="3"/>
      <c r="JX199" s="3"/>
      <c r="JY199" s="3"/>
      <c r="JZ199" s="3"/>
      <c r="KA199" s="3"/>
      <c r="KB199" s="3"/>
      <c r="KC199" s="3"/>
      <c r="KD199" s="3"/>
      <c r="KE199" s="3"/>
      <c r="KF199" s="3"/>
      <c r="KG199" s="3"/>
      <c r="KH199" s="3"/>
      <c r="KI199" s="3"/>
      <c r="KJ199" s="3"/>
      <c r="KK199" s="3"/>
      <c r="KL199" s="3"/>
      <c r="KM199" s="3"/>
      <c r="KN199" s="3"/>
      <c r="KO199" s="3"/>
      <c r="KP199" s="3"/>
      <c r="KQ199" s="3"/>
      <c r="KR199" s="3"/>
      <c r="KS199" s="3"/>
      <c r="KT199" s="3"/>
      <c r="KU199" s="3"/>
      <c r="KV199" s="3"/>
      <c r="KW199" s="3"/>
      <c r="KX199" s="3"/>
      <c r="KY199" s="3"/>
      <c r="KZ199" s="3"/>
      <c r="LA199" s="3"/>
      <c r="LB199" s="3"/>
      <c r="LC199" s="3"/>
      <c r="LD199" s="3"/>
      <c r="LE199" s="3"/>
      <c r="LF199" s="3"/>
      <c r="LG199" s="3"/>
      <c r="LH199" s="3"/>
      <c r="LI199" s="3"/>
      <c r="LJ199" s="3"/>
      <c r="LK199" s="3"/>
      <c r="LL199" s="3"/>
      <c r="LM199" s="3"/>
      <c r="LN199" s="3"/>
      <c r="LO199" s="3"/>
      <c r="LP199" s="3"/>
      <c r="LQ199" s="3"/>
      <c r="LR199" s="3"/>
      <c r="LS199" s="3"/>
      <c r="LT199" s="3"/>
      <c r="LU199" s="3"/>
      <c r="LV199" s="3"/>
      <c r="LW199" s="3"/>
      <c r="LX199" s="3"/>
      <c r="LY199" s="3"/>
      <c r="LZ199" s="3"/>
      <c r="MA199" s="3"/>
      <c r="MB199" s="3"/>
      <c r="MC199" s="3"/>
      <c r="MD199" s="3"/>
      <c r="ME199" s="3"/>
      <c r="MF199" s="3"/>
      <c r="MG199" s="3"/>
      <c r="MH199" s="3"/>
      <c r="MI199" s="3"/>
      <c r="MJ199" s="3"/>
      <c r="MK199" s="3"/>
      <c r="ML199" s="3"/>
      <c r="MM199" s="3"/>
      <c r="MN199" s="3"/>
      <c r="MO199" s="3"/>
      <c r="MP199" s="3"/>
      <c r="MQ199" s="3"/>
      <c r="MR199" s="3"/>
      <c r="MS199" s="3"/>
      <c r="MT199" s="3"/>
      <c r="MU199" s="3"/>
      <c r="MV199" s="3"/>
      <c r="MW199" s="3"/>
      <c r="MX199" s="3"/>
      <c r="MY199" s="3"/>
      <c r="MZ199" s="3"/>
      <c r="NA199" s="3"/>
      <c r="NB199" s="3"/>
      <c r="NC199" s="3"/>
      <c r="ND199" s="3"/>
      <c r="NE199" s="3"/>
      <c r="NF199" s="3"/>
      <c r="NG199" s="3"/>
      <c r="NH199" s="3"/>
      <c r="NI199" s="3"/>
      <c r="NJ199" s="3"/>
      <c r="NK199" s="3"/>
      <c r="NL199" s="3"/>
      <c r="NM199" s="3"/>
      <c r="NN199" s="3"/>
      <c r="NO199" s="3"/>
      <c r="NP199" s="3"/>
      <c r="NQ199" s="3"/>
      <c r="NR199" s="3"/>
      <c r="NS199" s="3"/>
      <c r="NT199" s="3"/>
      <c r="NU199" s="3"/>
      <c r="NV199" s="3"/>
      <c r="NW199" s="3"/>
      <c r="NX199" s="3"/>
      <c r="NY199" s="3"/>
      <c r="NZ199" s="3"/>
      <c r="OA199" s="3"/>
      <c r="OB199" s="3"/>
      <c r="OC199" s="3"/>
      <c r="OD199" s="3"/>
      <c r="OE199" s="3"/>
      <c r="OF199" s="3"/>
      <c r="OG199" s="3"/>
      <c r="OH199" s="3"/>
      <c r="OI199" s="3"/>
      <c r="OJ199" s="3"/>
      <c r="OK199" s="3"/>
      <c r="OL199" s="3"/>
      <c r="OM199" s="3"/>
      <c r="ON199" s="3"/>
      <c r="OO199" s="3"/>
      <c r="OP199" s="3"/>
      <c r="OQ199" s="3"/>
      <c r="OR199" s="3"/>
      <c r="OS199" s="3"/>
      <c r="OT199" s="3"/>
      <c r="OU199" s="3"/>
      <c r="OV199" s="3"/>
      <c r="OW199" s="3"/>
      <c r="OX199" s="3"/>
      <c r="OY199" s="3"/>
      <c r="OZ199" s="3"/>
      <c r="PA199" s="3"/>
      <c r="PB199" s="3"/>
      <c r="PC199" s="3"/>
      <c r="PD199" s="3"/>
      <c r="PE199" s="3"/>
      <c r="PF199" s="3"/>
      <c r="PG199" s="3"/>
      <c r="PH199" s="3"/>
      <c r="PI199" s="3"/>
      <c r="PJ199" s="3"/>
      <c r="PK199" s="3"/>
      <c r="PL199" s="3"/>
      <c r="PM199" s="3"/>
      <c r="PN199" s="3"/>
      <c r="PO199" s="3"/>
      <c r="PP199" s="3"/>
      <c r="PQ199" s="3"/>
      <c r="PR199" s="3"/>
      <c r="PS199" s="3"/>
      <c r="PT199" s="3"/>
      <c r="PU199" s="3"/>
      <c r="PV199" s="3"/>
      <c r="PW199" s="3"/>
      <c r="PX199" s="3"/>
      <c r="PY199" s="3"/>
      <c r="PZ199" s="3"/>
      <c r="QA199" s="3"/>
      <c r="QB199" s="3"/>
      <c r="QC199" s="3"/>
      <c r="QD199" s="3"/>
      <c r="QE199" s="3"/>
      <c r="QF199" s="3"/>
      <c r="QG199" s="3"/>
      <c r="QH199" s="3"/>
      <c r="QI199" s="3"/>
      <c r="QJ199" s="3"/>
      <c r="QK199" s="3"/>
      <c r="QL199" s="3"/>
      <c r="QM199" s="3"/>
      <c r="QN199" s="3"/>
      <c r="QO199" s="3"/>
      <c r="QP199" s="3"/>
      <c r="QQ199" s="3"/>
      <c r="QR199" s="3"/>
      <c r="QS199" s="3"/>
      <c r="QT199" s="3"/>
      <c r="QU199" s="3"/>
      <c r="QV199" s="3"/>
      <c r="QW199" s="3"/>
      <c r="QX199" s="3"/>
      <c r="QY199" s="3"/>
      <c r="QZ199" s="3"/>
      <c r="RA199" s="3"/>
      <c r="RB199" s="3"/>
      <c r="RC199" s="3"/>
      <c r="RD199" s="3"/>
      <c r="RE199" s="3"/>
      <c r="RF199" s="3"/>
      <c r="RG199" s="3"/>
      <c r="RH199" s="3"/>
      <c r="RI199" s="3"/>
      <c r="RJ199" s="3"/>
      <c r="RK199" s="3"/>
      <c r="RL199" s="3"/>
      <c r="RM199" s="3"/>
      <c r="RN199" s="3"/>
      <c r="RO199" s="3"/>
      <c r="RP199" s="3"/>
      <c r="RQ199" s="3"/>
      <c r="RR199" s="3"/>
      <c r="RS199" s="3"/>
      <c r="RT199" s="3"/>
      <c r="RU199" s="3"/>
      <c r="RV199" s="3"/>
      <c r="RW199" s="3"/>
      <c r="RX199" s="3"/>
      <c r="RY199" s="3"/>
      <c r="RZ199" s="3"/>
      <c r="SA199" s="3"/>
      <c r="SB199" s="3"/>
      <c r="SC199" s="3"/>
      <c r="SD199" s="3"/>
      <c r="SE199" s="3"/>
      <c r="SF199" s="3"/>
      <c r="SG199" s="3"/>
      <c r="SH199" s="3"/>
      <c r="SI199" s="3"/>
      <c r="SJ199" s="3"/>
      <c r="SK199" s="3"/>
      <c r="SL199" s="3"/>
      <c r="SM199" s="3"/>
      <c r="SN199" s="3"/>
      <c r="SO199" s="3"/>
      <c r="SP199" s="3"/>
      <c r="SQ199" s="3"/>
      <c r="SR199" s="3"/>
      <c r="SS199" s="3"/>
      <c r="ST199" s="3"/>
      <c r="SU199" s="3"/>
      <c r="SV199" s="3"/>
      <c r="SW199" s="3"/>
      <c r="SX199" s="3"/>
      <c r="SY199" s="3"/>
      <c r="SZ199" s="3"/>
      <c r="TA199" s="3"/>
      <c r="TB199" s="3"/>
      <c r="TC199" s="3"/>
      <c r="TD199" s="3"/>
      <c r="TE199" s="3"/>
      <c r="TF199" s="3"/>
      <c r="TG199" s="3"/>
      <c r="TH199" s="3"/>
      <c r="TI199" s="3"/>
      <c r="TJ199" s="3"/>
      <c r="TK199" s="3"/>
      <c r="TL199" s="3"/>
      <c r="TM199" s="3"/>
      <c r="TN199" s="3"/>
      <c r="TO199" s="3"/>
      <c r="TP199" s="3"/>
      <c r="TQ199" s="3"/>
      <c r="TR199" s="3"/>
      <c r="TS199" s="3"/>
      <c r="TT199" s="3"/>
      <c r="TU199" s="3"/>
      <c r="TV199" s="3"/>
      <c r="TW199" s="3"/>
      <c r="TX199" s="3"/>
      <c r="TY199" s="3"/>
      <c r="TZ199" s="3"/>
      <c r="UA199" s="3"/>
      <c r="UB199" s="3"/>
      <c r="UC199" s="3"/>
      <c r="UD199" s="3"/>
      <c r="UE199" s="3"/>
      <c r="UF199" s="3"/>
      <c r="UG199" s="3"/>
      <c r="UH199" s="3"/>
      <c r="UI199" s="3"/>
      <c r="UJ199" s="3"/>
      <c r="UK199" s="3"/>
      <c r="UL199" s="3"/>
      <c r="UM199" s="3"/>
      <c r="UN199" s="3"/>
      <c r="UO199" s="3"/>
      <c r="UP199" s="3"/>
      <c r="UQ199" s="3"/>
      <c r="UR199" s="3"/>
      <c r="US199" s="3"/>
      <c r="UT199" s="3"/>
      <c r="UU199" s="3"/>
      <c r="UV199" s="3"/>
      <c r="UW199" s="3"/>
      <c r="UX199" s="3"/>
      <c r="UY199" s="3"/>
      <c r="UZ199" s="3"/>
      <c r="VA199" s="3"/>
      <c r="VB199" s="3"/>
      <c r="VC199" s="3"/>
      <c r="VD199" s="3"/>
      <c r="VE199" s="3"/>
      <c r="VF199" s="3"/>
      <c r="VG199" s="3"/>
      <c r="VH199" s="3"/>
      <c r="VI199" s="3"/>
      <c r="VJ199" s="3"/>
      <c r="VK199" s="3"/>
      <c r="VL199" s="3"/>
      <c r="VM199" s="3"/>
      <c r="VN199" s="3"/>
      <c r="VO199" s="3"/>
      <c r="VP199" s="3"/>
      <c r="VQ199" s="3"/>
      <c r="VR199" s="3"/>
      <c r="VS199" s="3"/>
      <c r="VT199" s="3"/>
      <c r="VU199" s="3"/>
      <c r="VV199" s="3"/>
      <c r="VW199" s="3"/>
      <c r="VX199" s="3"/>
      <c r="VY199" s="3"/>
      <c r="VZ199" s="3"/>
      <c r="WA199" s="3"/>
      <c r="WB199" s="3"/>
      <c r="WC199" s="3"/>
      <c r="WD199" s="3"/>
      <c r="WE199" s="3"/>
      <c r="WF199" s="3"/>
      <c r="WG199" s="3"/>
      <c r="WH199" s="3"/>
      <c r="WI199" s="3"/>
      <c r="WJ199" s="3"/>
      <c r="WK199" s="3"/>
      <c r="WL199" s="3"/>
      <c r="WM199" s="3"/>
      <c r="WN199" s="3"/>
      <c r="WO199" s="3"/>
      <c r="WP199" s="3"/>
      <c r="WQ199" s="3"/>
      <c r="WR199" s="3"/>
      <c r="WS199" s="3"/>
      <c r="WT199" s="3"/>
      <c r="WU199" s="3"/>
      <c r="WV199" s="3"/>
      <c r="WW199" s="3"/>
      <c r="WX199" s="3"/>
      <c r="WY199" s="3"/>
      <c r="WZ199" s="3"/>
      <c r="XA199" s="3"/>
      <c r="XB199" s="3"/>
      <c r="XC199" s="3"/>
      <c r="XD199" s="3"/>
      <c r="XE199" s="3"/>
      <c r="XF199" s="3"/>
      <c r="XG199" s="3"/>
      <c r="XH199" s="3"/>
      <c r="XI199" s="3"/>
      <c r="XJ199" s="3"/>
      <c r="XK199" s="3"/>
      <c r="XL199" s="3"/>
      <c r="XM199" s="3"/>
      <c r="XN199" s="3"/>
      <c r="XO199" s="3"/>
      <c r="XP199" s="3"/>
      <c r="XQ199" s="3"/>
      <c r="XR199" s="3"/>
      <c r="XS199" s="3"/>
      <c r="XT199" s="3"/>
      <c r="XU199" s="3"/>
      <c r="XV199" s="3"/>
      <c r="XW199" s="3"/>
      <c r="XX199" s="3"/>
      <c r="XY199" s="3"/>
      <c r="XZ199" s="3"/>
      <c r="YA199" s="3"/>
      <c r="YB199" s="3"/>
      <c r="YC199" s="3"/>
      <c r="YD199" s="3"/>
      <c r="YE199" s="3"/>
      <c r="YF199" s="3"/>
      <c r="YG199" s="3"/>
      <c r="YH199" s="3"/>
      <c r="YI199" s="3"/>
      <c r="YJ199" s="3"/>
      <c r="YK199" s="3"/>
      <c r="YL199" s="3"/>
      <c r="YM199" s="3"/>
      <c r="YN199" s="3"/>
      <c r="YO199" s="3"/>
      <c r="YP199" s="3"/>
      <c r="YQ199" s="3"/>
      <c r="YR199" s="3"/>
      <c r="YS199" s="3"/>
      <c r="YT199" s="3"/>
      <c r="YU199" s="3"/>
      <c r="YV199" s="3"/>
      <c r="YW199" s="3"/>
      <c r="YX199" s="3"/>
      <c r="YY199" s="3"/>
      <c r="YZ199" s="3"/>
      <c r="ZA199" s="3"/>
      <c r="ZB199" s="3"/>
      <c r="ZC199" s="3"/>
      <c r="ZD199" s="3"/>
      <c r="ZE199" s="3"/>
      <c r="ZF199" s="3"/>
      <c r="ZG199" s="3"/>
      <c r="ZH199" s="3"/>
      <c r="ZI199" s="3"/>
      <c r="ZJ199" s="3"/>
      <c r="ZK199" s="3"/>
      <c r="ZL199" s="3"/>
      <c r="ZM199" s="3"/>
      <c r="ZN199" s="3"/>
      <c r="ZO199" s="3"/>
      <c r="ZP199" s="3"/>
      <c r="ZQ199" s="3"/>
      <c r="ZR199" s="3"/>
      <c r="ZS199" s="3"/>
      <c r="ZT199" s="3"/>
      <c r="ZU199" s="3"/>
      <c r="ZV199" s="3"/>
      <c r="ZW199" s="3"/>
      <c r="ZX199" s="3"/>
      <c r="ZY199" s="3"/>
      <c r="ZZ199" s="3"/>
      <c r="AAA199" s="3"/>
      <c r="AAB199" s="3"/>
      <c r="AAC199" s="3"/>
      <c r="AAD199" s="3"/>
      <c r="AAE199" s="3"/>
      <c r="AAF199" s="3"/>
      <c r="AAG199" s="3"/>
      <c r="AAH199" s="3"/>
      <c r="AAI199" s="3"/>
      <c r="AAJ199" s="3"/>
      <c r="AAK199" s="3"/>
      <c r="AAL199" s="3"/>
      <c r="AAM199" s="3"/>
      <c r="AAN199" s="3"/>
      <c r="AAO199" s="3"/>
      <c r="AAP199" s="3"/>
      <c r="AAQ199" s="3"/>
      <c r="AAR199" s="3"/>
      <c r="AAS199" s="3"/>
      <c r="AAT199" s="3"/>
      <c r="AAU199" s="3"/>
      <c r="AAV199" s="3"/>
      <c r="AAW199" s="3"/>
      <c r="AAX199" s="3"/>
      <c r="AAY199" s="3"/>
      <c r="AAZ199" s="3"/>
      <c r="ABA199" s="3"/>
      <c r="ABB199" s="3"/>
      <c r="ABC199" s="3"/>
      <c r="ABD199" s="3"/>
      <c r="ABE199" s="3"/>
      <c r="ABF199" s="3"/>
      <c r="ABG199" s="3"/>
      <c r="ABH199" s="3"/>
      <c r="ABI199" s="3"/>
      <c r="ABJ199" s="3"/>
      <c r="ABK199" s="3"/>
      <c r="ABL199" s="3"/>
      <c r="ABM199" s="3"/>
      <c r="ABN199" s="3"/>
      <c r="ABO199" s="3"/>
      <c r="ABP199" s="3"/>
      <c r="ABQ199" s="3"/>
      <c r="ABR199" s="3"/>
      <c r="ABS199" s="3"/>
      <c r="ABT199" s="3"/>
      <c r="ABU199" s="3"/>
      <c r="ABV199" s="3"/>
      <c r="ABW199" s="3"/>
      <c r="ABX199" s="3"/>
      <c r="ABY199" s="3"/>
      <c r="ABZ199" s="3"/>
      <c r="ACA199" s="3"/>
      <c r="ACB199" s="3"/>
      <c r="ACC199" s="3"/>
      <c r="ACD199" s="3"/>
      <c r="ACE199" s="3"/>
      <c r="ACF199" s="3"/>
      <c r="ACG199" s="3"/>
      <c r="ACH199" s="3"/>
      <c r="ACI199" s="3"/>
      <c r="ACJ199" s="3"/>
      <c r="ACK199" s="3"/>
      <c r="ACL199" s="3"/>
      <c r="ACM199" s="3"/>
      <c r="ACN199" s="3"/>
      <c r="ACO199" s="3"/>
      <c r="ACP199" s="3"/>
      <c r="ACQ199" s="3"/>
      <c r="ACR199" s="3"/>
      <c r="ACS199" s="3"/>
      <c r="ACT199" s="3"/>
      <c r="ACU199" s="3"/>
      <c r="ACV199" s="3"/>
      <c r="ACW199" s="3"/>
      <c r="ACX199" s="3"/>
      <c r="ACY199" s="3"/>
      <c r="ACZ199" s="3"/>
      <c r="ADA199" s="3"/>
      <c r="ADB199" s="3"/>
      <c r="ADC199" s="3"/>
      <c r="ADD199" s="3"/>
      <c r="ADE199" s="3"/>
      <c r="ADF199" s="3"/>
      <c r="ADG199" s="3"/>
      <c r="ADH199" s="3"/>
      <c r="ADI199" s="3"/>
      <c r="ADJ199" s="3"/>
      <c r="ADK199" s="3"/>
      <c r="ADL199" s="3"/>
      <c r="ADM199" s="3"/>
      <c r="ADN199" s="3"/>
      <c r="ADO199" s="3"/>
      <c r="ADP199" s="3"/>
      <c r="ADQ199" s="3"/>
      <c r="ADR199" s="3"/>
      <c r="ADS199" s="3"/>
      <c r="ADT199" s="3"/>
      <c r="ADU199" s="3"/>
      <c r="ADV199" s="3"/>
      <c r="ADW199" s="3"/>
      <c r="ADX199" s="3"/>
      <c r="ADY199" s="3"/>
      <c r="ADZ199" s="3"/>
      <c r="AEA199" s="3"/>
      <c r="AEB199" s="3"/>
      <c r="AEC199" s="3"/>
      <c r="AED199" s="3"/>
      <c r="AEE199" s="3"/>
      <c r="AEF199" s="3"/>
      <c r="AEG199" s="3"/>
      <c r="AEH199" s="3"/>
      <c r="AEI199" s="3"/>
      <c r="AEJ199" s="3"/>
      <c r="AEK199" s="3"/>
      <c r="AEL199" s="3"/>
      <c r="AEM199" s="3"/>
      <c r="AEN199" s="3"/>
      <c r="AEO199" s="3"/>
      <c r="AEP199" s="3"/>
      <c r="AEQ199" s="3"/>
      <c r="AER199" s="3"/>
      <c r="AES199" s="3"/>
      <c r="AET199" s="3"/>
      <c r="AEU199" s="3"/>
      <c r="AEV199" s="3"/>
      <c r="AEW199" s="3"/>
      <c r="AEX199" s="3"/>
      <c r="AEY199" s="3"/>
      <c r="AEZ199" s="3"/>
      <c r="AFA199" s="3"/>
      <c r="AFB199" s="3"/>
      <c r="AFC199" s="3"/>
      <c r="AFD199" s="3"/>
      <c r="AFE199" s="3"/>
      <c r="AFF199" s="3"/>
      <c r="AFG199" s="3"/>
      <c r="AFH199" s="3"/>
      <c r="AFI199" s="3"/>
      <c r="AFJ199" s="3"/>
      <c r="AFK199" s="3"/>
      <c r="AFL199" s="3"/>
      <c r="AFM199" s="3"/>
      <c r="AFN199" s="3"/>
      <c r="AFO199" s="3"/>
      <c r="AFP199" s="3"/>
      <c r="AFQ199" s="3"/>
      <c r="AFR199" s="3"/>
      <c r="AFS199" s="3"/>
      <c r="AFT199" s="3"/>
      <c r="AFU199" s="3"/>
      <c r="AFV199" s="3"/>
      <c r="AFW199" s="3"/>
      <c r="AFX199" s="3"/>
      <c r="AFY199" s="3"/>
      <c r="AFZ199" s="3"/>
      <c r="AGA199" s="3"/>
      <c r="AGB199" s="3"/>
      <c r="AGC199" s="3"/>
      <c r="AGD199" s="3"/>
      <c r="AGE199" s="3"/>
      <c r="AGF199" s="3"/>
      <c r="AGG199" s="3"/>
      <c r="AGH199" s="3"/>
      <c r="AGI199" s="3"/>
      <c r="AGJ199" s="3"/>
      <c r="AGK199" s="3"/>
      <c r="AGL199" s="3"/>
      <c r="AGM199" s="3"/>
      <c r="AGN199" s="3"/>
      <c r="AGO199" s="3"/>
      <c r="AGP199" s="3"/>
      <c r="AGQ199" s="3"/>
      <c r="AGR199" s="3"/>
      <c r="AGS199" s="3"/>
      <c r="AGT199" s="3"/>
      <c r="AGU199" s="3"/>
      <c r="AGV199" s="3"/>
      <c r="AGW199" s="3"/>
      <c r="AGX199" s="3"/>
      <c r="AGY199" s="3"/>
      <c r="AGZ199" s="3"/>
      <c r="AHA199" s="3"/>
      <c r="AHB199" s="3"/>
      <c r="AHC199" s="3"/>
      <c r="AHD199" s="3"/>
      <c r="AHE199" s="3"/>
      <c r="AHF199" s="3"/>
      <c r="AHG199" s="3"/>
      <c r="AHH199" s="3"/>
      <c r="AHI199" s="3"/>
      <c r="AHJ199" s="3"/>
      <c r="AHK199" s="3"/>
      <c r="AHL199" s="3"/>
      <c r="AHM199" s="3"/>
      <c r="AHN199" s="3"/>
      <c r="AHO199" s="3"/>
      <c r="AHP199" s="3"/>
      <c r="AHQ199" s="3"/>
      <c r="AHR199" s="3"/>
      <c r="AHS199" s="3"/>
      <c r="AHT199" s="3"/>
      <c r="AHU199" s="3"/>
      <c r="AHV199" s="3"/>
      <c r="AHW199" s="3"/>
      <c r="AHX199" s="3"/>
      <c r="AHY199" s="3"/>
      <c r="AHZ199" s="3"/>
      <c r="AIA199" s="3"/>
      <c r="AIB199" s="3"/>
      <c r="AIC199" s="3"/>
      <c r="AID199" s="3"/>
      <c r="AIE199" s="3"/>
      <c r="AIF199" s="3"/>
      <c r="AIG199" s="3"/>
      <c r="AIH199" s="3"/>
      <c r="AII199" s="3"/>
      <c r="AIJ199" s="3"/>
      <c r="AIK199" s="3"/>
      <c r="AIL199" s="3"/>
      <c r="AIM199" s="3"/>
      <c r="AIN199" s="3"/>
      <c r="AIO199" s="3"/>
      <c r="AIP199" s="3"/>
      <c r="AIQ199" s="3"/>
      <c r="AIR199" s="3"/>
      <c r="AIS199" s="3"/>
      <c r="AIT199" s="3"/>
      <c r="AIU199" s="3"/>
      <c r="AIV199" s="3"/>
      <c r="AIW199" s="3"/>
      <c r="AIX199" s="3"/>
      <c r="AIY199" s="3"/>
      <c r="AIZ199" s="3"/>
      <c r="AJA199" s="3"/>
      <c r="AJB199" s="3"/>
      <c r="AJC199" s="3"/>
      <c r="AJD199" s="3"/>
      <c r="AJE199" s="3"/>
      <c r="AJF199" s="3"/>
      <c r="AJG199" s="3"/>
      <c r="AJH199" s="3"/>
      <c r="AJI199" s="3"/>
      <c r="AJJ199" s="3"/>
      <c r="AJK199" s="3"/>
      <c r="AJL199" s="3"/>
      <c r="AJM199" s="3"/>
      <c r="AJN199" s="3"/>
      <c r="AJO199" s="3"/>
      <c r="AJP199" s="3"/>
      <c r="AJQ199" s="3"/>
      <c r="AJR199" s="3"/>
      <c r="AJS199" s="3"/>
      <c r="AJT199" s="3"/>
      <c r="AJU199" s="3"/>
      <c r="AJV199" s="3"/>
      <c r="AJW199" s="3"/>
      <c r="AJX199" s="3"/>
      <c r="AJY199" s="3"/>
      <c r="AJZ199" s="3"/>
      <c r="AKA199" s="3"/>
      <c r="AKB199" s="3"/>
      <c r="AKC199" s="3"/>
      <c r="AKD199" s="3"/>
      <c r="AKE199" s="3"/>
      <c r="AKF199" s="3"/>
      <c r="AKG199" s="3"/>
      <c r="AKH199" s="3"/>
      <c r="AKI199" s="3"/>
      <c r="AKJ199" s="3"/>
      <c r="AKK199" s="3"/>
      <c r="AKL199" s="3"/>
      <c r="AKM199" s="3"/>
      <c r="AKN199" s="3"/>
      <c r="AKO199" s="3"/>
      <c r="AKP199" s="3"/>
      <c r="AKQ199" s="3"/>
      <c r="AKR199" s="3"/>
      <c r="AKS199" s="3"/>
      <c r="AKT199" s="3"/>
      <c r="AKU199" s="3"/>
      <c r="AKV199" s="3"/>
      <c r="AKW199" s="3"/>
      <c r="AKX199" s="3"/>
      <c r="AKY199" s="3"/>
      <c r="AKZ199" s="3"/>
      <c r="ALA199" s="3"/>
    </row>
    <row r="200" spans="1:989" s="35" customFormat="1" x14ac:dyDescent="0.2">
      <c r="A200" s="26" t="s">
        <v>53</v>
      </c>
      <c r="B200" s="72">
        <v>114203.7</v>
      </c>
      <c r="C200" s="72">
        <v>114203.7</v>
      </c>
      <c r="D200" s="72">
        <v>114203.7</v>
      </c>
      <c r="E200" s="73">
        <f t="shared" si="57"/>
        <v>100</v>
      </c>
      <c r="F200" s="73">
        <f t="shared" si="58"/>
        <v>100</v>
      </c>
      <c r="G200" s="86">
        <v>124505.5</v>
      </c>
      <c r="H200" s="72">
        <f t="shared" si="59"/>
        <v>10301.800000000003</v>
      </c>
      <c r="I200" s="72">
        <f t="shared" si="60"/>
        <v>9.0205483710247591</v>
      </c>
      <c r="J200" s="74">
        <f t="shared" si="61"/>
        <v>10301.800000000003</v>
      </c>
      <c r="K200" s="74">
        <f t="shared" si="62"/>
        <v>9.0205483710247591</v>
      </c>
      <c r="L200" s="75">
        <f t="shared" si="63"/>
        <v>10301.800000000003</v>
      </c>
      <c r="M200" s="75">
        <f t="shared" si="64"/>
        <v>9.0205483710247591</v>
      </c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  <c r="CR200" s="3"/>
      <c r="CS200" s="3"/>
      <c r="CT200" s="3"/>
      <c r="CU200" s="3"/>
      <c r="CV200" s="3"/>
      <c r="CW200" s="3"/>
      <c r="CX200" s="3"/>
      <c r="CY200" s="3"/>
      <c r="CZ200" s="3"/>
      <c r="DA200" s="3"/>
      <c r="DB200" s="3"/>
      <c r="DC200" s="3"/>
      <c r="DD200" s="3"/>
      <c r="DE200" s="3"/>
      <c r="DF200" s="3"/>
      <c r="DG200" s="3"/>
      <c r="DH200" s="3"/>
      <c r="DI200" s="3"/>
      <c r="DJ200" s="3"/>
      <c r="DK200" s="3"/>
      <c r="DL200" s="3"/>
      <c r="DM200" s="3"/>
      <c r="DN200" s="3"/>
      <c r="DO200" s="3"/>
      <c r="DP200" s="3"/>
      <c r="DQ200" s="3"/>
      <c r="DR200" s="3"/>
      <c r="DS200" s="3"/>
      <c r="DT200" s="3"/>
      <c r="DU200" s="3"/>
      <c r="DV200" s="3"/>
      <c r="DW200" s="3"/>
      <c r="DX200" s="3"/>
      <c r="DY200" s="3"/>
      <c r="DZ200" s="3"/>
      <c r="EA200" s="3"/>
      <c r="EB200" s="3"/>
      <c r="EC200" s="3"/>
      <c r="ED200" s="3"/>
      <c r="EE200" s="3"/>
      <c r="EF200" s="3"/>
      <c r="EG200" s="3"/>
      <c r="EH200" s="3"/>
      <c r="EI200" s="3"/>
      <c r="EJ200" s="3"/>
      <c r="EK200" s="3"/>
      <c r="EL200" s="3"/>
      <c r="EM200" s="3"/>
      <c r="EN200" s="3"/>
      <c r="EO200" s="3"/>
      <c r="EP200" s="3"/>
      <c r="EQ200" s="3"/>
      <c r="ER200" s="3"/>
      <c r="ES200" s="3"/>
      <c r="ET200" s="3"/>
      <c r="EU200" s="3"/>
      <c r="EV200" s="3"/>
      <c r="EW200" s="3"/>
      <c r="EX200" s="3"/>
      <c r="EY200" s="3"/>
      <c r="EZ200" s="3"/>
      <c r="FA200" s="3"/>
      <c r="FB200" s="3"/>
      <c r="FC200" s="3"/>
      <c r="FD200" s="3"/>
      <c r="FE200" s="3"/>
      <c r="FF200" s="3"/>
      <c r="FG200" s="3"/>
      <c r="FH200" s="3"/>
      <c r="FI200" s="3"/>
      <c r="FJ200" s="3"/>
      <c r="FK200" s="3"/>
      <c r="FL200" s="3"/>
      <c r="FM200" s="3"/>
      <c r="FN200" s="3"/>
      <c r="FO200" s="3"/>
      <c r="FP200" s="3"/>
      <c r="FQ200" s="3"/>
      <c r="FR200" s="3"/>
      <c r="FS200" s="3"/>
      <c r="FT200" s="3"/>
      <c r="FU200" s="3"/>
      <c r="FV200" s="3"/>
      <c r="FW200" s="3"/>
      <c r="FX200" s="3"/>
      <c r="FY200" s="3"/>
      <c r="FZ200" s="3"/>
      <c r="GA200" s="3"/>
      <c r="GB200" s="3"/>
      <c r="GC200" s="3"/>
      <c r="GD200" s="3"/>
      <c r="GE200" s="3"/>
      <c r="GF200" s="3"/>
      <c r="GG200" s="3"/>
      <c r="GH200" s="3"/>
      <c r="GI200" s="3"/>
      <c r="GJ200" s="3"/>
      <c r="GK200" s="3"/>
      <c r="GL200" s="3"/>
      <c r="GM200" s="3"/>
      <c r="GN200" s="3"/>
      <c r="GO200" s="3"/>
      <c r="GP200" s="3"/>
      <c r="GQ200" s="3"/>
      <c r="GR200" s="3"/>
      <c r="GS200" s="3"/>
      <c r="GT200" s="3"/>
      <c r="GU200" s="3"/>
      <c r="GV200" s="3"/>
      <c r="GW200" s="3"/>
      <c r="GX200" s="3"/>
      <c r="GY200" s="3"/>
      <c r="GZ200" s="3"/>
      <c r="HA200" s="3"/>
      <c r="HB200" s="3"/>
      <c r="HC200" s="3"/>
      <c r="HD200" s="3"/>
      <c r="HE200" s="3"/>
      <c r="HF200" s="3"/>
      <c r="HG200" s="3"/>
      <c r="HH200" s="3"/>
      <c r="HI200" s="3"/>
      <c r="HJ200" s="3"/>
      <c r="HK200" s="3"/>
      <c r="HL200" s="3"/>
      <c r="HM200" s="3"/>
      <c r="HN200" s="3"/>
      <c r="HO200" s="3"/>
      <c r="HP200" s="3"/>
      <c r="HQ200" s="3"/>
      <c r="HR200" s="3"/>
      <c r="HS200" s="3"/>
      <c r="HT200" s="3"/>
      <c r="HU200" s="3"/>
      <c r="HV200" s="3"/>
      <c r="HW200" s="3"/>
      <c r="HX200" s="3"/>
      <c r="HY200" s="3"/>
      <c r="HZ200" s="3"/>
      <c r="IA200" s="3"/>
      <c r="IB200" s="3"/>
      <c r="IC200" s="3"/>
      <c r="ID200" s="3"/>
      <c r="IE200" s="3"/>
      <c r="IF200" s="3"/>
      <c r="IG200" s="3"/>
      <c r="IH200" s="3"/>
      <c r="II200" s="3"/>
      <c r="IJ200" s="3"/>
      <c r="IK200" s="3"/>
      <c r="IL200" s="3"/>
      <c r="IM200" s="3"/>
      <c r="IN200" s="3"/>
      <c r="IO200" s="3"/>
      <c r="IP200" s="3"/>
      <c r="IQ200" s="3"/>
      <c r="IR200" s="3"/>
      <c r="IS200" s="3"/>
      <c r="IT200" s="3"/>
      <c r="IU200" s="3"/>
      <c r="IV200" s="3"/>
      <c r="IW200" s="3"/>
      <c r="IX200" s="3"/>
      <c r="IY200" s="3"/>
      <c r="IZ200" s="3"/>
      <c r="JA200" s="3"/>
      <c r="JB200" s="3"/>
      <c r="JC200" s="3"/>
      <c r="JD200" s="3"/>
      <c r="JE200" s="3"/>
      <c r="JF200" s="3"/>
      <c r="JG200" s="3"/>
      <c r="JH200" s="3"/>
      <c r="JI200" s="3"/>
      <c r="JJ200" s="3"/>
      <c r="JK200" s="3"/>
      <c r="JL200" s="3"/>
      <c r="JM200" s="3"/>
      <c r="JN200" s="3"/>
      <c r="JO200" s="3"/>
      <c r="JP200" s="3"/>
      <c r="JQ200" s="3"/>
      <c r="JR200" s="3"/>
      <c r="JS200" s="3"/>
      <c r="JT200" s="3"/>
      <c r="JU200" s="3"/>
      <c r="JV200" s="3"/>
      <c r="JW200" s="3"/>
      <c r="JX200" s="3"/>
      <c r="JY200" s="3"/>
      <c r="JZ200" s="3"/>
      <c r="KA200" s="3"/>
      <c r="KB200" s="3"/>
      <c r="KC200" s="3"/>
      <c r="KD200" s="3"/>
      <c r="KE200" s="3"/>
      <c r="KF200" s="3"/>
      <c r="KG200" s="3"/>
      <c r="KH200" s="3"/>
      <c r="KI200" s="3"/>
      <c r="KJ200" s="3"/>
      <c r="KK200" s="3"/>
      <c r="KL200" s="3"/>
      <c r="KM200" s="3"/>
      <c r="KN200" s="3"/>
      <c r="KO200" s="3"/>
      <c r="KP200" s="3"/>
      <c r="KQ200" s="3"/>
      <c r="KR200" s="3"/>
      <c r="KS200" s="3"/>
      <c r="KT200" s="3"/>
      <c r="KU200" s="3"/>
      <c r="KV200" s="3"/>
      <c r="KW200" s="3"/>
      <c r="KX200" s="3"/>
      <c r="KY200" s="3"/>
      <c r="KZ200" s="3"/>
      <c r="LA200" s="3"/>
      <c r="LB200" s="3"/>
      <c r="LC200" s="3"/>
      <c r="LD200" s="3"/>
      <c r="LE200" s="3"/>
      <c r="LF200" s="3"/>
      <c r="LG200" s="3"/>
      <c r="LH200" s="3"/>
      <c r="LI200" s="3"/>
      <c r="LJ200" s="3"/>
      <c r="LK200" s="3"/>
      <c r="LL200" s="3"/>
      <c r="LM200" s="3"/>
      <c r="LN200" s="3"/>
      <c r="LO200" s="3"/>
      <c r="LP200" s="3"/>
      <c r="LQ200" s="3"/>
      <c r="LR200" s="3"/>
      <c r="LS200" s="3"/>
      <c r="LT200" s="3"/>
      <c r="LU200" s="3"/>
      <c r="LV200" s="3"/>
      <c r="LW200" s="3"/>
      <c r="LX200" s="3"/>
      <c r="LY200" s="3"/>
      <c r="LZ200" s="3"/>
      <c r="MA200" s="3"/>
      <c r="MB200" s="3"/>
      <c r="MC200" s="3"/>
      <c r="MD200" s="3"/>
      <c r="ME200" s="3"/>
      <c r="MF200" s="3"/>
      <c r="MG200" s="3"/>
      <c r="MH200" s="3"/>
      <c r="MI200" s="3"/>
      <c r="MJ200" s="3"/>
      <c r="MK200" s="3"/>
      <c r="ML200" s="3"/>
      <c r="MM200" s="3"/>
      <c r="MN200" s="3"/>
      <c r="MO200" s="3"/>
      <c r="MP200" s="3"/>
      <c r="MQ200" s="3"/>
      <c r="MR200" s="3"/>
      <c r="MS200" s="3"/>
      <c r="MT200" s="3"/>
      <c r="MU200" s="3"/>
      <c r="MV200" s="3"/>
      <c r="MW200" s="3"/>
      <c r="MX200" s="3"/>
      <c r="MY200" s="3"/>
      <c r="MZ200" s="3"/>
      <c r="NA200" s="3"/>
      <c r="NB200" s="3"/>
      <c r="NC200" s="3"/>
      <c r="ND200" s="3"/>
      <c r="NE200" s="3"/>
      <c r="NF200" s="3"/>
      <c r="NG200" s="3"/>
      <c r="NH200" s="3"/>
      <c r="NI200" s="3"/>
      <c r="NJ200" s="3"/>
      <c r="NK200" s="3"/>
      <c r="NL200" s="3"/>
      <c r="NM200" s="3"/>
      <c r="NN200" s="3"/>
      <c r="NO200" s="3"/>
      <c r="NP200" s="3"/>
      <c r="NQ200" s="3"/>
      <c r="NR200" s="3"/>
      <c r="NS200" s="3"/>
      <c r="NT200" s="3"/>
      <c r="NU200" s="3"/>
      <c r="NV200" s="3"/>
      <c r="NW200" s="3"/>
      <c r="NX200" s="3"/>
      <c r="NY200" s="3"/>
      <c r="NZ200" s="3"/>
      <c r="OA200" s="3"/>
      <c r="OB200" s="3"/>
      <c r="OC200" s="3"/>
      <c r="OD200" s="3"/>
      <c r="OE200" s="3"/>
      <c r="OF200" s="3"/>
      <c r="OG200" s="3"/>
      <c r="OH200" s="3"/>
      <c r="OI200" s="3"/>
      <c r="OJ200" s="3"/>
      <c r="OK200" s="3"/>
      <c r="OL200" s="3"/>
      <c r="OM200" s="3"/>
      <c r="ON200" s="3"/>
      <c r="OO200" s="3"/>
      <c r="OP200" s="3"/>
      <c r="OQ200" s="3"/>
      <c r="OR200" s="3"/>
      <c r="OS200" s="3"/>
      <c r="OT200" s="3"/>
      <c r="OU200" s="3"/>
      <c r="OV200" s="3"/>
      <c r="OW200" s="3"/>
      <c r="OX200" s="3"/>
      <c r="OY200" s="3"/>
      <c r="OZ200" s="3"/>
      <c r="PA200" s="3"/>
      <c r="PB200" s="3"/>
      <c r="PC200" s="3"/>
      <c r="PD200" s="3"/>
      <c r="PE200" s="3"/>
      <c r="PF200" s="3"/>
      <c r="PG200" s="3"/>
      <c r="PH200" s="3"/>
      <c r="PI200" s="3"/>
      <c r="PJ200" s="3"/>
      <c r="PK200" s="3"/>
      <c r="PL200" s="3"/>
      <c r="PM200" s="3"/>
      <c r="PN200" s="3"/>
      <c r="PO200" s="3"/>
      <c r="PP200" s="3"/>
      <c r="PQ200" s="3"/>
      <c r="PR200" s="3"/>
      <c r="PS200" s="3"/>
      <c r="PT200" s="3"/>
      <c r="PU200" s="3"/>
      <c r="PV200" s="3"/>
      <c r="PW200" s="3"/>
      <c r="PX200" s="3"/>
      <c r="PY200" s="3"/>
      <c r="PZ200" s="3"/>
      <c r="QA200" s="3"/>
      <c r="QB200" s="3"/>
      <c r="QC200" s="3"/>
      <c r="QD200" s="3"/>
      <c r="QE200" s="3"/>
      <c r="QF200" s="3"/>
      <c r="QG200" s="3"/>
      <c r="QH200" s="3"/>
      <c r="QI200" s="3"/>
      <c r="QJ200" s="3"/>
      <c r="QK200" s="3"/>
      <c r="QL200" s="3"/>
      <c r="QM200" s="3"/>
      <c r="QN200" s="3"/>
      <c r="QO200" s="3"/>
      <c r="QP200" s="3"/>
      <c r="QQ200" s="3"/>
      <c r="QR200" s="3"/>
      <c r="QS200" s="3"/>
      <c r="QT200" s="3"/>
      <c r="QU200" s="3"/>
      <c r="QV200" s="3"/>
      <c r="QW200" s="3"/>
      <c r="QX200" s="3"/>
      <c r="QY200" s="3"/>
      <c r="QZ200" s="3"/>
      <c r="RA200" s="3"/>
      <c r="RB200" s="3"/>
      <c r="RC200" s="3"/>
      <c r="RD200" s="3"/>
      <c r="RE200" s="3"/>
      <c r="RF200" s="3"/>
      <c r="RG200" s="3"/>
      <c r="RH200" s="3"/>
      <c r="RI200" s="3"/>
      <c r="RJ200" s="3"/>
      <c r="RK200" s="3"/>
      <c r="RL200" s="3"/>
      <c r="RM200" s="3"/>
      <c r="RN200" s="3"/>
      <c r="RO200" s="3"/>
      <c r="RP200" s="3"/>
      <c r="RQ200" s="3"/>
      <c r="RR200" s="3"/>
      <c r="RS200" s="3"/>
      <c r="RT200" s="3"/>
      <c r="RU200" s="3"/>
      <c r="RV200" s="3"/>
      <c r="RW200" s="3"/>
      <c r="RX200" s="3"/>
      <c r="RY200" s="3"/>
      <c r="RZ200" s="3"/>
      <c r="SA200" s="3"/>
      <c r="SB200" s="3"/>
      <c r="SC200" s="3"/>
      <c r="SD200" s="3"/>
      <c r="SE200" s="3"/>
      <c r="SF200" s="3"/>
      <c r="SG200" s="3"/>
      <c r="SH200" s="3"/>
      <c r="SI200" s="3"/>
      <c r="SJ200" s="3"/>
      <c r="SK200" s="3"/>
      <c r="SL200" s="3"/>
      <c r="SM200" s="3"/>
      <c r="SN200" s="3"/>
      <c r="SO200" s="3"/>
      <c r="SP200" s="3"/>
      <c r="SQ200" s="3"/>
      <c r="SR200" s="3"/>
      <c r="SS200" s="3"/>
      <c r="ST200" s="3"/>
      <c r="SU200" s="3"/>
      <c r="SV200" s="3"/>
      <c r="SW200" s="3"/>
      <c r="SX200" s="3"/>
      <c r="SY200" s="3"/>
      <c r="SZ200" s="3"/>
      <c r="TA200" s="3"/>
      <c r="TB200" s="3"/>
      <c r="TC200" s="3"/>
      <c r="TD200" s="3"/>
      <c r="TE200" s="3"/>
      <c r="TF200" s="3"/>
      <c r="TG200" s="3"/>
      <c r="TH200" s="3"/>
      <c r="TI200" s="3"/>
      <c r="TJ200" s="3"/>
      <c r="TK200" s="3"/>
      <c r="TL200" s="3"/>
      <c r="TM200" s="3"/>
      <c r="TN200" s="3"/>
      <c r="TO200" s="3"/>
      <c r="TP200" s="3"/>
      <c r="TQ200" s="3"/>
      <c r="TR200" s="3"/>
      <c r="TS200" s="3"/>
      <c r="TT200" s="3"/>
      <c r="TU200" s="3"/>
      <c r="TV200" s="3"/>
      <c r="TW200" s="3"/>
      <c r="TX200" s="3"/>
      <c r="TY200" s="3"/>
      <c r="TZ200" s="3"/>
      <c r="UA200" s="3"/>
      <c r="UB200" s="3"/>
      <c r="UC200" s="3"/>
      <c r="UD200" s="3"/>
      <c r="UE200" s="3"/>
      <c r="UF200" s="3"/>
      <c r="UG200" s="3"/>
      <c r="UH200" s="3"/>
      <c r="UI200" s="3"/>
      <c r="UJ200" s="3"/>
      <c r="UK200" s="3"/>
      <c r="UL200" s="3"/>
      <c r="UM200" s="3"/>
      <c r="UN200" s="3"/>
      <c r="UO200" s="3"/>
      <c r="UP200" s="3"/>
      <c r="UQ200" s="3"/>
      <c r="UR200" s="3"/>
      <c r="US200" s="3"/>
      <c r="UT200" s="3"/>
      <c r="UU200" s="3"/>
      <c r="UV200" s="3"/>
      <c r="UW200" s="3"/>
      <c r="UX200" s="3"/>
      <c r="UY200" s="3"/>
      <c r="UZ200" s="3"/>
      <c r="VA200" s="3"/>
      <c r="VB200" s="3"/>
      <c r="VC200" s="3"/>
      <c r="VD200" s="3"/>
      <c r="VE200" s="3"/>
      <c r="VF200" s="3"/>
      <c r="VG200" s="3"/>
      <c r="VH200" s="3"/>
      <c r="VI200" s="3"/>
      <c r="VJ200" s="3"/>
      <c r="VK200" s="3"/>
      <c r="VL200" s="3"/>
      <c r="VM200" s="3"/>
      <c r="VN200" s="3"/>
      <c r="VO200" s="3"/>
      <c r="VP200" s="3"/>
      <c r="VQ200" s="3"/>
      <c r="VR200" s="3"/>
      <c r="VS200" s="3"/>
      <c r="VT200" s="3"/>
      <c r="VU200" s="3"/>
      <c r="VV200" s="3"/>
      <c r="VW200" s="3"/>
      <c r="VX200" s="3"/>
      <c r="VY200" s="3"/>
      <c r="VZ200" s="3"/>
      <c r="WA200" s="3"/>
      <c r="WB200" s="3"/>
      <c r="WC200" s="3"/>
      <c r="WD200" s="3"/>
      <c r="WE200" s="3"/>
      <c r="WF200" s="3"/>
      <c r="WG200" s="3"/>
      <c r="WH200" s="3"/>
      <c r="WI200" s="3"/>
      <c r="WJ200" s="3"/>
      <c r="WK200" s="3"/>
      <c r="WL200" s="3"/>
      <c r="WM200" s="3"/>
      <c r="WN200" s="3"/>
      <c r="WO200" s="3"/>
      <c r="WP200" s="3"/>
      <c r="WQ200" s="3"/>
      <c r="WR200" s="3"/>
      <c r="WS200" s="3"/>
      <c r="WT200" s="3"/>
      <c r="WU200" s="3"/>
      <c r="WV200" s="3"/>
      <c r="WW200" s="3"/>
      <c r="WX200" s="3"/>
      <c r="WY200" s="3"/>
      <c r="WZ200" s="3"/>
      <c r="XA200" s="3"/>
      <c r="XB200" s="3"/>
      <c r="XC200" s="3"/>
      <c r="XD200" s="3"/>
      <c r="XE200" s="3"/>
      <c r="XF200" s="3"/>
      <c r="XG200" s="3"/>
      <c r="XH200" s="3"/>
      <c r="XI200" s="3"/>
      <c r="XJ200" s="3"/>
      <c r="XK200" s="3"/>
      <c r="XL200" s="3"/>
      <c r="XM200" s="3"/>
      <c r="XN200" s="3"/>
      <c r="XO200" s="3"/>
      <c r="XP200" s="3"/>
      <c r="XQ200" s="3"/>
      <c r="XR200" s="3"/>
      <c r="XS200" s="3"/>
      <c r="XT200" s="3"/>
      <c r="XU200" s="3"/>
      <c r="XV200" s="3"/>
      <c r="XW200" s="3"/>
      <c r="XX200" s="3"/>
      <c r="XY200" s="3"/>
      <c r="XZ200" s="3"/>
      <c r="YA200" s="3"/>
      <c r="YB200" s="3"/>
      <c r="YC200" s="3"/>
      <c r="YD200" s="3"/>
      <c r="YE200" s="3"/>
      <c r="YF200" s="3"/>
      <c r="YG200" s="3"/>
      <c r="YH200" s="3"/>
      <c r="YI200" s="3"/>
      <c r="YJ200" s="3"/>
      <c r="YK200" s="3"/>
      <c r="YL200" s="3"/>
      <c r="YM200" s="3"/>
      <c r="YN200" s="3"/>
      <c r="YO200" s="3"/>
      <c r="YP200" s="3"/>
      <c r="YQ200" s="3"/>
      <c r="YR200" s="3"/>
      <c r="YS200" s="3"/>
      <c r="YT200" s="3"/>
      <c r="YU200" s="3"/>
      <c r="YV200" s="3"/>
      <c r="YW200" s="3"/>
      <c r="YX200" s="3"/>
      <c r="YY200" s="3"/>
      <c r="YZ200" s="3"/>
      <c r="ZA200" s="3"/>
      <c r="ZB200" s="3"/>
      <c r="ZC200" s="3"/>
      <c r="ZD200" s="3"/>
      <c r="ZE200" s="3"/>
      <c r="ZF200" s="3"/>
      <c r="ZG200" s="3"/>
      <c r="ZH200" s="3"/>
      <c r="ZI200" s="3"/>
      <c r="ZJ200" s="3"/>
      <c r="ZK200" s="3"/>
      <c r="ZL200" s="3"/>
      <c r="ZM200" s="3"/>
      <c r="ZN200" s="3"/>
      <c r="ZO200" s="3"/>
      <c r="ZP200" s="3"/>
      <c r="ZQ200" s="3"/>
      <c r="ZR200" s="3"/>
      <c r="ZS200" s="3"/>
      <c r="ZT200" s="3"/>
      <c r="ZU200" s="3"/>
      <c r="ZV200" s="3"/>
      <c r="ZW200" s="3"/>
      <c r="ZX200" s="3"/>
      <c r="ZY200" s="3"/>
      <c r="ZZ200" s="3"/>
      <c r="AAA200" s="3"/>
      <c r="AAB200" s="3"/>
      <c r="AAC200" s="3"/>
      <c r="AAD200" s="3"/>
      <c r="AAE200" s="3"/>
      <c r="AAF200" s="3"/>
      <c r="AAG200" s="3"/>
      <c r="AAH200" s="3"/>
      <c r="AAI200" s="3"/>
      <c r="AAJ200" s="3"/>
      <c r="AAK200" s="3"/>
      <c r="AAL200" s="3"/>
      <c r="AAM200" s="3"/>
      <c r="AAN200" s="3"/>
      <c r="AAO200" s="3"/>
      <c r="AAP200" s="3"/>
      <c r="AAQ200" s="3"/>
      <c r="AAR200" s="3"/>
      <c r="AAS200" s="3"/>
      <c r="AAT200" s="3"/>
      <c r="AAU200" s="3"/>
      <c r="AAV200" s="3"/>
      <c r="AAW200" s="3"/>
      <c r="AAX200" s="3"/>
      <c r="AAY200" s="3"/>
      <c r="AAZ200" s="3"/>
      <c r="ABA200" s="3"/>
      <c r="ABB200" s="3"/>
      <c r="ABC200" s="3"/>
      <c r="ABD200" s="3"/>
      <c r="ABE200" s="3"/>
      <c r="ABF200" s="3"/>
      <c r="ABG200" s="3"/>
      <c r="ABH200" s="3"/>
      <c r="ABI200" s="3"/>
      <c r="ABJ200" s="3"/>
      <c r="ABK200" s="3"/>
      <c r="ABL200" s="3"/>
      <c r="ABM200" s="3"/>
      <c r="ABN200" s="3"/>
      <c r="ABO200" s="3"/>
      <c r="ABP200" s="3"/>
      <c r="ABQ200" s="3"/>
      <c r="ABR200" s="3"/>
      <c r="ABS200" s="3"/>
      <c r="ABT200" s="3"/>
      <c r="ABU200" s="3"/>
      <c r="ABV200" s="3"/>
      <c r="ABW200" s="3"/>
      <c r="ABX200" s="3"/>
      <c r="ABY200" s="3"/>
      <c r="ABZ200" s="3"/>
      <c r="ACA200" s="3"/>
      <c r="ACB200" s="3"/>
      <c r="ACC200" s="3"/>
      <c r="ACD200" s="3"/>
      <c r="ACE200" s="3"/>
      <c r="ACF200" s="3"/>
      <c r="ACG200" s="3"/>
      <c r="ACH200" s="3"/>
      <c r="ACI200" s="3"/>
      <c r="ACJ200" s="3"/>
      <c r="ACK200" s="3"/>
      <c r="ACL200" s="3"/>
      <c r="ACM200" s="3"/>
      <c r="ACN200" s="3"/>
      <c r="ACO200" s="3"/>
      <c r="ACP200" s="3"/>
      <c r="ACQ200" s="3"/>
      <c r="ACR200" s="3"/>
      <c r="ACS200" s="3"/>
      <c r="ACT200" s="3"/>
      <c r="ACU200" s="3"/>
      <c r="ACV200" s="3"/>
      <c r="ACW200" s="3"/>
      <c r="ACX200" s="3"/>
      <c r="ACY200" s="3"/>
      <c r="ACZ200" s="3"/>
      <c r="ADA200" s="3"/>
      <c r="ADB200" s="3"/>
      <c r="ADC200" s="3"/>
      <c r="ADD200" s="3"/>
      <c r="ADE200" s="3"/>
      <c r="ADF200" s="3"/>
      <c r="ADG200" s="3"/>
      <c r="ADH200" s="3"/>
      <c r="ADI200" s="3"/>
      <c r="ADJ200" s="3"/>
      <c r="ADK200" s="3"/>
      <c r="ADL200" s="3"/>
      <c r="ADM200" s="3"/>
      <c r="ADN200" s="3"/>
      <c r="ADO200" s="3"/>
      <c r="ADP200" s="3"/>
      <c r="ADQ200" s="3"/>
      <c r="ADR200" s="3"/>
      <c r="ADS200" s="3"/>
      <c r="ADT200" s="3"/>
      <c r="ADU200" s="3"/>
      <c r="ADV200" s="3"/>
      <c r="ADW200" s="3"/>
      <c r="ADX200" s="3"/>
      <c r="ADY200" s="3"/>
      <c r="ADZ200" s="3"/>
      <c r="AEA200" s="3"/>
      <c r="AEB200" s="3"/>
      <c r="AEC200" s="3"/>
      <c r="AED200" s="3"/>
      <c r="AEE200" s="3"/>
      <c r="AEF200" s="3"/>
      <c r="AEG200" s="3"/>
      <c r="AEH200" s="3"/>
      <c r="AEI200" s="3"/>
      <c r="AEJ200" s="3"/>
      <c r="AEK200" s="3"/>
      <c r="AEL200" s="3"/>
      <c r="AEM200" s="3"/>
      <c r="AEN200" s="3"/>
      <c r="AEO200" s="3"/>
      <c r="AEP200" s="3"/>
      <c r="AEQ200" s="3"/>
      <c r="AER200" s="3"/>
      <c r="AES200" s="3"/>
      <c r="AET200" s="3"/>
      <c r="AEU200" s="3"/>
      <c r="AEV200" s="3"/>
      <c r="AEW200" s="3"/>
      <c r="AEX200" s="3"/>
      <c r="AEY200" s="3"/>
      <c r="AEZ200" s="3"/>
      <c r="AFA200" s="3"/>
      <c r="AFB200" s="3"/>
      <c r="AFC200" s="3"/>
      <c r="AFD200" s="3"/>
      <c r="AFE200" s="3"/>
      <c r="AFF200" s="3"/>
      <c r="AFG200" s="3"/>
      <c r="AFH200" s="3"/>
      <c r="AFI200" s="3"/>
      <c r="AFJ200" s="3"/>
      <c r="AFK200" s="3"/>
      <c r="AFL200" s="3"/>
      <c r="AFM200" s="3"/>
      <c r="AFN200" s="3"/>
      <c r="AFO200" s="3"/>
      <c r="AFP200" s="3"/>
      <c r="AFQ200" s="3"/>
      <c r="AFR200" s="3"/>
      <c r="AFS200" s="3"/>
      <c r="AFT200" s="3"/>
      <c r="AFU200" s="3"/>
      <c r="AFV200" s="3"/>
      <c r="AFW200" s="3"/>
      <c r="AFX200" s="3"/>
      <c r="AFY200" s="3"/>
      <c r="AFZ200" s="3"/>
      <c r="AGA200" s="3"/>
      <c r="AGB200" s="3"/>
      <c r="AGC200" s="3"/>
      <c r="AGD200" s="3"/>
      <c r="AGE200" s="3"/>
      <c r="AGF200" s="3"/>
      <c r="AGG200" s="3"/>
      <c r="AGH200" s="3"/>
      <c r="AGI200" s="3"/>
      <c r="AGJ200" s="3"/>
      <c r="AGK200" s="3"/>
      <c r="AGL200" s="3"/>
      <c r="AGM200" s="3"/>
      <c r="AGN200" s="3"/>
      <c r="AGO200" s="3"/>
      <c r="AGP200" s="3"/>
      <c r="AGQ200" s="3"/>
      <c r="AGR200" s="3"/>
      <c r="AGS200" s="3"/>
      <c r="AGT200" s="3"/>
      <c r="AGU200" s="3"/>
      <c r="AGV200" s="3"/>
      <c r="AGW200" s="3"/>
      <c r="AGX200" s="3"/>
      <c r="AGY200" s="3"/>
      <c r="AGZ200" s="3"/>
      <c r="AHA200" s="3"/>
      <c r="AHB200" s="3"/>
      <c r="AHC200" s="3"/>
      <c r="AHD200" s="3"/>
      <c r="AHE200" s="3"/>
      <c r="AHF200" s="3"/>
      <c r="AHG200" s="3"/>
      <c r="AHH200" s="3"/>
      <c r="AHI200" s="3"/>
      <c r="AHJ200" s="3"/>
      <c r="AHK200" s="3"/>
      <c r="AHL200" s="3"/>
      <c r="AHM200" s="3"/>
      <c r="AHN200" s="3"/>
      <c r="AHO200" s="3"/>
      <c r="AHP200" s="3"/>
      <c r="AHQ200" s="3"/>
      <c r="AHR200" s="3"/>
      <c r="AHS200" s="3"/>
      <c r="AHT200" s="3"/>
      <c r="AHU200" s="3"/>
      <c r="AHV200" s="3"/>
      <c r="AHW200" s="3"/>
      <c r="AHX200" s="3"/>
      <c r="AHY200" s="3"/>
      <c r="AHZ200" s="3"/>
      <c r="AIA200" s="3"/>
      <c r="AIB200" s="3"/>
      <c r="AIC200" s="3"/>
      <c r="AID200" s="3"/>
      <c r="AIE200" s="3"/>
      <c r="AIF200" s="3"/>
      <c r="AIG200" s="3"/>
      <c r="AIH200" s="3"/>
      <c r="AII200" s="3"/>
      <c r="AIJ200" s="3"/>
      <c r="AIK200" s="3"/>
      <c r="AIL200" s="3"/>
      <c r="AIM200" s="3"/>
      <c r="AIN200" s="3"/>
      <c r="AIO200" s="3"/>
      <c r="AIP200" s="3"/>
      <c r="AIQ200" s="3"/>
      <c r="AIR200" s="3"/>
      <c r="AIS200" s="3"/>
      <c r="AIT200" s="3"/>
      <c r="AIU200" s="3"/>
      <c r="AIV200" s="3"/>
      <c r="AIW200" s="3"/>
      <c r="AIX200" s="3"/>
      <c r="AIY200" s="3"/>
      <c r="AIZ200" s="3"/>
      <c r="AJA200" s="3"/>
      <c r="AJB200" s="3"/>
      <c r="AJC200" s="3"/>
      <c r="AJD200" s="3"/>
      <c r="AJE200" s="3"/>
      <c r="AJF200" s="3"/>
      <c r="AJG200" s="3"/>
      <c r="AJH200" s="3"/>
      <c r="AJI200" s="3"/>
      <c r="AJJ200" s="3"/>
      <c r="AJK200" s="3"/>
      <c r="AJL200" s="3"/>
      <c r="AJM200" s="3"/>
      <c r="AJN200" s="3"/>
      <c r="AJO200" s="3"/>
      <c r="AJP200" s="3"/>
      <c r="AJQ200" s="3"/>
      <c r="AJR200" s="3"/>
      <c r="AJS200" s="3"/>
      <c r="AJT200" s="3"/>
      <c r="AJU200" s="3"/>
      <c r="AJV200" s="3"/>
      <c r="AJW200" s="3"/>
      <c r="AJX200" s="3"/>
      <c r="AJY200" s="3"/>
      <c r="AJZ200" s="3"/>
      <c r="AKA200" s="3"/>
      <c r="AKB200" s="3"/>
      <c r="AKC200" s="3"/>
      <c r="AKD200" s="3"/>
      <c r="AKE200" s="3"/>
      <c r="AKF200" s="3"/>
      <c r="AKG200" s="3"/>
      <c r="AKH200" s="3"/>
      <c r="AKI200" s="3"/>
      <c r="AKJ200" s="3"/>
      <c r="AKK200" s="3"/>
      <c r="AKL200" s="3"/>
      <c r="AKM200" s="3"/>
      <c r="AKN200" s="3"/>
      <c r="AKO200" s="3"/>
      <c r="AKP200" s="3"/>
      <c r="AKQ200" s="3"/>
      <c r="AKR200" s="3"/>
      <c r="AKS200" s="3"/>
      <c r="AKT200" s="3"/>
      <c r="AKU200" s="3"/>
      <c r="AKV200" s="3"/>
      <c r="AKW200" s="3"/>
      <c r="AKX200" s="3"/>
      <c r="AKY200" s="3"/>
      <c r="AKZ200" s="3"/>
      <c r="ALA200" s="3"/>
    </row>
    <row r="201" spans="1:989" s="12" customFormat="1" x14ac:dyDescent="0.2">
      <c r="A201" s="25" t="s">
        <v>54</v>
      </c>
      <c r="B201" s="68">
        <f>B203</f>
        <v>311.2</v>
      </c>
      <c r="C201" s="68">
        <f>C203</f>
        <v>311.2</v>
      </c>
      <c r="D201" s="68">
        <f>D203</f>
        <v>311.2</v>
      </c>
      <c r="E201" s="69">
        <f t="shared" si="57"/>
        <v>100</v>
      </c>
      <c r="F201" s="69">
        <f t="shared" si="58"/>
        <v>100</v>
      </c>
      <c r="G201" s="88">
        <f>G203</f>
        <v>4534.5</v>
      </c>
      <c r="H201" s="68">
        <f>G201-B201</f>
        <v>4223.3</v>
      </c>
      <c r="I201" s="68">
        <f t="shared" si="60"/>
        <v>1357.1015424164525</v>
      </c>
      <c r="J201" s="70">
        <f t="shared" si="61"/>
        <v>4223.3</v>
      </c>
      <c r="K201" s="70">
        <f t="shared" si="62"/>
        <v>1357.1015424164525</v>
      </c>
      <c r="L201" s="71">
        <f t="shared" si="63"/>
        <v>4223.3</v>
      </c>
      <c r="M201" s="71">
        <f t="shared" si="64"/>
        <v>1357.1015424164525</v>
      </c>
    </row>
    <row r="202" spans="1:989" s="12" customFormat="1" x14ac:dyDescent="0.2">
      <c r="A202" s="22" t="s">
        <v>9</v>
      </c>
      <c r="B202" s="68"/>
      <c r="C202" s="68"/>
      <c r="D202" s="72"/>
      <c r="E202" s="69"/>
      <c r="F202" s="69"/>
      <c r="G202" s="86"/>
      <c r="H202" s="68"/>
      <c r="I202" s="68"/>
      <c r="J202" s="70"/>
      <c r="K202" s="70"/>
      <c r="L202" s="71"/>
      <c r="M202" s="71"/>
    </row>
    <row r="203" spans="1:989" s="35" customFormat="1" ht="25.5" x14ac:dyDescent="0.2">
      <c r="A203" s="24" t="s">
        <v>55</v>
      </c>
      <c r="B203" s="72">
        <v>311.2</v>
      </c>
      <c r="C203" s="72">
        <v>311.2</v>
      </c>
      <c r="D203" s="72">
        <v>311.2</v>
      </c>
      <c r="E203" s="73">
        <f t="shared" si="57"/>
        <v>100</v>
      </c>
      <c r="F203" s="73">
        <f t="shared" si="58"/>
        <v>100</v>
      </c>
      <c r="G203" s="86">
        <v>4534.5</v>
      </c>
      <c r="H203" s="72">
        <f t="shared" si="59"/>
        <v>4223.3</v>
      </c>
      <c r="I203" s="72">
        <f t="shared" si="60"/>
        <v>1357.1015424164525</v>
      </c>
      <c r="J203" s="74">
        <f t="shared" si="61"/>
        <v>4223.3</v>
      </c>
      <c r="K203" s="74">
        <f t="shared" si="62"/>
        <v>1357.1015424164525</v>
      </c>
      <c r="L203" s="75">
        <f t="shared" si="63"/>
        <v>4223.3</v>
      </c>
      <c r="M203" s="75">
        <f t="shared" si="64"/>
        <v>1357.1015424164525</v>
      </c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3"/>
      <c r="BX203" s="3"/>
      <c r="BY203" s="3"/>
      <c r="BZ203" s="3"/>
      <c r="CA203" s="3"/>
      <c r="CB203" s="3"/>
      <c r="CC203" s="3"/>
      <c r="CD203" s="3"/>
      <c r="CE203" s="3"/>
      <c r="CF203" s="3"/>
      <c r="CG203" s="3"/>
      <c r="CH203" s="3"/>
      <c r="CI203" s="3"/>
      <c r="CJ203" s="3"/>
      <c r="CK203" s="3"/>
      <c r="CL203" s="3"/>
      <c r="CM203" s="3"/>
      <c r="CN203" s="3"/>
      <c r="CO203" s="3"/>
      <c r="CP203" s="3"/>
      <c r="CQ203" s="3"/>
      <c r="CR203" s="3"/>
      <c r="CS203" s="3"/>
      <c r="CT203" s="3"/>
      <c r="CU203" s="3"/>
      <c r="CV203" s="3"/>
      <c r="CW203" s="3"/>
      <c r="CX203" s="3"/>
      <c r="CY203" s="3"/>
      <c r="CZ203" s="3"/>
      <c r="DA203" s="3"/>
      <c r="DB203" s="3"/>
      <c r="DC203" s="3"/>
      <c r="DD203" s="3"/>
      <c r="DE203" s="3"/>
      <c r="DF203" s="3"/>
      <c r="DG203" s="3"/>
      <c r="DH203" s="3"/>
      <c r="DI203" s="3"/>
      <c r="DJ203" s="3"/>
      <c r="DK203" s="3"/>
      <c r="DL203" s="3"/>
      <c r="DM203" s="3"/>
      <c r="DN203" s="3"/>
      <c r="DO203" s="3"/>
      <c r="DP203" s="3"/>
      <c r="DQ203" s="3"/>
      <c r="DR203" s="3"/>
      <c r="DS203" s="3"/>
      <c r="DT203" s="3"/>
      <c r="DU203" s="3"/>
      <c r="DV203" s="3"/>
      <c r="DW203" s="3"/>
      <c r="DX203" s="3"/>
      <c r="DY203" s="3"/>
      <c r="DZ203" s="3"/>
      <c r="EA203" s="3"/>
      <c r="EB203" s="3"/>
      <c r="EC203" s="3"/>
      <c r="ED203" s="3"/>
      <c r="EE203" s="3"/>
      <c r="EF203" s="3"/>
      <c r="EG203" s="3"/>
      <c r="EH203" s="3"/>
      <c r="EI203" s="3"/>
      <c r="EJ203" s="3"/>
      <c r="EK203" s="3"/>
      <c r="EL203" s="3"/>
      <c r="EM203" s="3"/>
      <c r="EN203" s="3"/>
      <c r="EO203" s="3"/>
      <c r="EP203" s="3"/>
      <c r="EQ203" s="3"/>
      <c r="ER203" s="3"/>
      <c r="ES203" s="3"/>
      <c r="ET203" s="3"/>
      <c r="EU203" s="3"/>
      <c r="EV203" s="3"/>
      <c r="EW203" s="3"/>
      <c r="EX203" s="3"/>
      <c r="EY203" s="3"/>
      <c r="EZ203" s="3"/>
      <c r="FA203" s="3"/>
      <c r="FB203" s="3"/>
      <c r="FC203" s="3"/>
      <c r="FD203" s="3"/>
      <c r="FE203" s="3"/>
      <c r="FF203" s="3"/>
      <c r="FG203" s="3"/>
      <c r="FH203" s="3"/>
      <c r="FI203" s="3"/>
      <c r="FJ203" s="3"/>
      <c r="FK203" s="3"/>
      <c r="FL203" s="3"/>
      <c r="FM203" s="3"/>
      <c r="FN203" s="3"/>
      <c r="FO203" s="3"/>
      <c r="FP203" s="3"/>
      <c r="FQ203" s="3"/>
      <c r="FR203" s="3"/>
      <c r="FS203" s="3"/>
      <c r="FT203" s="3"/>
      <c r="FU203" s="3"/>
      <c r="FV203" s="3"/>
      <c r="FW203" s="3"/>
      <c r="FX203" s="3"/>
      <c r="FY203" s="3"/>
      <c r="FZ203" s="3"/>
      <c r="GA203" s="3"/>
      <c r="GB203" s="3"/>
      <c r="GC203" s="3"/>
      <c r="GD203" s="3"/>
      <c r="GE203" s="3"/>
      <c r="GF203" s="3"/>
      <c r="GG203" s="3"/>
      <c r="GH203" s="3"/>
      <c r="GI203" s="3"/>
      <c r="GJ203" s="3"/>
      <c r="GK203" s="3"/>
      <c r="GL203" s="3"/>
      <c r="GM203" s="3"/>
      <c r="GN203" s="3"/>
      <c r="GO203" s="3"/>
      <c r="GP203" s="3"/>
      <c r="GQ203" s="3"/>
      <c r="GR203" s="3"/>
      <c r="GS203" s="3"/>
      <c r="GT203" s="3"/>
      <c r="GU203" s="3"/>
      <c r="GV203" s="3"/>
      <c r="GW203" s="3"/>
      <c r="GX203" s="3"/>
      <c r="GY203" s="3"/>
      <c r="GZ203" s="3"/>
      <c r="HA203" s="3"/>
      <c r="HB203" s="3"/>
      <c r="HC203" s="3"/>
      <c r="HD203" s="3"/>
      <c r="HE203" s="3"/>
      <c r="HF203" s="3"/>
      <c r="HG203" s="3"/>
      <c r="HH203" s="3"/>
      <c r="HI203" s="3"/>
      <c r="HJ203" s="3"/>
      <c r="HK203" s="3"/>
      <c r="HL203" s="3"/>
      <c r="HM203" s="3"/>
      <c r="HN203" s="3"/>
      <c r="HO203" s="3"/>
      <c r="HP203" s="3"/>
      <c r="HQ203" s="3"/>
      <c r="HR203" s="3"/>
      <c r="HS203" s="3"/>
      <c r="HT203" s="3"/>
      <c r="HU203" s="3"/>
      <c r="HV203" s="3"/>
      <c r="HW203" s="3"/>
      <c r="HX203" s="3"/>
      <c r="HY203" s="3"/>
      <c r="HZ203" s="3"/>
      <c r="IA203" s="3"/>
      <c r="IB203" s="3"/>
      <c r="IC203" s="3"/>
      <c r="ID203" s="3"/>
      <c r="IE203" s="3"/>
      <c r="IF203" s="3"/>
      <c r="IG203" s="3"/>
      <c r="IH203" s="3"/>
      <c r="II203" s="3"/>
      <c r="IJ203" s="3"/>
      <c r="IK203" s="3"/>
      <c r="IL203" s="3"/>
      <c r="IM203" s="3"/>
      <c r="IN203" s="3"/>
      <c r="IO203" s="3"/>
      <c r="IP203" s="3"/>
      <c r="IQ203" s="3"/>
      <c r="IR203" s="3"/>
      <c r="IS203" s="3"/>
      <c r="IT203" s="3"/>
      <c r="IU203" s="3"/>
      <c r="IV203" s="3"/>
      <c r="IW203" s="3"/>
      <c r="IX203" s="3"/>
      <c r="IY203" s="3"/>
      <c r="IZ203" s="3"/>
      <c r="JA203" s="3"/>
      <c r="JB203" s="3"/>
      <c r="JC203" s="3"/>
      <c r="JD203" s="3"/>
      <c r="JE203" s="3"/>
      <c r="JF203" s="3"/>
      <c r="JG203" s="3"/>
      <c r="JH203" s="3"/>
      <c r="JI203" s="3"/>
      <c r="JJ203" s="3"/>
      <c r="JK203" s="3"/>
      <c r="JL203" s="3"/>
      <c r="JM203" s="3"/>
      <c r="JN203" s="3"/>
      <c r="JO203" s="3"/>
      <c r="JP203" s="3"/>
      <c r="JQ203" s="3"/>
      <c r="JR203" s="3"/>
      <c r="JS203" s="3"/>
      <c r="JT203" s="3"/>
      <c r="JU203" s="3"/>
      <c r="JV203" s="3"/>
      <c r="JW203" s="3"/>
      <c r="JX203" s="3"/>
      <c r="JY203" s="3"/>
      <c r="JZ203" s="3"/>
      <c r="KA203" s="3"/>
      <c r="KB203" s="3"/>
      <c r="KC203" s="3"/>
      <c r="KD203" s="3"/>
      <c r="KE203" s="3"/>
      <c r="KF203" s="3"/>
      <c r="KG203" s="3"/>
      <c r="KH203" s="3"/>
      <c r="KI203" s="3"/>
      <c r="KJ203" s="3"/>
      <c r="KK203" s="3"/>
      <c r="KL203" s="3"/>
      <c r="KM203" s="3"/>
      <c r="KN203" s="3"/>
      <c r="KO203" s="3"/>
      <c r="KP203" s="3"/>
      <c r="KQ203" s="3"/>
      <c r="KR203" s="3"/>
      <c r="KS203" s="3"/>
      <c r="KT203" s="3"/>
      <c r="KU203" s="3"/>
      <c r="KV203" s="3"/>
      <c r="KW203" s="3"/>
      <c r="KX203" s="3"/>
      <c r="KY203" s="3"/>
      <c r="KZ203" s="3"/>
      <c r="LA203" s="3"/>
      <c r="LB203" s="3"/>
      <c r="LC203" s="3"/>
      <c r="LD203" s="3"/>
      <c r="LE203" s="3"/>
      <c r="LF203" s="3"/>
      <c r="LG203" s="3"/>
      <c r="LH203" s="3"/>
      <c r="LI203" s="3"/>
      <c r="LJ203" s="3"/>
      <c r="LK203" s="3"/>
      <c r="LL203" s="3"/>
      <c r="LM203" s="3"/>
      <c r="LN203" s="3"/>
      <c r="LO203" s="3"/>
      <c r="LP203" s="3"/>
      <c r="LQ203" s="3"/>
      <c r="LR203" s="3"/>
      <c r="LS203" s="3"/>
      <c r="LT203" s="3"/>
      <c r="LU203" s="3"/>
      <c r="LV203" s="3"/>
      <c r="LW203" s="3"/>
      <c r="LX203" s="3"/>
      <c r="LY203" s="3"/>
      <c r="LZ203" s="3"/>
      <c r="MA203" s="3"/>
      <c r="MB203" s="3"/>
      <c r="MC203" s="3"/>
      <c r="MD203" s="3"/>
      <c r="ME203" s="3"/>
      <c r="MF203" s="3"/>
      <c r="MG203" s="3"/>
      <c r="MH203" s="3"/>
      <c r="MI203" s="3"/>
      <c r="MJ203" s="3"/>
      <c r="MK203" s="3"/>
      <c r="ML203" s="3"/>
      <c r="MM203" s="3"/>
      <c r="MN203" s="3"/>
      <c r="MO203" s="3"/>
      <c r="MP203" s="3"/>
      <c r="MQ203" s="3"/>
      <c r="MR203" s="3"/>
      <c r="MS203" s="3"/>
      <c r="MT203" s="3"/>
      <c r="MU203" s="3"/>
      <c r="MV203" s="3"/>
      <c r="MW203" s="3"/>
      <c r="MX203" s="3"/>
      <c r="MY203" s="3"/>
      <c r="MZ203" s="3"/>
      <c r="NA203" s="3"/>
      <c r="NB203" s="3"/>
      <c r="NC203" s="3"/>
      <c r="ND203" s="3"/>
      <c r="NE203" s="3"/>
      <c r="NF203" s="3"/>
      <c r="NG203" s="3"/>
      <c r="NH203" s="3"/>
      <c r="NI203" s="3"/>
      <c r="NJ203" s="3"/>
      <c r="NK203" s="3"/>
      <c r="NL203" s="3"/>
      <c r="NM203" s="3"/>
      <c r="NN203" s="3"/>
      <c r="NO203" s="3"/>
      <c r="NP203" s="3"/>
      <c r="NQ203" s="3"/>
      <c r="NR203" s="3"/>
      <c r="NS203" s="3"/>
      <c r="NT203" s="3"/>
      <c r="NU203" s="3"/>
      <c r="NV203" s="3"/>
      <c r="NW203" s="3"/>
      <c r="NX203" s="3"/>
      <c r="NY203" s="3"/>
      <c r="NZ203" s="3"/>
      <c r="OA203" s="3"/>
      <c r="OB203" s="3"/>
      <c r="OC203" s="3"/>
      <c r="OD203" s="3"/>
      <c r="OE203" s="3"/>
      <c r="OF203" s="3"/>
      <c r="OG203" s="3"/>
      <c r="OH203" s="3"/>
      <c r="OI203" s="3"/>
      <c r="OJ203" s="3"/>
      <c r="OK203" s="3"/>
      <c r="OL203" s="3"/>
      <c r="OM203" s="3"/>
      <c r="ON203" s="3"/>
      <c r="OO203" s="3"/>
      <c r="OP203" s="3"/>
      <c r="OQ203" s="3"/>
      <c r="OR203" s="3"/>
      <c r="OS203" s="3"/>
      <c r="OT203" s="3"/>
      <c r="OU203" s="3"/>
      <c r="OV203" s="3"/>
      <c r="OW203" s="3"/>
      <c r="OX203" s="3"/>
      <c r="OY203" s="3"/>
      <c r="OZ203" s="3"/>
      <c r="PA203" s="3"/>
      <c r="PB203" s="3"/>
      <c r="PC203" s="3"/>
      <c r="PD203" s="3"/>
      <c r="PE203" s="3"/>
      <c r="PF203" s="3"/>
      <c r="PG203" s="3"/>
      <c r="PH203" s="3"/>
      <c r="PI203" s="3"/>
      <c r="PJ203" s="3"/>
      <c r="PK203" s="3"/>
      <c r="PL203" s="3"/>
      <c r="PM203" s="3"/>
      <c r="PN203" s="3"/>
      <c r="PO203" s="3"/>
      <c r="PP203" s="3"/>
      <c r="PQ203" s="3"/>
      <c r="PR203" s="3"/>
      <c r="PS203" s="3"/>
      <c r="PT203" s="3"/>
      <c r="PU203" s="3"/>
      <c r="PV203" s="3"/>
      <c r="PW203" s="3"/>
      <c r="PX203" s="3"/>
      <c r="PY203" s="3"/>
      <c r="PZ203" s="3"/>
      <c r="QA203" s="3"/>
      <c r="QB203" s="3"/>
      <c r="QC203" s="3"/>
      <c r="QD203" s="3"/>
      <c r="QE203" s="3"/>
      <c r="QF203" s="3"/>
      <c r="QG203" s="3"/>
      <c r="QH203" s="3"/>
      <c r="QI203" s="3"/>
      <c r="QJ203" s="3"/>
      <c r="QK203" s="3"/>
      <c r="QL203" s="3"/>
      <c r="QM203" s="3"/>
      <c r="QN203" s="3"/>
      <c r="QO203" s="3"/>
      <c r="QP203" s="3"/>
      <c r="QQ203" s="3"/>
      <c r="QR203" s="3"/>
      <c r="QS203" s="3"/>
      <c r="QT203" s="3"/>
      <c r="QU203" s="3"/>
      <c r="QV203" s="3"/>
      <c r="QW203" s="3"/>
      <c r="QX203" s="3"/>
      <c r="QY203" s="3"/>
      <c r="QZ203" s="3"/>
      <c r="RA203" s="3"/>
      <c r="RB203" s="3"/>
      <c r="RC203" s="3"/>
      <c r="RD203" s="3"/>
      <c r="RE203" s="3"/>
      <c r="RF203" s="3"/>
      <c r="RG203" s="3"/>
      <c r="RH203" s="3"/>
      <c r="RI203" s="3"/>
      <c r="RJ203" s="3"/>
      <c r="RK203" s="3"/>
      <c r="RL203" s="3"/>
      <c r="RM203" s="3"/>
      <c r="RN203" s="3"/>
      <c r="RO203" s="3"/>
      <c r="RP203" s="3"/>
      <c r="RQ203" s="3"/>
      <c r="RR203" s="3"/>
      <c r="RS203" s="3"/>
      <c r="RT203" s="3"/>
      <c r="RU203" s="3"/>
      <c r="RV203" s="3"/>
      <c r="RW203" s="3"/>
      <c r="RX203" s="3"/>
      <c r="RY203" s="3"/>
      <c r="RZ203" s="3"/>
      <c r="SA203" s="3"/>
      <c r="SB203" s="3"/>
      <c r="SC203" s="3"/>
      <c r="SD203" s="3"/>
      <c r="SE203" s="3"/>
      <c r="SF203" s="3"/>
      <c r="SG203" s="3"/>
      <c r="SH203" s="3"/>
      <c r="SI203" s="3"/>
      <c r="SJ203" s="3"/>
      <c r="SK203" s="3"/>
      <c r="SL203" s="3"/>
      <c r="SM203" s="3"/>
      <c r="SN203" s="3"/>
      <c r="SO203" s="3"/>
      <c r="SP203" s="3"/>
      <c r="SQ203" s="3"/>
      <c r="SR203" s="3"/>
      <c r="SS203" s="3"/>
      <c r="ST203" s="3"/>
      <c r="SU203" s="3"/>
      <c r="SV203" s="3"/>
      <c r="SW203" s="3"/>
      <c r="SX203" s="3"/>
      <c r="SY203" s="3"/>
      <c r="SZ203" s="3"/>
      <c r="TA203" s="3"/>
      <c r="TB203" s="3"/>
      <c r="TC203" s="3"/>
      <c r="TD203" s="3"/>
      <c r="TE203" s="3"/>
      <c r="TF203" s="3"/>
      <c r="TG203" s="3"/>
      <c r="TH203" s="3"/>
      <c r="TI203" s="3"/>
      <c r="TJ203" s="3"/>
      <c r="TK203" s="3"/>
      <c r="TL203" s="3"/>
      <c r="TM203" s="3"/>
      <c r="TN203" s="3"/>
      <c r="TO203" s="3"/>
      <c r="TP203" s="3"/>
      <c r="TQ203" s="3"/>
      <c r="TR203" s="3"/>
      <c r="TS203" s="3"/>
      <c r="TT203" s="3"/>
      <c r="TU203" s="3"/>
      <c r="TV203" s="3"/>
      <c r="TW203" s="3"/>
      <c r="TX203" s="3"/>
      <c r="TY203" s="3"/>
      <c r="TZ203" s="3"/>
      <c r="UA203" s="3"/>
      <c r="UB203" s="3"/>
      <c r="UC203" s="3"/>
      <c r="UD203" s="3"/>
      <c r="UE203" s="3"/>
      <c r="UF203" s="3"/>
      <c r="UG203" s="3"/>
      <c r="UH203" s="3"/>
      <c r="UI203" s="3"/>
      <c r="UJ203" s="3"/>
      <c r="UK203" s="3"/>
      <c r="UL203" s="3"/>
      <c r="UM203" s="3"/>
      <c r="UN203" s="3"/>
      <c r="UO203" s="3"/>
      <c r="UP203" s="3"/>
      <c r="UQ203" s="3"/>
      <c r="UR203" s="3"/>
      <c r="US203" s="3"/>
      <c r="UT203" s="3"/>
      <c r="UU203" s="3"/>
      <c r="UV203" s="3"/>
      <c r="UW203" s="3"/>
      <c r="UX203" s="3"/>
      <c r="UY203" s="3"/>
      <c r="UZ203" s="3"/>
      <c r="VA203" s="3"/>
      <c r="VB203" s="3"/>
      <c r="VC203" s="3"/>
      <c r="VD203" s="3"/>
      <c r="VE203" s="3"/>
      <c r="VF203" s="3"/>
      <c r="VG203" s="3"/>
      <c r="VH203" s="3"/>
      <c r="VI203" s="3"/>
      <c r="VJ203" s="3"/>
      <c r="VK203" s="3"/>
      <c r="VL203" s="3"/>
      <c r="VM203" s="3"/>
      <c r="VN203" s="3"/>
      <c r="VO203" s="3"/>
      <c r="VP203" s="3"/>
      <c r="VQ203" s="3"/>
      <c r="VR203" s="3"/>
      <c r="VS203" s="3"/>
      <c r="VT203" s="3"/>
      <c r="VU203" s="3"/>
      <c r="VV203" s="3"/>
      <c r="VW203" s="3"/>
      <c r="VX203" s="3"/>
      <c r="VY203" s="3"/>
      <c r="VZ203" s="3"/>
      <c r="WA203" s="3"/>
      <c r="WB203" s="3"/>
      <c r="WC203" s="3"/>
      <c r="WD203" s="3"/>
      <c r="WE203" s="3"/>
      <c r="WF203" s="3"/>
      <c r="WG203" s="3"/>
      <c r="WH203" s="3"/>
      <c r="WI203" s="3"/>
      <c r="WJ203" s="3"/>
      <c r="WK203" s="3"/>
      <c r="WL203" s="3"/>
      <c r="WM203" s="3"/>
      <c r="WN203" s="3"/>
      <c r="WO203" s="3"/>
      <c r="WP203" s="3"/>
      <c r="WQ203" s="3"/>
      <c r="WR203" s="3"/>
      <c r="WS203" s="3"/>
      <c r="WT203" s="3"/>
      <c r="WU203" s="3"/>
      <c r="WV203" s="3"/>
      <c r="WW203" s="3"/>
      <c r="WX203" s="3"/>
      <c r="WY203" s="3"/>
      <c r="WZ203" s="3"/>
      <c r="XA203" s="3"/>
      <c r="XB203" s="3"/>
      <c r="XC203" s="3"/>
      <c r="XD203" s="3"/>
      <c r="XE203" s="3"/>
      <c r="XF203" s="3"/>
      <c r="XG203" s="3"/>
      <c r="XH203" s="3"/>
      <c r="XI203" s="3"/>
      <c r="XJ203" s="3"/>
      <c r="XK203" s="3"/>
      <c r="XL203" s="3"/>
      <c r="XM203" s="3"/>
      <c r="XN203" s="3"/>
      <c r="XO203" s="3"/>
      <c r="XP203" s="3"/>
      <c r="XQ203" s="3"/>
      <c r="XR203" s="3"/>
      <c r="XS203" s="3"/>
      <c r="XT203" s="3"/>
      <c r="XU203" s="3"/>
      <c r="XV203" s="3"/>
      <c r="XW203" s="3"/>
      <c r="XX203" s="3"/>
      <c r="XY203" s="3"/>
      <c r="XZ203" s="3"/>
      <c r="YA203" s="3"/>
      <c r="YB203" s="3"/>
      <c r="YC203" s="3"/>
      <c r="YD203" s="3"/>
      <c r="YE203" s="3"/>
      <c r="YF203" s="3"/>
      <c r="YG203" s="3"/>
      <c r="YH203" s="3"/>
      <c r="YI203" s="3"/>
      <c r="YJ203" s="3"/>
      <c r="YK203" s="3"/>
      <c r="YL203" s="3"/>
      <c r="YM203" s="3"/>
      <c r="YN203" s="3"/>
      <c r="YO203" s="3"/>
      <c r="YP203" s="3"/>
      <c r="YQ203" s="3"/>
      <c r="YR203" s="3"/>
      <c r="YS203" s="3"/>
      <c r="YT203" s="3"/>
      <c r="YU203" s="3"/>
      <c r="YV203" s="3"/>
      <c r="YW203" s="3"/>
      <c r="YX203" s="3"/>
      <c r="YY203" s="3"/>
      <c r="YZ203" s="3"/>
      <c r="ZA203" s="3"/>
      <c r="ZB203" s="3"/>
      <c r="ZC203" s="3"/>
      <c r="ZD203" s="3"/>
      <c r="ZE203" s="3"/>
      <c r="ZF203" s="3"/>
      <c r="ZG203" s="3"/>
      <c r="ZH203" s="3"/>
      <c r="ZI203" s="3"/>
      <c r="ZJ203" s="3"/>
      <c r="ZK203" s="3"/>
      <c r="ZL203" s="3"/>
      <c r="ZM203" s="3"/>
      <c r="ZN203" s="3"/>
      <c r="ZO203" s="3"/>
      <c r="ZP203" s="3"/>
      <c r="ZQ203" s="3"/>
      <c r="ZR203" s="3"/>
      <c r="ZS203" s="3"/>
      <c r="ZT203" s="3"/>
      <c r="ZU203" s="3"/>
      <c r="ZV203" s="3"/>
      <c r="ZW203" s="3"/>
      <c r="ZX203" s="3"/>
      <c r="ZY203" s="3"/>
      <c r="ZZ203" s="3"/>
      <c r="AAA203" s="3"/>
      <c r="AAB203" s="3"/>
      <c r="AAC203" s="3"/>
      <c r="AAD203" s="3"/>
      <c r="AAE203" s="3"/>
      <c r="AAF203" s="3"/>
      <c r="AAG203" s="3"/>
      <c r="AAH203" s="3"/>
      <c r="AAI203" s="3"/>
      <c r="AAJ203" s="3"/>
      <c r="AAK203" s="3"/>
      <c r="AAL203" s="3"/>
      <c r="AAM203" s="3"/>
      <c r="AAN203" s="3"/>
      <c r="AAO203" s="3"/>
      <c r="AAP203" s="3"/>
      <c r="AAQ203" s="3"/>
      <c r="AAR203" s="3"/>
      <c r="AAS203" s="3"/>
      <c r="AAT203" s="3"/>
      <c r="AAU203" s="3"/>
      <c r="AAV203" s="3"/>
      <c r="AAW203" s="3"/>
      <c r="AAX203" s="3"/>
      <c r="AAY203" s="3"/>
      <c r="AAZ203" s="3"/>
      <c r="ABA203" s="3"/>
      <c r="ABB203" s="3"/>
      <c r="ABC203" s="3"/>
      <c r="ABD203" s="3"/>
      <c r="ABE203" s="3"/>
      <c r="ABF203" s="3"/>
      <c r="ABG203" s="3"/>
      <c r="ABH203" s="3"/>
      <c r="ABI203" s="3"/>
      <c r="ABJ203" s="3"/>
      <c r="ABK203" s="3"/>
      <c r="ABL203" s="3"/>
      <c r="ABM203" s="3"/>
      <c r="ABN203" s="3"/>
      <c r="ABO203" s="3"/>
      <c r="ABP203" s="3"/>
      <c r="ABQ203" s="3"/>
      <c r="ABR203" s="3"/>
      <c r="ABS203" s="3"/>
      <c r="ABT203" s="3"/>
      <c r="ABU203" s="3"/>
      <c r="ABV203" s="3"/>
      <c r="ABW203" s="3"/>
      <c r="ABX203" s="3"/>
      <c r="ABY203" s="3"/>
      <c r="ABZ203" s="3"/>
      <c r="ACA203" s="3"/>
      <c r="ACB203" s="3"/>
      <c r="ACC203" s="3"/>
      <c r="ACD203" s="3"/>
      <c r="ACE203" s="3"/>
      <c r="ACF203" s="3"/>
      <c r="ACG203" s="3"/>
      <c r="ACH203" s="3"/>
      <c r="ACI203" s="3"/>
      <c r="ACJ203" s="3"/>
      <c r="ACK203" s="3"/>
      <c r="ACL203" s="3"/>
      <c r="ACM203" s="3"/>
      <c r="ACN203" s="3"/>
      <c r="ACO203" s="3"/>
      <c r="ACP203" s="3"/>
      <c r="ACQ203" s="3"/>
      <c r="ACR203" s="3"/>
      <c r="ACS203" s="3"/>
      <c r="ACT203" s="3"/>
      <c r="ACU203" s="3"/>
      <c r="ACV203" s="3"/>
      <c r="ACW203" s="3"/>
      <c r="ACX203" s="3"/>
      <c r="ACY203" s="3"/>
      <c r="ACZ203" s="3"/>
      <c r="ADA203" s="3"/>
      <c r="ADB203" s="3"/>
      <c r="ADC203" s="3"/>
      <c r="ADD203" s="3"/>
      <c r="ADE203" s="3"/>
      <c r="ADF203" s="3"/>
      <c r="ADG203" s="3"/>
      <c r="ADH203" s="3"/>
      <c r="ADI203" s="3"/>
      <c r="ADJ203" s="3"/>
      <c r="ADK203" s="3"/>
      <c r="ADL203" s="3"/>
      <c r="ADM203" s="3"/>
      <c r="ADN203" s="3"/>
      <c r="ADO203" s="3"/>
      <c r="ADP203" s="3"/>
      <c r="ADQ203" s="3"/>
      <c r="ADR203" s="3"/>
      <c r="ADS203" s="3"/>
      <c r="ADT203" s="3"/>
      <c r="ADU203" s="3"/>
      <c r="ADV203" s="3"/>
      <c r="ADW203" s="3"/>
      <c r="ADX203" s="3"/>
      <c r="ADY203" s="3"/>
      <c r="ADZ203" s="3"/>
      <c r="AEA203" s="3"/>
      <c r="AEB203" s="3"/>
      <c r="AEC203" s="3"/>
      <c r="AED203" s="3"/>
      <c r="AEE203" s="3"/>
      <c r="AEF203" s="3"/>
      <c r="AEG203" s="3"/>
      <c r="AEH203" s="3"/>
      <c r="AEI203" s="3"/>
      <c r="AEJ203" s="3"/>
      <c r="AEK203" s="3"/>
      <c r="AEL203" s="3"/>
      <c r="AEM203" s="3"/>
      <c r="AEN203" s="3"/>
      <c r="AEO203" s="3"/>
      <c r="AEP203" s="3"/>
      <c r="AEQ203" s="3"/>
      <c r="AER203" s="3"/>
      <c r="AES203" s="3"/>
      <c r="AET203" s="3"/>
      <c r="AEU203" s="3"/>
      <c r="AEV203" s="3"/>
      <c r="AEW203" s="3"/>
      <c r="AEX203" s="3"/>
      <c r="AEY203" s="3"/>
      <c r="AEZ203" s="3"/>
      <c r="AFA203" s="3"/>
      <c r="AFB203" s="3"/>
      <c r="AFC203" s="3"/>
      <c r="AFD203" s="3"/>
      <c r="AFE203" s="3"/>
      <c r="AFF203" s="3"/>
      <c r="AFG203" s="3"/>
      <c r="AFH203" s="3"/>
      <c r="AFI203" s="3"/>
      <c r="AFJ203" s="3"/>
      <c r="AFK203" s="3"/>
      <c r="AFL203" s="3"/>
      <c r="AFM203" s="3"/>
      <c r="AFN203" s="3"/>
      <c r="AFO203" s="3"/>
      <c r="AFP203" s="3"/>
      <c r="AFQ203" s="3"/>
      <c r="AFR203" s="3"/>
      <c r="AFS203" s="3"/>
      <c r="AFT203" s="3"/>
      <c r="AFU203" s="3"/>
      <c r="AFV203" s="3"/>
      <c r="AFW203" s="3"/>
      <c r="AFX203" s="3"/>
      <c r="AFY203" s="3"/>
      <c r="AFZ203" s="3"/>
      <c r="AGA203" s="3"/>
      <c r="AGB203" s="3"/>
      <c r="AGC203" s="3"/>
      <c r="AGD203" s="3"/>
      <c r="AGE203" s="3"/>
      <c r="AGF203" s="3"/>
      <c r="AGG203" s="3"/>
      <c r="AGH203" s="3"/>
      <c r="AGI203" s="3"/>
      <c r="AGJ203" s="3"/>
      <c r="AGK203" s="3"/>
      <c r="AGL203" s="3"/>
      <c r="AGM203" s="3"/>
      <c r="AGN203" s="3"/>
      <c r="AGO203" s="3"/>
      <c r="AGP203" s="3"/>
      <c r="AGQ203" s="3"/>
      <c r="AGR203" s="3"/>
      <c r="AGS203" s="3"/>
      <c r="AGT203" s="3"/>
      <c r="AGU203" s="3"/>
      <c r="AGV203" s="3"/>
      <c r="AGW203" s="3"/>
      <c r="AGX203" s="3"/>
      <c r="AGY203" s="3"/>
      <c r="AGZ203" s="3"/>
      <c r="AHA203" s="3"/>
      <c r="AHB203" s="3"/>
      <c r="AHC203" s="3"/>
      <c r="AHD203" s="3"/>
      <c r="AHE203" s="3"/>
      <c r="AHF203" s="3"/>
      <c r="AHG203" s="3"/>
      <c r="AHH203" s="3"/>
      <c r="AHI203" s="3"/>
      <c r="AHJ203" s="3"/>
      <c r="AHK203" s="3"/>
      <c r="AHL203" s="3"/>
      <c r="AHM203" s="3"/>
      <c r="AHN203" s="3"/>
      <c r="AHO203" s="3"/>
      <c r="AHP203" s="3"/>
      <c r="AHQ203" s="3"/>
      <c r="AHR203" s="3"/>
      <c r="AHS203" s="3"/>
      <c r="AHT203" s="3"/>
      <c r="AHU203" s="3"/>
      <c r="AHV203" s="3"/>
      <c r="AHW203" s="3"/>
      <c r="AHX203" s="3"/>
      <c r="AHY203" s="3"/>
      <c r="AHZ203" s="3"/>
      <c r="AIA203" s="3"/>
      <c r="AIB203" s="3"/>
      <c r="AIC203" s="3"/>
      <c r="AID203" s="3"/>
      <c r="AIE203" s="3"/>
      <c r="AIF203" s="3"/>
      <c r="AIG203" s="3"/>
      <c r="AIH203" s="3"/>
      <c r="AII203" s="3"/>
      <c r="AIJ203" s="3"/>
      <c r="AIK203" s="3"/>
      <c r="AIL203" s="3"/>
      <c r="AIM203" s="3"/>
      <c r="AIN203" s="3"/>
      <c r="AIO203" s="3"/>
      <c r="AIP203" s="3"/>
      <c r="AIQ203" s="3"/>
      <c r="AIR203" s="3"/>
      <c r="AIS203" s="3"/>
      <c r="AIT203" s="3"/>
      <c r="AIU203" s="3"/>
      <c r="AIV203" s="3"/>
      <c r="AIW203" s="3"/>
      <c r="AIX203" s="3"/>
      <c r="AIY203" s="3"/>
      <c r="AIZ203" s="3"/>
      <c r="AJA203" s="3"/>
      <c r="AJB203" s="3"/>
      <c r="AJC203" s="3"/>
      <c r="AJD203" s="3"/>
      <c r="AJE203" s="3"/>
      <c r="AJF203" s="3"/>
      <c r="AJG203" s="3"/>
      <c r="AJH203" s="3"/>
      <c r="AJI203" s="3"/>
      <c r="AJJ203" s="3"/>
      <c r="AJK203" s="3"/>
      <c r="AJL203" s="3"/>
      <c r="AJM203" s="3"/>
      <c r="AJN203" s="3"/>
      <c r="AJO203" s="3"/>
      <c r="AJP203" s="3"/>
      <c r="AJQ203" s="3"/>
      <c r="AJR203" s="3"/>
      <c r="AJS203" s="3"/>
      <c r="AJT203" s="3"/>
      <c r="AJU203" s="3"/>
      <c r="AJV203" s="3"/>
      <c r="AJW203" s="3"/>
      <c r="AJX203" s="3"/>
      <c r="AJY203" s="3"/>
      <c r="AJZ203" s="3"/>
      <c r="AKA203" s="3"/>
      <c r="AKB203" s="3"/>
      <c r="AKC203" s="3"/>
      <c r="AKD203" s="3"/>
      <c r="AKE203" s="3"/>
      <c r="AKF203" s="3"/>
      <c r="AKG203" s="3"/>
      <c r="AKH203" s="3"/>
      <c r="AKI203" s="3"/>
      <c r="AKJ203" s="3"/>
      <c r="AKK203" s="3"/>
      <c r="AKL203" s="3"/>
      <c r="AKM203" s="3"/>
      <c r="AKN203" s="3"/>
      <c r="AKO203" s="3"/>
      <c r="AKP203" s="3"/>
      <c r="AKQ203" s="3"/>
      <c r="AKR203" s="3"/>
      <c r="AKS203" s="3"/>
      <c r="AKT203" s="3"/>
      <c r="AKU203" s="3"/>
      <c r="AKV203" s="3"/>
      <c r="AKW203" s="3"/>
      <c r="AKX203" s="3"/>
      <c r="AKY203" s="3"/>
      <c r="AKZ203" s="3"/>
      <c r="ALA203" s="3"/>
    </row>
    <row r="204" spans="1:989" s="95" customFormat="1" x14ac:dyDescent="0.2">
      <c r="A204" s="47" t="s">
        <v>56</v>
      </c>
      <c r="B204" s="78">
        <f>B143+B152+B156+B161+B168+B174+B178+B185+B188+B191+B197+B201</f>
        <v>5465308.9000000004</v>
      </c>
      <c r="C204" s="78">
        <f>C143+C152+C156+C161+C168+C174+C178+C185+C188+C191+C197+C201</f>
        <v>5465308.9000000004</v>
      </c>
      <c r="D204" s="78">
        <f>D143+D152+D156+D161+D168+D174+D178+D185+D188+D191+D197+D201</f>
        <v>5480171.5999999996</v>
      </c>
      <c r="E204" s="79">
        <f t="shared" si="57"/>
        <v>100.27194620234548</v>
      </c>
      <c r="F204" s="79">
        <f t="shared" si="58"/>
        <v>100.27194620234548</v>
      </c>
      <c r="G204" s="80">
        <f>G143+G152+G156+G161+G168+G174+G178+G185+G188+G191+G197+G201</f>
        <v>4872295.8</v>
      </c>
      <c r="H204" s="78">
        <f t="shared" si="59"/>
        <v>-593013.10000000056</v>
      </c>
      <c r="I204" s="78">
        <f t="shared" si="60"/>
        <v>-10.850495568512157</v>
      </c>
      <c r="J204" s="81">
        <f t="shared" si="61"/>
        <v>-593013.10000000056</v>
      </c>
      <c r="K204" s="81">
        <f t="shared" si="62"/>
        <v>-10.850495568512157</v>
      </c>
      <c r="L204" s="82">
        <f t="shared" si="63"/>
        <v>-607875.79999999981</v>
      </c>
      <c r="M204" s="82">
        <f t="shared" si="64"/>
        <v>-11.092276745494608</v>
      </c>
      <c r="N204" s="94"/>
      <c r="O204" s="94"/>
      <c r="P204" s="94"/>
      <c r="Q204" s="94"/>
      <c r="R204" s="94"/>
      <c r="S204" s="94"/>
      <c r="T204" s="94"/>
      <c r="U204" s="94"/>
      <c r="V204" s="94"/>
      <c r="W204" s="94"/>
      <c r="X204" s="94"/>
      <c r="Y204" s="94"/>
      <c r="Z204" s="94"/>
      <c r="AA204" s="94"/>
      <c r="AB204" s="94"/>
      <c r="AC204" s="94"/>
      <c r="AD204" s="94"/>
      <c r="AE204" s="94"/>
      <c r="AF204" s="94"/>
      <c r="AG204" s="94"/>
      <c r="AH204" s="94"/>
      <c r="AI204" s="94"/>
      <c r="AJ204" s="94"/>
      <c r="AK204" s="94"/>
      <c r="AL204" s="94"/>
      <c r="AM204" s="94"/>
      <c r="AN204" s="94"/>
      <c r="AO204" s="94"/>
      <c r="AP204" s="94"/>
      <c r="AQ204" s="94"/>
      <c r="AR204" s="94"/>
      <c r="AS204" s="94"/>
      <c r="AT204" s="94"/>
      <c r="AU204" s="94"/>
      <c r="AV204" s="94"/>
      <c r="AW204" s="94"/>
      <c r="AX204" s="94"/>
      <c r="AY204" s="94"/>
      <c r="AZ204" s="94"/>
      <c r="BA204" s="94"/>
      <c r="BB204" s="94"/>
      <c r="BC204" s="94"/>
      <c r="BD204" s="94"/>
      <c r="BE204" s="94"/>
      <c r="BF204" s="94"/>
      <c r="BG204" s="94"/>
      <c r="BH204" s="94"/>
      <c r="BI204" s="94"/>
      <c r="BJ204" s="94"/>
      <c r="BK204" s="94"/>
      <c r="BL204" s="94"/>
      <c r="BM204" s="94"/>
      <c r="BN204" s="94"/>
      <c r="BO204" s="94"/>
      <c r="BP204" s="94"/>
      <c r="BQ204" s="94"/>
      <c r="BR204" s="94"/>
      <c r="BS204" s="94"/>
      <c r="BT204" s="94"/>
      <c r="BU204" s="94"/>
      <c r="BV204" s="94"/>
      <c r="BW204" s="94"/>
      <c r="BX204" s="94"/>
      <c r="BY204" s="94"/>
      <c r="BZ204" s="94"/>
      <c r="CA204" s="94"/>
      <c r="CB204" s="94"/>
      <c r="CC204" s="94"/>
      <c r="CD204" s="94"/>
      <c r="CE204" s="94"/>
      <c r="CF204" s="94"/>
      <c r="CG204" s="94"/>
      <c r="CH204" s="94"/>
      <c r="CI204" s="94"/>
      <c r="CJ204" s="94"/>
      <c r="CK204" s="94"/>
      <c r="CL204" s="94"/>
      <c r="CM204" s="94"/>
      <c r="CN204" s="94"/>
      <c r="CO204" s="94"/>
      <c r="CP204" s="94"/>
      <c r="CQ204" s="94"/>
      <c r="CR204" s="94"/>
      <c r="CS204" s="94"/>
      <c r="CT204" s="94"/>
      <c r="CU204" s="94"/>
      <c r="CV204" s="94"/>
      <c r="CW204" s="94"/>
      <c r="CX204" s="94"/>
      <c r="CY204" s="94"/>
      <c r="CZ204" s="94"/>
      <c r="DA204" s="94"/>
      <c r="DB204" s="94"/>
      <c r="DC204" s="94"/>
      <c r="DD204" s="94"/>
      <c r="DE204" s="94"/>
      <c r="DF204" s="94"/>
      <c r="DG204" s="94"/>
      <c r="DH204" s="94"/>
      <c r="DI204" s="94"/>
      <c r="DJ204" s="94"/>
      <c r="DK204" s="94"/>
      <c r="DL204" s="94"/>
      <c r="DM204" s="94"/>
      <c r="DN204" s="94"/>
      <c r="DO204" s="94"/>
      <c r="DP204" s="94"/>
      <c r="DQ204" s="94"/>
      <c r="DR204" s="94"/>
      <c r="DS204" s="94"/>
      <c r="DT204" s="94"/>
      <c r="DU204" s="94"/>
      <c r="DV204" s="94"/>
      <c r="DW204" s="94"/>
      <c r="DX204" s="94"/>
      <c r="DY204" s="94"/>
      <c r="DZ204" s="94"/>
      <c r="EA204" s="94"/>
      <c r="EB204" s="94"/>
      <c r="EC204" s="94"/>
      <c r="ED204" s="94"/>
      <c r="EE204" s="94"/>
      <c r="EF204" s="94"/>
      <c r="EG204" s="94"/>
      <c r="EH204" s="94"/>
      <c r="EI204" s="94"/>
      <c r="EJ204" s="94"/>
      <c r="EK204" s="94"/>
      <c r="EL204" s="94"/>
      <c r="EM204" s="94"/>
      <c r="EN204" s="94"/>
      <c r="EO204" s="94"/>
      <c r="EP204" s="94"/>
      <c r="EQ204" s="94"/>
      <c r="ER204" s="94"/>
      <c r="ES204" s="94"/>
      <c r="ET204" s="94"/>
      <c r="EU204" s="94"/>
      <c r="EV204" s="94"/>
      <c r="EW204" s="94"/>
      <c r="EX204" s="94"/>
      <c r="EY204" s="94"/>
      <c r="EZ204" s="94"/>
      <c r="FA204" s="94"/>
      <c r="FB204" s="94"/>
      <c r="FC204" s="94"/>
      <c r="FD204" s="94"/>
      <c r="FE204" s="94"/>
      <c r="FF204" s="94"/>
      <c r="FG204" s="94"/>
      <c r="FH204" s="94"/>
      <c r="FI204" s="94"/>
      <c r="FJ204" s="94"/>
      <c r="FK204" s="94"/>
      <c r="FL204" s="94"/>
      <c r="FM204" s="94"/>
      <c r="FN204" s="94"/>
      <c r="FO204" s="94"/>
      <c r="FP204" s="94"/>
      <c r="FQ204" s="94"/>
      <c r="FR204" s="94"/>
      <c r="FS204" s="94"/>
      <c r="FT204" s="94"/>
      <c r="FU204" s="94"/>
      <c r="FV204" s="94"/>
      <c r="FW204" s="94"/>
      <c r="FX204" s="94"/>
      <c r="FY204" s="94"/>
      <c r="FZ204" s="94"/>
      <c r="GA204" s="94"/>
      <c r="GB204" s="94"/>
      <c r="GC204" s="94"/>
      <c r="GD204" s="94"/>
      <c r="GE204" s="94"/>
      <c r="GF204" s="94"/>
      <c r="GG204" s="94"/>
      <c r="GH204" s="94"/>
      <c r="GI204" s="94"/>
      <c r="GJ204" s="94"/>
      <c r="GK204" s="94"/>
      <c r="GL204" s="94"/>
      <c r="GM204" s="94"/>
      <c r="GN204" s="94"/>
      <c r="GO204" s="94"/>
      <c r="GP204" s="94"/>
      <c r="GQ204" s="94"/>
      <c r="GR204" s="94"/>
      <c r="GS204" s="94"/>
      <c r="GT204" s="94"/>
      <c r="GU204" s="94"/>
      <c r="GV204" s="94"/>
      <c r="GW204" s="94"/>
      <c r="GX204" s="94"/>
      <c r="GY204" s="94"/>
      <c r="GZ204" s="94"/>
      <c r="HA204" s="94"/>
      <c r="HB204" s="94"/>
      <c r="HC204" s="94"/>
      <c r="HD204" s="94"/>
      <c r="HE204" s="94"/>
      <c r="HF204" s="94"/>
      <c r="HG204" s="94"/>
      <c r="HH204" s="94"/>
      <c r="HI204" s="94"/>
      <c r="HJ204" s="94"/>
      <c r="HK204" s="94"/>
      <c r="HL204" s="94"/>
      <c r="HM204" s="94"/>
      <c r="HN204" s="94"/>
      <c r="HO204" s="94"/>
      <c r="HP204" s="94"/>
      <c r="HQ204" s="94"/>
      <c r="HR204" s="94"/>
      <c r="HS204" s="94"/>
      <c r="HT204" s="94"/>
      <c r="HU204" s="94"/>
      <c r="HV204" s="94"/>
      <c r="HW204" s="94"/>
      <c r="HX204" s="94"/>
      <c r="HY204" s="94"/>
      <c r="HZ204" s="94"/>
      <c r="IA204" s="94"/>
      <c r="IB204" s="94"/>
      <c r="IC204" s="94"/>
      <c r="ID204" s="94"/>
      <c r="IE204" s="94"/>
      <c r="IF204" s="94"/>
      <c r="IG204" s="94"/>
      <c r="IH204" s="94"/>
      <c r="II204" s="94"/>
      <c r="IJ204" s="94"/>
      <c r="IK204" s="94"/>
      <c r="IL204" s="94"/>
      <c r="IM204" s="94"/>
      <c r="IN204" s="94"/>
      <c r="IO204" s="94"/>
      <c r="IP204" s="94"/>
      <c r="IQ204" s="94"/>
      <c r="IR204" s="94"/>
      <c r="IS204" s="94"/>
      <c r="IT204" s="94"/>
      <c r="IU204" s="94"/>
      <c r="IV204" s="94"/>
      <c r="IW204" s="94"/>
      <c r="IX204" s="94"/>
      <c r="IY204" s="94"/>
      <c r="IZ204" s="94"/>
      <c r="JA204" s="94"/>
      <c r="JB204" s="94"/>
      <c r="JC204" s="94"/>
      <c r="JD204" s="94"/>
      <c r="JE204" s="94"/>
      <c r="JF204" s="94"/>
      <c r="JG204" s="94"/>
      <c r="JH204" s="94"/>
      <c r="JI204" s="94"/>
      <c r="JJ204" s="94"/>
      <c r="JK204" s="94"/>
      <c r="JL204" s="94"/>
      <c r="JM204" s="94"/>
      <c r="JN204" s="94"/>
      <c r="JO204" s="94"/>
      <c r="JP204" s="94"/>
      <c r="JQ204" s="94"/>
      <c r="JR204" s="94"/>
      <c r="JS204" s="94"/>
      <c r="JT204" s="94"/>
      <c r="JU204" s="94"/>
      <c r="JV204" s="94"/>
      <c r="JW204" s="94"/>
      <c r="JX204" s="94"/>
      <c r="JY204" s="94"/>
      <c r="JZ204" s="94"/>
      <c r="KA204" s="94"/>
      <c r="KB204" s="94"/>
      <c r="KC204" s="94"/>
      <c r="KD204" s="94"/>
      <c r="KE204" s="94"/>
      <c r="KF204" s="94"/>
      <c r="KG204" s="94"/>
      <c r="KH204" s="94"/>
      <c r="KI204" s="94"/>
      <c r="KJ204" s="94"/>
      <c r="KK204" s="94"/>
      <c r="KL204" s="94"/>
      <c r="KM204" s="94"/>
      <c r="KN204" s="94"/>
      <c r="KO204" s="94"/>
      <c r="KP204" s="94"/>
      <c r="KQ204" s="94"/>
      <c r="KR204" s="94"/>
      <c r="KS204" s="94"/>
      <c r="KT204" s="94"/>
      <c r="KU204" s="94"/>
      <c r="KV204" s="94"/>
      <c r="KW204" s="94"/>
      <c r="KX204" s="94"/>
      <c r="KY204" s="94"/>
      <c r="KZ204" s="94"/>
      <c r="LA204" s="94"/>
      <c r="LB204" s="94"/>
      <c r="LC204" s="94"/>
      <c r="LD204" s="94"/>
      <c r="LE204" s="94"/>
      <c r="LF204" s="94"/>
      <c r="LG204" s="94"/>
      <c r="LH204" s="94"/>
      <c r="LI204" s="94"/>
      <c r="LJ204" s="94"/>
      <c r="LK204" s="94"/>
      <c r="LL204" s="94"/>
      <c r="LM204" s="94"/>
      <c r="LN204" s="94"/>
      <c r="LO204" s="94"/>
      <c r="LP204" s="94"/>
      <c r="LQ204" s="94"/>
      <c r="LR204" s="94"/>
      <c r="LS204" s="94"/>
      <c r="LT204" s="94"/>
      <c r="LU204" s="94"/>
      <c r="LV204" s="94"/>
      <c r="LW204" s="94"/>
      <c r="LX204" s="94"/>
      <c r="LY204" s="94"/>
      <c r="LZ204" s="94"/>
      <c r="MA204" s="94"/>
      <c r="MB204" s="94"/>
      <c r="MC204" s="94"/>
      <c r="MD204" s="94"/>
      <c r="ME204" s="94"/>
      <c r="MF204" s="94"/>
      <c r="MG204" s="94"/>
      <c r="MH204" s="94"/>
      <c r="MI204" s="94"/>
      <c r="MJ204" s="94"/>
      <c r="MK204" s="94"/>
      <c r="ML204" s="94"/>
      <c r="MM204" s="94"/>
      <c r="MN204" s="94"/>
      <c r="MO204" s="94"/>
      <c r="MP204" s="94"/>
      <c r="MQ204" s="94"/>
      <c r="MR204" s="94"/>
      <c r="MS204" s="94"/>
      <c r="MT204" s="94"/>
      <c r="MU204" s="94"/>
      <c r="MV204" s="94"/>
      <c r="MW204" s="94"/>
      <c r="MX204" s="94"/>
      <c r="MY204" s="94"/>
      <c r="MZ204" s="94"/>
      <c r="NA204" s="94"/>
      <c r="NB204" s="94"/>
      <c r="NC204" s="94"/>
      <c r="ND204" s="94"/>
      <c r="NE204" s="94"/>
      <c r="NF204" s="94"/>
      <c r="NG204" s="94"/>
      <c r="NH204" s="94"/>
      <c r="NI204" s="94"/>
      <c r="NJ204" s="94"/>
      <c r="NK204" s="94"/>
      <c r="NL204" s="94"/>
      <c r="NM204" s="94"/>
      <c r="NN204" s="94"/>
      <c r="NO204" s="94"/>
      <c r="NP204" s="94"/>
      <c r="NQ204" s="94"/>
      <c r="NR204" s="94"/>
      <c r="NS204" s="94"/>
      <c r="NT204" s="94"/>
      <c r="NU204" s="94"/>
      <c r="NV204" s="94"/>
      <c r="NW204" s="94"/>
      <c r="NX204" s="94"/>
      <c r="NY204" s="94"/>
      <c r="NZ204" s="94"/>
      <c r="OA204" s="94"/>
      <c r="OB204" s="94"/>
      <c r="OC204" s="94"/>
      <c r="OD204" s="94"/>
      <c r="OE204" s="94"/>
      <c r="OF204" s="94"/>
      <c r="OG204" s="94"/>
      <c r="OH204" s="94"/>
      <c r="OI204" s="94"/>
      <c r="OJ204" s="94"/>
      <c r="OK204" s="94"/>
      <c r="OL204" s="94"/>
      <c r="OM204" s="94"/>
      <c r="ON204" s="94"/>
      <c r="OO204" s="94"/>
      <c r="OP204" s="94"/>
      <c r="OQ204" s="94"/>
      <c r="OR204" s="94"/>
      <c r="OS204" s="94"/>
      <c r="OT204" s="94"/>
      <c r="OU204" s="94"/>
      <c r="OV204" s="94"/>
      <c r="OW204" s="94"/>
      <c r="OX204" s="94"/>
      <c r="OY204" s="94"/>
      <c r="OZ204" s="94"/>
      <c r="PA204" s="94"/>
      <c r="PB204" s="94"/>
      <c r="PC204" s="94"/>
      <c r="PD204" s="94"/>
      <c r="PE204" s="94"/>
      <c r="PF204" s="94"/>
      <c r="PG204" s="94"/>
      <c r="PH204" s="94"/>
      <c r="PI204" s="94"/>
      <c r="PJ204" s="94"/>
      <c r="PK204" s="94"/>
      <c r="PL204" s="94"/>
      <c r="PM204" s="94"/>
      <c r="PN204" s="94"/>
      <c r="PO204" s="94"/>
      <c r="PP204" s="94"/>
      <c r="PQ204" s="94"/>
      <c r="PR204" s="94"/>
      <c r="PS204" s="94"/>
      <c r="PT204" s="94"/>
      <c r="PU204" s="94"/>
      <c r="PV204" s="94"/>
      <c r="PW204" s="94"/>
      <c r="PX204" s="94"/>
      <c r="PY204" s="94"/>
      <c r="PZ204" s="94"/>
      <c r="QA204" s="94"/>
      <c r="QB204" s="94"/>
      <c r="QC204" s="94"/>
      <c r="QD204" s="94"/>
      <c r="QE204" s="94"/>
      <c r="QF204" s="94"/>
      <c r="QG204" s="94"/>
      <c r="QH204" s="94"/>
      <c r="QI204" s="94"/>
      <c r="QJ204" s="94"/>
      <c r="QK204" s="94"/>
      <c r="QL204" s="94"/>
      <c r="QM204" s="94"/>
      <c r="QN204" s="94"/>
      <c r="QO204" s="94"/>
      <c r="QP204" s="94"/>
      <c r="QQ204" s="94"/>
      <c r="QR204" s="94"/>
      <c r="QS204" s="94"/>
      <c r="QT204" s="94"/>
      <c r="QU204" s="94"/>
      <c r="QV204" s="94"/>
      <c r="QW204" s="94"/>
      <c r="QX204" s="94"/>
      <c r="QY204" s="94"/>
      <c r="QZ204" s="94"/>
      <c r="RA204" s="94"/>
      <c r="RB204" s="94"/>
      <c r="RC204" s="94"/>
      <c r="RD204" s="94"/>
      <c r="RE204" s="94"/>
      <c r="RF204" s="94"/>
      <c r="RG204" s="94"/>
      <c r="RH204" s="94"/>
      <c r="RI204" s="94"/>
      <c r="RJ204" s="94"/>
      <c r="RK204" s="94"/>
      <c r="RL204" s="94"/>
      <c r="RM204" s="94"/>
      <c r="RN204" s="94"/>
      <c r="RO204" s="94"/>
      <c r="RP204" s="94"/>
      <c r="RQ204" s="94"/>
      <c r="RR204" s="94"/>
      <c r="RS204" s="94"/>
      <c r="RT204" s="94"/>
      <c r="RU204" s="94"/>
      <c r="RV204" s="94"/>
      <c r="RW204" s="94"/>
      <c r="RX204" s="94"/>
      <c r="RY204" s="94"/>
      <c r="RZ204" s="94"/>
      <c r="SA204" s="94"/>
      <c r="SB204" s="94"/>
      <c r="SC204" s="94"/>
      <c r="SD204" s="94"/>
      <c r="SE204" s="94"/>
      <c r="SF204" s="94"/>
      <c r="SG204" s="94"/>
      <c r="SH204" s="94"/>
      <c r="SI204" s="94"/>
      <c r="SJ204" s="94"/>
      <c r="SK204" s="94"/>
      <c r="SL204" s="94"/>
      <c r="SM204" s="94"/>
      <c r="SN204" s="94"/>
      <c r="SO204" s="94"/>
      <c r="SP204" s="94"/>
      <c r="SQ204" s="94"/>
      <c r="SR204" s="94"/>
      <c r="SS204" s="94"/>
      <c r="ST204" s="94"/>
      <c r="SU204" s="94"/>
      <c r="SV204" s="94"/>
      <c r="SW204" s="94"/>
      <c r="SX204" s="94"/>
      <c r="SY204" s="94"/>
      <c r="SZ204" s="94"/>
      <c r="TA204" s="94"/>
      <c r="TB204" s="94"/>
      <c r="TC204" s="94"/>
      <c r="TD204" s="94"/>
      <c r="TE204" s="94"/>
      <c r="TF204" s="94"/>
      <c r="TG204" s="94"/>
      <c r="TH204" s="94"/>
      <c r="TI204" s="94"/>
      <c r="TJ204" s="94"/>
      <c r="TK204" s="94"/>
      <c r="TL204" s="94"/>
      <c r="TM204" s="94"/>
      <c r="TN204" s="94"/>
      <c r="TO204" s="94"/>
      <c r="TP204" s="94"/>
      <c r="TQ204" s="94"/>
      <c r="TR204" s="94"/>
      <c r="TS204" s="94"/>
      <c r="TT204" s="94"/>
      <c r="TU204" s="94"/>
      <c r="TV204" s="94"/>
      <c r="TW204" s="94"/>
      <c r="TX204" s="94"/>
      <c r="TY204" s="94"/>
      <c r="TZ204" s="94"/>
      <c r="UA204" s="94"/>
      <c r="UB204" s="94"/>
      <c r="UC204" s="94"/>
      <c r="UD204" s="94"/>
      <c r="UE204" s="94"/>
      <c r="UF204" s="94"/>
      <c r="UG204" s="94"/>
      <c r="UH204" s="94"/>
      <c r="UI204" s="94"/>
      <c r="UJ204" s="94"/>
      <c r="UK204" s="94"/>
      <c r="UL204" s="94"/>
      <c r="UM204" s="94"/>
      <c r="UN204" s="94"/>
      <c r="UO204" s="94"/>
      <c r="UP204" s="94"/>
      <c r="UQ204" s="94"/>
      <c r="UR204" s="94"/>
      <c r="US204" s="94"/>
      <c r="UT204" s="94"/>
      <c r="UU204" s="94"/>
      <c r="UV204" s="94"/>
      <c r="UW204" s="94"/>
      <c r="UX204" s="94"/>
      <c r="UY204" s="94"/>
      <c r="UZ204" s="94"/>
      <c r="VA204" s="94"/>
      <c r="VB204" s="94"/>
      <c r="VC204" s="94"/>
      <c r="VD204" s="94"/>
      <c r="VE204" s="94"/>
      <c r="VF204" s="94"/>
      <c r="VG204" s="94"/>
      <c r="VH204" s="94"/>
      <c r="VI204" s="94"/>
      <c r="VJ204" s="94"/>
      <c r="VK204" s="94"/>
      <c r="VL204" s="94"/>
      <c r="VM204" s="94"/>
      <c r="VN204" s="94"/>
      <c r="VO204" s="94"/>
      <c r="VP204" s="94"/>
      <c r="VQ204" s="94"/>
      <c r="VR204" s="94"/>
      <c r="VS204" s="94"/>
      <c r="VT204" s="94"/>
      <c r="VU204" s="94"/>
      <c r="VV204" s="94"/>
      <c r="VW204" s="94"/>
      <c r="VX204" s="94"/>
      <c r="VY204" s="94"/>
      <c r="VZ204" s="94"/>
      <c r="WA204" s="94"/>
      <c r="WB204" s="94"/>
      <c r="WC204" s="94"/>
      <c r="WD204" s="94"/>
      <c r="WE204" s="94"/>
      <c r="WF204" s="94"/>
      <c r="WG204" s="94"/>
      <c r="WH204" s="94"/>
      <c r="WI204" s="94"/>
      <c r="WJ204" s="94"/>
      <c r="WK204" s="94"/>
      <c r="WL204" s="94"/>
      <c r="WM204" s="94"/>
      <c r="WN204" s="94"/>
      <c r="WO204" s="94"/>
      <c r="WP204" s="94"/>
      <c r="WQ204" s="94"/>
      <c r="WR204" s="94"/>
      <c r="WS204" s="94"/>
      <c r="WT204" s="94"/>
      <c r="WU204" s="94"/>
      <c r="WV204" s="94"/>
      <c r="WW204" s="94"/>
      <c r="WX204" s="94"/>
      <c r="WY204" s="94"/>
      <c r="WZ204" s="94"/>
      <c r="XA204" s="94"/>
      <c r="XB204" s="94"/>
      <c r="XC204" s="94"/>
      <c r="XD204" s="94"/>
      <c r="XE204" s="94"/>
      <c r="XF204" s="94"/>
      <c r="XG204" s="94"/>
      <c r="XH204" s="94"/>
      <c r="XI204" s="94"/>
      <c r="XJ204" s="94"/>
      <c r="XK204" s="94"/>
      <c r="XL204" s="94"/>
      <c r="XM204" s="94"/>
      <c r="XN204" s="94"/>
      <c r="XO204" s="94"/>
      <c r="XP204" s="94"/>
      <c r="XQ204" s="94"/>
      <c r="XR204" s="94"/>
      <c r="XS204" s="94"/>
      <c r="XT204" s="94"/>
      <c r="XU204" s="94"/>
      <c r="XV204" s="94"/>
      <c r="XW204" s="94"/>
      <c r="XX204" s="94"/>
      <c r="XY204" s="94"/>
      <c r="XZ204" s="94"/>
      <c r="YA204" s="94"/>
      <c r="YB204" s="94"/>
      <c r="YC204" s="94"/>
      <c r="YD204" s="94"/>
      <c r="YE204" s="94"/>
      <c r="YF204" s="94"/>
      <c r="YG204" s="94"/>
      <c r="YH204" s="94"/>
      <c r="YI204" s="94"/>
      <c r="YJ204" s="94"/>
      <c r="YK204" s="94"/>
      <c r="YL204" s="94"/>
      <c r="YM204" s="94"/>
      <c r="YN204" s="94"/>
      <c r="YO204" s="94"/>
      <c r="YP204" s="94"/>
      <c r="YQ204" s="94"/>
      <c r="YR204" s="94"/>
      <c r="YS204" s="94"/>
      <c r="YT204" s="94"/>
      <c r="YU204" s="94"/>
      <c r="YV204" s="94"/>
      <c r="YW204" s="94"/>
      <c r="YX204" s="94"/>
      <c r="YY204" s="94"/>
      <c r="YZ204" s="94"/>
      <c r="ZA204" s="94"/>
      <c r="ZB204" s="94"/>
      <c r="ZC204" s="94"/>
      <c r="ZD204" s="94"/>
      <c r="ZE204" s="94"/>
      <c r="ZF204" s="94"/>
      <c r="ZG204" s="94"/>
      <c r="ZH204" s="94"/>
      <c r="ZI204" s="94"/>
      <c r="ZJ204" s="94"/>
      <c r="ZK204" s="94"/>
      <c r="ZL204" s="94"/>
      <c r="ZM204" s="94"/>
      <c r="ZN204" s="94"/>
      <c r="ZO204" s="94"/>
      <c r="ZP204" s="94"/>
      <c r="ZQ204" s="94"/>
      <c r="ZR204" s="94"/>
      <c r="ZS204" s="94"/>
      <c r="ZT204" s="94"/>
      <c r="ZU204" s="94"/>
      <c r="ZV204" s="94"/>
      <c r="ZW204" s="94"/>
      <c r="ZX204" s="94"/>
      <c r="ZY204" s="94"/>
      <c r="ZZ204" s="94"/>
      <c r="AAA204" s="94"/>
      <c r="AAB204" s="94"/>
      <c r="AAC204" s="94"/>
      <c r="AAD204" s="94"/>
      <c r="AAE204" s="94"/>
      <c r="AAF204" s="94"/>
      <c r="AAG204" s="94"/>
      <c r="AAH204" s="94"/>
      <c r="AAI204" s="94"/>
      <c r="AAJ204" s="94"/>
      <c r="AAK204" s="94"/>
      <c r="AAL204" s="94"/>
      <c r="AAM204" s="94"/>
      <c r="AAN204" s="94"/>
      <c r="AAO204" s="94"/>
      <c r="AAP204" s="94"/>
      <c r="AAQ204" s="94"/>
      <c r="AAR204" s="94"/>
      <c r="AAS204" s="94"/>
      <c r="AAT204" s="94"/>
      <c r="AAU204" s="94"/>
      <c r="AAV204" s="94"/>
      <c r="AAW204" s="94"/>
      <c r="AAX204" s="94"/>
      <c r="AAY204" s="94"/>
      <c r="AAZ204" s="94"/>
      <c r="ABA204" s="94"/>
      <c r="ABB204" s="94"/>
      <c r="ABC204" s="94"/>
      <c r="ABD204" s="94"/>
      <c r="ABE204" s="94"/>
      <c r="ABF204" s="94"/>
      <c r="ABG204" s="94"/>
      <c r="ABH204" s="94"/>
      <c r="ABI204" s="94"/>
      <c r="ABJ204" s="94"/>
      <c r="ABK204" s="94"/>
      <c r="ABL204" s="94"/>
      <c r="ABM204" s="94"/>
      <c r="ABN204" s="94"/>
      <c r="ABO204" s="94"/>
      <c r="ABP204" s="94"/>
      <c r="ABQ204" s="94"/>
      <c r="ABR204" s="94"/>
      <c r="ABS204" s="94"/>
      <c r="ABT204" s="94"/>
      <c r="ABU204" s="94"/>
      <c r="ABV204" s="94"/>
      <c r="ABW204" s="94"/>
      <c r="ABX204" s="94"/>
      <c r="ABY204" s="94"/>
      <c r="ABZ204" s="94"/>
      <c r="ACA204" s="94"/>
      <c r="ACB204" s="94"/>
      <c r="ACC204" s="94"/>
      <c r="ACD204" s="94"/>
      <c r="ACE204" s="94"/>
      <c r="ACF204" s="94"/>
      <c r="ACG204" s="94"/>
      <c r="ACH204" s="94"/>
      <c r="ACI204" s="94"/>
      <c r="ACJ204" s="94"/>
      <c r="ACK204" s="94"/>
      <c r="ACL204" s="94"/>
      <c r="ACM204" s="94"/>
      <c r="ACN204" s="94"/>
      <c r="ACO204" s="94"/>
      <c r="ACP204" s="94"/>
      <c r="ACQ204" s="94"/>
      <c r="ACR204" s="94"/>
      <c r="ACS204" s="94"/>
      <c r="ACT204" s="94"/>
      <c r="ACU204" s="94"/>
      <c r="ACV204" s="94"/>
      <c r="ACW204" s="94"/>
      <c r="ACX204" s="94"/>
      <c r="ACY204" s="94"/>
      <c r="ACZ204" s="94"/>
      <c r="ADA204" s="94"/>
      <c r="ADB204" s="94"/>
      <c r="ADC204" s="94"/>
      <c r="ADD204" s="94"/>
      <c r="ADE204" s="94"/>
      <c r="ADF204" s="94"/>
      <c r="ADG204" s="94"/>
      <c r="ADH204" s="94"/>
      <c r="ADI204" s="94"/>
      <c r="ADJ204" s="94"/>
      <c r="ADK204" s="94"/>
      <c r="ADL204" s="94"/>
      <c r="ADM204" s="94"/>
      <c r="ADN204" s="94"/>
      <c r="ADO204" s="94"/>
      <c r="ADP204" s="94"/>
      <c r="ADQ204" s="94"/>
      <c r="ADR204" s="94"/>
      <c r="ADS204" s="94"/>
      <c r="ADT204" s="94"/>
      <c r="ADU204" s="94"/>
      <c r="ADV204" s="94"/>
      <c r="ADW204" s="94"/>
      <c r="ADX204" s="94"/>
      <c r="ADY204" s="94"/>
      <c r="ADZ204" s="94"/>
      <c r="AEA204" s="94"/>
      <c r="AEB204" s="94"/>
      <c r="AEC204" s="94"/>
      <c r="AED204" s="94"/>
      <c r="AEE204" s="94"/>
      <c r="AEF204" s="94"/>
      <c r="AEG204" s="94"/>
      <c r="AEH204" s="94"/>
      <c r="AEI204" s="94"/>
      <c r="AEJ204" s="94"/>
      <c r="AEK204" s="94"/>
      <c r="AEL204" s="94"/>
      <c r="AEM204" s="94"/>
      <c r="AEN204" s="94"/>
      <c r="AEO204" s="94"/>
      <c r="AEP204" s="94"/>
      <c r="AEQ204" s="94"/>
      <c r="AER204" s="94"/>
      <c r="AES204" s="94"/>
      <c r="AET204" s="94"/>
      <c r="AEU204" s="94"/>
      <c r="AEV204" s="94"/>
      <c r="AEW204" s="94"/>
      <c r="AEX204" s="94"/>
      <c r="AEY204" s="94"/>
      <c r="AEZ204" s="94"/>
      <c r="AFA204" s="94"/>
      <c r="AFB204" s="94"/>
      <c r="AFC204" s="94"/>
      <c r="AFD204" s="94"/>
      <c r="AFE204" s="94"/>
      <c r="AFF204" s="94"/>
      <c r="AFG204" s="94"/>
      <c r="AFH204" s="94"/>
      <c r="AFI204" s="94"/>
      <c r="AFJ204" s="94"/>
      <c r="AFK204" s="94"/>
      <c r="AFL204" s="94"/>
      <c r="AFM204" s="94"/>
      <c r="AFN204" s="94"/>
      <c r="AFO204" s="94"/>
      <c r="AFP204" s="94"/>
      <c r="AFQ204" s="94"/>
      <c r="AFR204" s="94"/>
      <c r="AFS204" s="94"/>
      <c r="AFT204" s="94"/>
      <c r="AFU204" s="94"/>
      <c r="AFV204" s="94"/>
      <c r="AFW204" s="94"/>
      <c r="AFX204" s="94"/>
      <c r="AFY204" s="94"/>
      <c r="AFZ204" s="94"/>
      <c r="AGA204" s="94"/>
      <c r="AGB204" s="94"/>
      <c r="AGC204" s="94"/>
      <c r="AGD204" s="94"/>
      <c r="AGE204" s="94"/>
      <c r="AGF204" s="94"/>
      <c r="AGG204" s="94"/>
      <c r="AGH204" s="94"/>
      <c r="AGI204" s="94"/>
      <c r="AGJ204" s="94"/>
      <c r="AGK204" s="94"/>
      <c r="AGL204" s="94"/>
      <c r="AGM204" s="94"/>
      <c r="AGN204" s="94"/>
      <c r="AGO204" s="94"/>
      <c r="AGP204" s="94"/>
      <c r="AGQ204" s="94"/>
      <c r="AGR204" s="94"/>
      <c r="AGS204" s="94"/>
      <c r="AGT204" s="94"/>
      <c r="AGU204" s="94"/>
      <c r="AGV204" s="94"/>
      <c r="AGW204" s="94"/>
      <c r="AGX204" s="94"/>
      <c r="AGY204" s="94"/>
      <c r="AGZ204" s="94"/>
      <c r="AHA204" s="94"/>
      <c r="AHB204" s="94"/>
      <c r="AHC204" s="94"/>
      <c r="AHD204" s="94"/>
      <c r="AHE204" s="94"/>
      <c r="AHF204" s="94"/>
      <c r="AHG204" s="94"/>
      <c r="AHH204" s="94"/>
      <c r="AHI204" s="94"/>
      <c r="AHJ204" s="94"/>
      <c r="AHK204" s="94"/>
      <c r="AHL204" s="94"/>
      <c r="AHM204" s="94"/>
      <c r="AHN204" s="94"/>
      <c r="AHO204" s="94"/>
      <c r="AHP204" s="94"/>
      <c r="AHQ204" s="94"/>
      <c r="AHR204" s="94"/>
      <c r="AHS204" s="94"/>
      <c r="AHT204" s="94"/>
      <c r="AHU204" s="94"/>
      <c r="AHV204" s="94"/>
      <c r="AHW204" s="94"/>
      <c r="AHX204" s="94"/>
      <c r="AHY204" s="94"/>
      <c r="AHZ204" s="94"/>
      <c r="AIA204" s="94"/>
      <c r="AIB204" s="94"/>
      <c r="AIC204" s="94"/>
      <c r="AID204" s="94"/>
      <c r="AIE204" s="94"/>
      <c r="AIF204" s="94"/>
      <c r="AIG204" s="94"/>
      <c r="AIH204" s="94"/>
      <c r="AII204" s="94"/>
      <c r="AIJ204" s="94"/>
      <c r="AIK204" s="94"/>
      <c r="AIL204" s="94"/>
      <c r="AIM204" s="94"/>
      <c r="AIN204" s="94"/>
      <c r="AIO204" s="94"/>
      <c r="AIP204" s="94"/>
      <c r="AIQ204" s="94"/>
      <c r="AIR204" s="94"/>
      <c r="AIS204" s="94"/>
      <c r="AIT204" s="94"/>
      <c r="AIU204" s="94"/>
      <c r="AIV204" s="94"/>
      <c r="AIW204" s="94"/>
      <c r="AIX204" s="94"/>
      <c r="AIY204" s="94"/>
      <c r="AIZ204" s="94"/>
      <c r="AJA204" s="94"/>
      <c r="AJB204" s="94"/>
      <c r="AJC204" s="94"/>
      <c r="AJD204" s="94"/>
      <c r="AJE204" s="94"/>
      <c r="AJF204" s="94"/>
      <c r="AJG204" s="94"/>
      <c r="AJH204" s="94"/>
      <c r="AJI204" s="94"/>
      <c r="AJJ204" s="94"/>
      <c r="AJK204" s="94"/>
      <c r="AJL204" s="94"/>
      <c r="AJM204" s="94"/>
      <c r="AJN204" s="94"/>
      <c r="AJO204" s="94"/>
      <c r="AJP204" s="94"/>
      <c r="AJQ204" s="94"/>
      <c r="AJR204" s="94"/>
      <c r="AJS204" s="94"/>
      <c r="AJT204" s="94"/>
      <c r="AJU204" s="94"/>
      <c r="AJV204" s="94"/>
      <c r="AJW204" s="94"/>
      <c r="AJX204" s="94"/>
      <c r="AJY204" s="94"/>
      <c r="AJZ204" s="94"/>
      <c r="AKA204" s="94"/>
      <c r="AKB204" s="94"/>
      <c r="AKC204" s="94"/>
      <c r="AKD204" s="94"/>
      <c r="AKE204" s="94"/>
      <c r="AKF204" s="94"/>
      <c r="AKG204" s="94"/>
      <c r="AKH204" s="94"/>
      <c r="AKI204" s="94"/>
      <c r="AKJ204" s="94"/>
      <c r="AKK204" s="94"/>
      <c r="AKL204" s="94"/>
      <c r="AKM204" s="94"/>
      <c r="AKN204" s="94"/>
      <c r="AKO204" s="94"/>
      <c r="AKP204" s="94"/>
      <c r="AKQ204" s="94"/>
      <c r="AKR204" s="94"/>
      <c r="AKS204" s="94"/>
      <c r="AKT204" s="94"/>
      <c r="AKU204" s="94"/>
      <c r="AKV204" s="94"/>
      <c r="AKW204" s="94"/>
      <c r="AKX204" s="94"/>
      <c r="AKY204" s="94"/>
      <c r="AKZ204" s="94"/>
      <c r="ALA204" s="94"/>
    </row>
    <row r="205" spans="1:989" s="95" customFormat="1" x14ac:dyDescent="0.2">
      <c r="A205" s="96"/>
      <c r="B205" s="97"/>
      <c r="C205" s="97"/>
      <c r="D205" s="96"/>
      <c r="E205" s="92"/>
      <c r="F205" s="98"/>
      <c r="G205" s="87"/>
      <c r="H205" s="97"/>
      <c r="I205" s="97"/>
      <c r="J205" s="99"/>
      <c r="K205" s="99"/>
      <c r="L205" s="100"/>
      <c r="M205" s="100"/>
      <c r="N205" s="94"/>
      <c r="O205" s="94"/>
      <c r="P205" s="94"/>
      <c r="Q205" s="94"/>
      <c r="R205" s="94"/>
      <c r="S205" s="94"/>
      <c r="T205" s="94"/>
      <c r="U205" s="94"/>
      <c r="V205" s="94"/>
      <c r="W205" s="94"/>
      <c r="X205" s="94"/>
      <c r="Y205" s="94"/>
      <c r="Z205" s="94"/>
      <c r="AA205" s="94"/>
      <c r="AB205" s="94"/>
      <c r="AC205" s="94"/>
      <c r="AD205" s="94"/>
      <c r="AE205" s="94"/>
      <c r="AF205" s="94"/>
      <c r="AG205" s="94"/>
      <c r="AH205" s="94"/>
      <c r="AI205" s="94"/>
      <c r="AJ205" s="94"/>
      <c r="AK205" s="94"/>
      <c r="AL205" s="94"/>
      <c r="AM205" s="94"/>
      <c r="AN205" s="94"/>
      <c r="AO205" s="94"/>
      <c r="AP205" s="94"/>
      <c r="AQ205" s="94"/>
      <c r="AR205" s="94"/>
      <c r="AS205" s="94"/>
      <c r="AT205" s="94"/>
      <c r="AU205" s="94"/>
      <c r="AV205" s="94"/>
      <c r="AW205" s="94"/>
      <c r="AX205" s="94"/>
      <c r="AY205" s="94"/>
      <c r="AZ205" s="94"/>
      <c r="BA205" s="94"/>
      <c r="BB205" s="94"/>
      <c r="BC205" s="94"/>
      <c r="BD205" s="94"/>
      <c r="BE205" s="94"/>
      <c r="BF205" s="94"/>
      <c r="BG205" s="94"/>
      <c r="BH205" s="94"/>
      <c r="BI205" s="94"/>
      <c r="BJ205" s="94"/>
      <c r="BK205" s="94"/>
      <c r="BL205" s="94"/>
      <c r="BM205" s="94"/>
      <c r="BN205" s="94"/>
      <c r="BO205" s="94"/>
      <c r="BP205" s="94"/>
      <c r="BQ205" s="94"/>
      <c r="BR205" s="94"/>
      <c r="BS205" s="94"/>
      <c r="BT205" s="94"/>
      <c r="BU205" s="94"/>
      <c r="BV205" s="94"/>
      <c r="BW205" s="94"/>
      <c r="BX205" s="94"/>
      <c r="BY205" s="94"/>
      <c r="BZ205" s="94"/>
      <c r="CA205" s="94"/>
      <c r="CB205" s="94"/>
      <c r="CC205" s="94"/>
      <c r="CD205" s="94"/>
      <c r="CE205" s="94"/>
      <c r="CF205" s="94"/>
      <c r="CG205" s="94"/>
      <c r="CH205" s="94"/>
      <c r="CI205" s="94"/>
      <c r="CJ205" s="94"/>
      <c r="CK205" s="94"/>
      <c r="CL205" s="94"/>
      <c r="CM205" s="94"/>
      <c r="CN205" s="94"/>
      <c r="CO205" s="94"/>
      <c r="CP205" s="94"/>
      <c r="CQ205" s="94"/>
      <c r="CR205" s="94"/>
      <c r="CS205" s="94"/>
      <c r="CT205" s="94"/>
      <c r="CU205" s="94"/>
      <c r="CV205" s="94"/>
      <c r="CW205" s="94"/>
      <c r="CX205" s="94"/>
      <c r="CY205" s="94"/>
      <c r="CZ205" s="94"/>
      <c r="DA205" s="94"/>
      <c r="DB205" s="94"/>
      <c r="DC205" s="94"/>
      <c r="DD205" s="94"/>
      <c r="DE205" s="94"/>
      <c r="DF205" s="94"/>
      <c r="DG205" s="94"/>
      <c r="DH205" s="94"/>
      <c r="DI205" s="94"/>
      <c r="DJ205" s="94"/>
      <c r="DK205" s="94"/>
      <c r="DL205" s="94"/>
      <c r="DM205" s="94"/>
      <c r="DN205" s="94"/>
      <c r="DO205" s="94"/>
      <c r="DP205" s="94"/>
      <c r="DQ205" s="94"/>
      <c r="DR205" s="94"/>
      <c r="DS205" s="94"/>
      <c r="DT205" s="94"/>
      <c r="DU205" s="94"/>
      <c r="DV205" s="94"/>
      <c r="DW205" s="94"/>
      <c r="DX205" s="94"/>
      <c r="DY205" s="94"/>
      <c r="DZ205" s="94"/>
      <c r="EA205" s="94"/>
      <c r="EB205" s="94"/>
      <c r="EC205" s="94"/>
      <c r="ED205" s="94"/>
      <c r="EE205" s="94"/>
      <c r="EF205" s="94"/>
      <c r="EG205" s="94"/>
      <c r="EH205" s="94"/>
      <c r="EI205" s="94"/>
      <c r="EJ205" s="94"/>
      <c r="EK205" s="94"/>
      <c r="EL205" s="94"/>
      <c r="EM205" s="94"/>
      <c r="EN205" s="94"/>
      <c r="EO205" s="94"/>
      <c r="EP205" s="94"/>
      <c r="EQ205" s="94"/>
      <c r="ER205" s="94"/>
      <c r="ES205" s="94"/>
      <c r="ET205" s="94"/>
      <c r="EU205" s="94"/>
      <c r="EV205" s="94"/>
      <c r="EW205" s="94"/>
      <c r="EX205" s="94"/>
      <c r="EY205" s="94"/>
      <c r="EZ205" s="94"/>
      <c r="FA205" s="94"/>
      <c r="FB205" s="94"/>
      <c r="FC205" s="94"/>
      <c r="FD205" s="94"/>
      <c r="FE205" s="94"/>
      <c r="FF205" s="94"/>
      <c r="FG205" s="94"/>
      <c r="FH205" s="94"/>
      <c r="FI205" s="94"/>
      <c r="FJ205" s="94"/>
      <c r="FK205" s="94"/>
      <c r="FL205" s="94"/>
      <c r="FM205" s="94"/>
      <c r="FN205" s="94"/>
      <c r="FO205" s="94"/>
      <c r="FP205" s="94"/>
      <c r="FQ205" s="94"/>
      <c r="FR205" s="94"/>
      <c r="FS205" s="94"/>
      <c r="FT205" s="94"/>
      <c r="FU205" s="94"/>
      <c r="FV205" s="94"/>
      <c r="FW205" s="94"/>
      <c r="FX205" s="94"/>
      <c r="FY205" s="94"/>
      <c r="FZ205" s="94"/>
      <c r="GA205" s="94"/>
      <c r="GB205" s="94"/>
      <c r="GC205" s="94"/>
      <c r="GD205" s="94"/>
      <c r="GE205" s="94"/>
      <c r="GF205" s="94"/>
      <c r="GG205" s="94"/>
      <c r="GH205" s="94"/>
      <c r="GI205" s="94"/>
      <c r="GJ205" s="94"/>
      <c r="GK205" s="94"/>
      <c r="GL205" s="94"/>
      <c r="GM205" s="94"/>
      <c r="GN205" s="94"/>
      <c r="GO205" s="94"/>
      <c r="GP205" s="94"/>
      <c r="GQ205" s="94"/>
      <c r="GR205" s="94"/>
      <c r="GS205" s="94"/>
      <c r="GT205" s="94"/>
      <c r="GU205" s="94"/>
      <c r="GV205" s="94"/>
      <c r="GW205" s="94"/>
      <c r="GX205" s="94"/>
      <c r="GY205" s="94"/>
      <c r="GZ205" s="94"/>
      <c r="HA205" s="94"/>
      <c r="HB205" s="94"/>
      <c r="HC205" s="94"/>
      <c r="HD205" s="94"/>
      <c r="HE205" s="94"/>
      <c r="HF205" s="94"/>
      <c r="HG205" s="94"/>
      <c r="HH205" s="94"/>
      <c r="HI205" s="94"/>
      <c r="HJ205" s="94"/>
      <c r="HK205" s="94"/>
      <c r="HL205" s="94"/>
      <c r="HM205" s="94"/>
      <c r="HN205" s="94"/>
      <c r="HO205" s="94"/>
      <c r="HP205" s="94"/>
      <c r="HQ205" s="94"/>
      <c r="HR205" s="94"/>
      <c r="HS205" s="94"/>
      <c r="HT205" s="94"/>
      <c r="HU205" s="94"/>
      <c r="HV205" s="94"/>
      <c r="HW205" s="94"/>
      <c r="HX205" s="94"/>
      <c r="HY205" s="94"/>
      <c r="HZ205" s="94"/>
      <c r="IA205" s="94"/>
      <c r="IB205" s="94"/>
      <c r="IC205" s="94"/>
      <c r="ID205" s="94"/>
      <c r="IE205" s="94"/>
      <c r="IF205" s="94"/>
      <c r="IG205" s="94"/>
      <c r="IH205" s="94"/>
      <c r="II205" s="94"/>
      <c r="IJ205" s="94"/>
      <c r="IK205" s="94"/>
      <c r="IL205" s="94"/>
      <c r="IM205" s="94"/>
      <c r="IN205" s="94"/>
      <c r="IO205" s="94"/>
      <c r="IP205" s="94"/>
      <c r="IQ205" s="94"/>
      <c r="IR205" s="94"/>
      <c r="IS205" s="94"/>
      <c r="IT205" s="94"/>
      <c r="IU205" s="94"/>
      <c r="IV205" s="94"/>
      <c r="IW205" s="94"/>
      <c r="IX205" s="94"/>
      <c r="IY205" s="94"/>
      <c r="IZ205" s="94"/>
      <c r="JA205" s="94"/>
      <c r="JB205" s="94"/>
      <c r="JC205" s="94"/>
      <c r="JD205" s="94"/>
      <c r="JE205" s="94"/>
      <c r="JF205" s="94"/>
      <c r="JG205" s="94"/>
      <c r="JH205" s="94"/>
      <c r="JI205" s="94"/>
      <c r="JJ205" s="94"/>
      <c r="JK205" s="94"/>
      <c r="JL205" s="94"/>
      <c r="JM205" s="94"/>
      <c r="JN205" s="94"/>
      <c r="JO205" s="94"/>
      <c r="JP205" s="94"/>
      <c r="JQ205" s="94"/>
      <c r="JR205" s="94"/>
      <c r="JS205" s="94"/>
      <c r="JT205" s="94"/>
      <c r="JU205" s="94"/>
      <c r="JV205" s="94"/>
      <c r="JW205" s="94"/>
      <c r="JX205" s="94"/>
      <c r="JY205" s="94"/>
      <c r="JZ205" s="94"/>
      <c r="KA205" s="94"/>
      <c r="KB205" s="94"/>
      <c r="KC205" s="94"/>
      <c r="KD205" s="94"/>
      <c r="KE205" s="94"/>
      <c r="KF205" s="94"/>
      <c r="KG205" s="94"/>
      <c r="KH205" s="94"/>
      <c r="KI205" s="94"/>
      <c r="KJ205" s="94"/>
      <c r="KK205" s="94"/>
      <c r="KL205" s="94"/>
      <c r="KM205" s="94"/>
      <c r="KN205" s="94"/>
      <c r="KO205" s="94"/>
      <c r="KP205" s="94"/>
      <c r="KQ205" s="94"/>
      <c r="KR205" s="94"/>
      <c r="KS205" s="94"/>
      <c r="KT205" s="94"/>
      <c r="KU205" s="94"/>
      <c r="KV205" s="94"/>
      <c r="KW205" s="94"/>
      <c r="KX205" s="94"/>
      <c r="KY205" s="94"/>
      <c r="KZ205" s="94"/>
      <c r="LA205" s="94"/>
      <c r="LB205" s="94"/>
      <c r="LC205" s="94"/>
      <c r="LD205" s="94"/>
      <c r="LE205" s="94"/>
      <c r="LF205" s="94"/>
      <c r="LG205" s="94"/>
      <c r="LH205" s="94"/>
      <c r="LI205" s="94"/>
      <c r="LJ205" s="94"/>
      <c r="LK205" s="94"/>
      <c r="LL205" s="94"/>
      <c r="LM205" s="94"/>
      <c r="LN205" s="94"/>
      <c r="LO205" s="94"/>
      <c r="LP205" s="94"/>
      <c r="LQ205" s="94"/>
      <c r="LR205" s="94"/>
      <c r="LS205" s="94"/>
      <c r="LT205" s="94"/>
      <c r="LU205" s="94"/>
      <c r="LV205" s="94"/>
      <c r="LW205" s="94"/>
      <c r="LX205" s="94"/>
      <c r="LY205" s="94"/>
      <c r="LZ205" s="94"/>
      <c r="MA205" s="94"/>
      <c r="MB205" s="94"/>
      <c r="MC205" s="94"/>
      <c r="MD205" s="94"/>
      <c r="ME205" s="94"/>
      <c r="MF205" s="94"/>
      <c r="MG205" s="94"/>
      <c r="MH205" s="94"/>
      <c r="MI205" s="94"/>
      <c r="MJ205" s="94"/>
      <c r="MK205" s="94"/>
      <c r="ML205" s="94"/>
      <c r="MM205" s="94"/>
      <c r="MN205" s="94"/>
      <c r="MO205" s="94"/>
      <c r="MP205" s="94"/>
      <c r="MQ205" s="94"/>
      <c r="MR205" s="94"/>
      <c r="MS205" s="94"/>
      <c r="MT205" s="94"/>
      <c r="MU205" s="94"/>
      <c r="MV205" s="94"/>
      <c r="MW205" s="94"/>
      <c r="MX205" s="94"/>
      <c r="MY205" s="94"/>
      <c r="MZ205" s="94"/>
      <c r="NA205" s="94"/>
      <c r="NB205" s="94"/>
      <c r="NC205" s="94"/>
      <c r="ND205" s="94"/>
      <c r="NE205" s="94"/>
      <c r="NF205" s="94"/>
      <c r="NG205" s="94"/>
      <c r="NH205" s="94"/>
      <c r="NI205" s="94"/>
      <c r="NJ205" s="94"/>
      <c r="NK205" s="94"/>
      <c r="NL205" s="94"/>
      <c r="NM205" s="94"/>
      <c r="NN205" s="94"/>
      <c r="NO205" s="94"/>
      <c r="NP205" s="94"/>
      <c r="NQ205" s="94"/>
      <c r="NR205" s="94"/>
      <c r="NS205" s="94"/>
      <c r="NT205" s="94"/>
      <c r="NU205" s="94"/>
      <c r="NV205" s="94"/>
      <c r="NW205" s="94"/>
      <c r="NX205" s="94"/>
      <c r="NY205" s="94"/>
      <c r="NZ205" s="94"/>
      <c r="OA205" s="94"/>
      <c r="OB205" s="94"/>
      <c r="OC205" s="94"/>
      <c r="OD205" s="94"/>
      <c r="OE205" s="94"/>
      <c r="OF205" s="94"/>
      <c r="OG205" s="94"/>
      <c r="OH205" s="94"/>
      <c r="OI205" s="94"/>
      <c r="OJ205" s="94"/>
      <c r="OK205" s="94"/>
      <c r="OL205" s="94"/>
      <c r="OM205" s="94"/>
      <c r="ON205" s="94"/>
      <c r="OO205" s="94"/>
      <c r="OP205" s="94"/>
      <c r="OQ205" s="94"/>
      <c r="OR205" s="94"/>
      <c r="OS205" s="94"/>
      <c r="OT205" s="94"/>
      <c r="OU205" s="94"/>
      <c r="OV205" s="94"/>
      <c r="OW205" s="94"/>
      <c r="OX205" s="94"/>
      <c r="OY205" s="94"/>
      <c r="OZ205" s="94"/>
      <c r="PA205" s="94"/>
      <c r="PB205" s="94"/>
      <c r="PC205" s="94"/>
      <c r="PD205" s="94"/>
      <c r="PE205" s="94"/>
      <c r="PF205" s="94"/>
      <c r="PG205" s="94"/>
      <c r="PH205" s="94"/>
      <c r="PI205" s="94"/>
      <c r="PJ205" s="94"/>
      <c r="PK205" s="94"/>
      <c r="PL205" s="94"/>
      <c r="PM205" s="94"/>
      <c r="PN205" s="94"/>
      <c r="PO205" s="94"/>
      <c r="PP205" s="94"/>
      <c r="PQ205" s="94"/>
      <c r="PR205" s="94"/>
      <c r="PS205" s="94"/>
      <c r="PT205" s="94"/>
      <c r="PU205" s="94"/>
      <c r="PV205" s="94"/>
      <c r="PW205" s="94"/>
      <c r="PX205" s="94"/>
      <c r="PY205" s="94"/>
      <c r="PZ205" s="94"/>
      <c r="QA205" s="94"/>
      <c r="QB205" s="94"/>
      <c r="QC205" s="94"/>
      <c r="QD205" s="94"/>
      <c r="QE205" s="94"/>
      <c r="QF205" s="94"/>
      <c r="QG205" s="94"/>
      <c r="QH205" s="94"/>
      <c r="QI205" s="94"/>
      <c r="QJ205" s="94"/>
      <c r="QK205" s="94"/>
      <c r="QL205" s="94"/>
      <c r="QM205" s="94"/>
      <c r="QN205" s="94"/>
      <c r="QO205" s="94"/>
      <c r="QP205" s="94"/>
      <c r="QQ205" s="94"/>
      <c r="QR205" s="94"/>
      <c r="QS205" s="94"/>
      <c r="QT205" s="94"/>
      <c r="QU205" s="94"/>
      <c r="QV205" s="94"/>
      <c r="QW205" s="94"/>
      <c r="QX205" s="94"/>
      <c r="QY205" s="94"/>
      <c r="QZ205" s="94"/>
      <c r="RA205" s="94"/>
      <c r="RB205" s="94"/>
      <c r="RC205" s="94"/>
      <c r="RD205" s="94"/>
      <c r="RE205" s="94"/>
      <c r="RF205" s="94"/>
      <c r="RG205" s="94"/>
      <c r="RH205" s="94"/>
      <c r="RI205" s="94"/>
      <c r="RJ205" s="94"/>
      <c r="RK205" s="94"/>
      <c r="RL205" s="94"/>
      <c r="RM205" s="94"/>
      <c r="RN205" s="94"/>
      <c r="RO205" s="94"/>
      <c r="RP205" s="94"/>
      <c r="RQ205" s="94"/>
      <c r="RR205" s="94"/>
      <c r="RS205" s="94"/>
      <c r="RT205" s="94"/>
      <c r="RU205" s="94"/>
      <c r="RV205" s="94"/>
      <c r="RW205" s="94"/>
      <c r="RX205" s="94"/>
      <c r="RY205" s="94"/>
      <c r="RZ205" s="94"/>
      <c r="SA205" s="94"/>
      <c r="SB205" s="94"/>
      <c r="SC205" s="94"/>
      <c r="SD205" s="94"/>
      <c r="SE205" s="94"/>
      <c r="SF205" s="94"/>
      <c r="SG205" s="94"/>
      <c r="SH205" s="94"/>
      <c r="SI205" s="94"/>
      <c r="SJ205" s="94"/>
      <c r="SK205" s="94"/>
      <c r="SL205" s="94"/>
      <c r="SM205" s="94"/>
      <c r="SN205" s="94"/>
      <c r="SO205" s="94"/>
      <c r="SP205" s="94"/>
      <c r="SQ205" s="94"/>
      <c r="SR205" s="94"/>
      <c r="SS205" s="94"/>
      <c r="ST205" s="94"/>
      <c r="SU205" s="94"/>
      <c r="SV205" s="94"/>
      <c r="SW205" s="94"/>
      <c r="SX205" s="94"/>
      <c r="SY205" s="94"/>
      <c r="SZ205" s="94"/>
      <c r="TA205" s="94"/>
      <c r="TB205" s="94"/>
      <c r="TC205" s="94"/>
      <c r="TD205" s="94"/>
      <c r="TE205" s="94"/>
      <c r="TF205" s="94"/>
      <c r="TG205" s="94"/>
      <c r="TH205" s="94"/>
      <c r="TI205" s="94"/>
      <c r="TJ205" s="94"/>
      <c r="TK205" s="94"/>
      <c r="TL205" s="94"/>
      <c r="TM205" s="94"/>
      <c r="TN205" s="94"/>
      <c r="TO205" s="94"/>
      <c r="TP205" s="94"/>
      <c r="TQ205" s="94"/>
      <c r="TR205" s="94"/>
      <c r="TS205" s="94"/>
      <c r="TT205" s="94"/>
      <c r="TU205" s="94"/>
      <c r="TV205" s="94"/>
      <c r="TW205" s="94"/>
      <c r="TX205" s="94"/>
      <c r="TY205" s="94"/>
      <c r="TZ205" s="94"/>
      <c r="UA205" s="94"/>
      <c r="UB205" s="94"/>
      <c r="UC205" s="94"/>
      <c r="UD205" s="94"/>
      <c r="UE205" s="94"/>
      <c r="UF205" s="94"/>
      <c r="UG205" s="94"/>
      <c r="UH205" s="94"/>
      <c r="UI205" s="94"/>
      <c r="UJ205" s="94"/>
      <c r="UK205" s="94"/>
      <c r="UL205" s="94"/>
      <c r="UM205" s="94"/>
      <c r="UN205" s="94"/>
      <c r="UO205" s="94"/>
      <c r="UP205" s="94"/>
      <c r="UQ205" s="94"/>
      <c r="UR205" s="94"/>
      <c r="US205" s="94"/>
      <c r="UT205" s="94"/>
      <c r="UU205" s="94"/>
      <c r="UV205" s="94"/>
      <c r="UW205" s="94"/>
      <c r="UX205" s="94"/>
      <c r="UY205" s="94"/>
      <c r="UZ205" s="94"/>
      <c r="VA205" s="94"/>
      <c r="VB205" s="94"/>
      <c r="VC205" s="94"/>
      <c r="VD205" s="94"/>
      <c r="VE205" s="94"/>
      <c r="VF205" s="94"/>
      <c r="VG205" s="94"/>
      <c r="VH205" s="94"/>
      <c r="VI205" s="94"/>
      <c r="VJ205" s="94"/>
      <c r="VK205" s="94"/>
      <c r="VL205" s="94"/>
      <c r="VM205" s="94"/>
      <c r="VN205" s="94"/>
      <c r="VO205" s="94"/>
      <c r="VP205" s="94"/>
      <c r="VQ205" s="94"/>
      <c r="VR205" s="94"/>
      <c r="VS205" s="94"/>
      <c r="VT205" s="94"/>
      <c r="VU205" s="94"/>
      <c r="VV205" s="94"/>
      <c r="VW205" s="94"/>
      <c r="VX205" s="94"/>
      <c r="VY205" s="94"/>
      <c r="VZ205" s="94"/>
      <c r="WA205" s="94"/>
      <c r="WB205" s="94"/>
      <c r="WC205" s="94"/>
      <c r="WD205" s="94"/>
      <c r="WE205" s="94"/>
      <c r="WF205" s="94"/>
      <c r="WG205" s="94"/>
      <c r="WH205" s="94"/>
      <c r="WI205" s="94"/>
      <c r="WJ205" s="94"/>
      <c r="WK205" s="94"/>
      <c r="WL205" s="94"/>
      <c r="WM205" s="94"/>
      <c r="WN205" s="94"/>
      <c r="WO205" s="94"/>
      <c r="WP205" s="94"/>
      <c r="WQ205" s="94"/>
      <c r="WR205" s="94"/>
      <c r="WS205" s="94"/>
      <c r="WT205" s="94"/>
      <c r="WU205" s="94"/>
      <c r="WV205" s="94"/>
      <c r="WW205" s="94"/>
      <c r="WX205" s="94"/>
      <c r="WY205" s="94"/>
      <c r="WZ205" s="94"/>
      <c r="XA205" s="94"/>
      <c r="XB205" s="94"/>
      <c r="XC205" s="94"/>
      <c r="XD205" s="94"/>
      <c r="XE205" s="94"/>
      <c r="XF205" s="94"/>
      <c r="XG205" s="94"/>
      <c r="XH205" s="94"/>
      <c r="XI205" s="94"/>
      <c r="XJ205" s="94"/>
      <c r="XK205" s="94"/>
      <c r="XL205" s="94"/>
      <c r="XM205" s="94"/>
      <c r="XN205" s="94"/>
      <c r="XO205" s="94"/>
      <c r="XP205" s="94"/>
      <c r="XQ205" s="94"/>
      <c r="XR205" s="94"/>
      <c r="XS205" s="94"/>
      <c r="XT205" s="94"/>
      <c r="XU205" s="94"/>
      <c r="XV205" s="94"/>
      <c r="XW205" s="94"/>
      <c r="XX205" s="94"/>
      <c r="XY205" s="94"/>
      <c r="XZ205" s="94"/>
      <c r="YA205" s="94"/>
      <c r="YB205" s="94"/>
      <c r="YC205" s="94"/>
      <c r="YD205" s="94"/>
      <c r="YE205" s="94"/>
      <c r="YF205" s="94"/>
      <c r="YG205" s="94"/>
      <c r="YH205" s="94"/>
      <c r="YI205" s="94"/>
      <c r="YJ205" s="94"/>
      <c r="YK205" s="94"/>
      <c r="YL205" s="94"/>
      <c r="YM205" s="94"/>
      <c r="YN205" s="94"/>
      <c r="YO205" s="94"/>
      <c r="YP205" s="94"/>
      <c r="YQ205" s="94"/>
      <c r="YR205" s="94"/>
      <c r="YS205" s="94"/>
      <c r="YT205" s="94"/>
      <c r="YU205" s="94"/>
      <c r="YV205" s="94"/>
      <c r="YW205" s="94"/>
      <c r="YX205" s="94"/>
      <c r="YY205" s="94"/>
      <c r="YZ205" s="94"/>
      <c r="ZA205" s="94"/>
      <c r="ZB205" s="94"/>
      <c r="ZC205" s="94"/>
      <c r="ZD205" s="94"/>
      <c r="ZE205" s="94"/>
      <c r="ZF205" s="94"/>
      <c r="ZG205" s="94"/>
      <c r="ZH205" s="94"/>
      <c r="ZI205" s="94"/>
      <c r="ZJ205" s="94"/>
      <c r="ZK205" s="94"/>
      <c r="ZL205" s="94"/>
      <c r="ZM205" s="94"/>
      <c r="ZN205" s="94"/>
      <c r="ZO205" s="94"/>
      <c r="ZP205" s="94"/>
      <c r="ZQ205" s="94"/>
      <c r="ZR205" s="94"/>
      <c r="ZS205" s="94"/>
      <c r="ZT205" s="94"/>
      <c r="ZU205" s="94"/>
      <c r="ZV205" s="94"/>
      <c r="ZW205" s="94"/>
      <c r="ZX205" s="94"/>
      <c r="ZY205" s="94"/>
      <c r="ZZ205" s="94"/>
      <c r="AAA205" s="94"/>
      <c r="AAB205" s="94"/>
      <c r="AAC205" s="94"/>
      <c r="AAD205" s="94"/>
      <c r="AAE205" s="94"/>
      <c r="AAF205" s="94"/>
      <c r="AAG205" s="94"/>
      <c r="AAH205" s="94"/>
      <c r="AAI205" s="94"/>
      <c r="AAJ205" s="94"/>
      <c r="AAK205" s="94"/>
      <c r="AAL205" s="94"/>
      <c r="AAM205" s="94"/>
      <c r="AAN205" s="94"/>
      <c r="AAO205" s="94"/>
      <c r="AAP205" s="94"/>
      <c r="AAQ205" s="94"/>
      <c r="AAR205" s="94"/>
      <c r="AAS205" s="94"/>
      <c r="AAT205" s="94"/>
      <c r="AAU205" s="94"/>
      <c r="AAV205" s="94"/>
      <c r="AAW205" s="94"/>
      <c r="AAX205" s="94"/>
      <c r="AAY205" s="94"/>
      <c r="AAZ205" s="94"/>
      <c r="ABA205" s="94"/>
      <c r="ABB205" s="94"/>
      <c r="ABC205" s="94"/>
      <c r="ABD205" s="94"/>
      <c r="ABE205" s="94"/>
      <c r="ABF205" s="94"/>
      <c r="ABG205" s="94"/>
      <c r="ABH205" s="94"/>
      <c r="ABI205" s="94"/>
      <c r="ABJ205" s="94"/>
      <c r="ABK205" s="94"/>
      <c r="ABL205" s="94"/>
      <c r="ABM205" s="94"/>
      <c r="ABN205" s="94"/>
      <c r="ABO205" s="94"/>
      <c r="ABP205" s="94"/>
      <c r="ABQ205" s="94"/>
      <c r="ABR205" s="94"/>
      <c r="ABS205" s="94"/>
      <c r="ABT205" s="94"/>
      <c r="ABU205" s="94"/>
      <c r="ABV205" s="94"/>
      <c r="ABW205" s="94"/>
      <c r="ABX205" s="94"/>
      <c r="ABY205" s="94"/>
      <c r="ABZ205" s="94"/>
      <c r="ACA205" s="94"/>
      <c r="ACB205" s="94"/>
      <c r="ACC205" s="94"/>
      <c r="ACD205" s="94"/>
      <c r="ACE205" s="94"/>
      <c r="ACF205" s="94"/>
      <c r="ACG205" s="94"/>
      <c r="ACH205" s="94"/>
      <c r="ACI205" s="94"/>
      <c r="ACJ205" s="94"/>
      <c r="ACK205" s="94"/>
      <c r="ACL205" s="94"/>
      <c r="ACM205" s="94"/>
      <c r="ACN205" s="94"/>
      <c r="ACO205" s="94"/>
      <c r="ACP205" s="94"/>
      <c r="ACQ205" s="94"/>
      <c r="ACR205" s="94"/>
      <c r="ACS205" s="94"/>
      <c r="ACT205" s="94"/>
      <c r="ACU205" s="94"/>
      <c r="ACV205" s="94"/>
      <c r="ACW205" s="94"/>
      <c r="ACX205" s="94"/>
      <c r="ACY205" s="94"/>
      <c r="ACZ205" s="94"/>
      <c r="ADA205" s="94"/>
      <c r="ADB205" s="94"/>
      <c r="ADC205" s="94"/>
      <c r="ADD205" s="94"/>
      <c r="ADE205" s="94"/>
      <c r="ADF205" s="94"/>
      <c r="ADG205" s="94"/>
      <c r="ADH205" s="94"/>
      <c r="ADI205" s="94"/>
      <c r="ADJ205" s="94"/>
      <c r="ADK205" s="94"/>
      <c r="ADL205" s="94"/>
      <c r="ADM205" s="94"/>
      <c r="ADN205" s="94"/>
      <c r="ADO205" s="94"/>
      <c r="ADP205" s="94"/>
      <c r="ADQ205" s="94"/>
      <c r="ADR205" s="94"/>
      <c r="ADS205" s="94"/>
      <c r="ADT205" s="94"/>
      <c r="ADU205" s="94"/>
      <c r="ADV205" s="94"/>
      <c r="ADW205" s="94"/>
      <c r="ADX205" s="94"/>
      <c r="ADY205" s="94"/>
      <c r="ADZ205" s="94"/>
      <c r="AEA205" s="94"/>
      <c r="AEB205" s="94"/>
      <c r="AEC205" s="94"/>
      <c r="AED205" s="94"/>
      <c r="AEE205" s="94"/>
      <c r="AEF205" s="94"/>
      <c r="AEG205" s="94"/>
      <c r="AEH205" s="94"/>
      <c r="AEI205" s="94"/>
      <c r="AEJ205" s="94"/>
      <c r="AEK205" s="94"/>
      <c r="AEL205" s="94"/>
      <c r="AEM205" s="94"/>
      <c r="AEN205" s="94"/>
      <c r="AEO205" s="94"/>
      <c r="AEP205" s="94"/>
      <c r="AEQ205" s="94"/>
      <c r="AER205" s="94"/>
      <c r="AES205" s="94"/>
      <c r="AET205" s="94"/>
      <c r="AEU205" s="94"/>
      <c r="AEV205" s="94"/>
      <c r="AEW205" s="94"/>
      <c r="AEX205" s="94"/>
      <c r="AEY205" s="94"/>
      <c r="AEZ205" s="94"/>
      <c r="AFA205" s="94"/>
      <c r="AFB205" s="94"/>
      <c r="AFC205" s="94"/>
      <c r="AFD205" s="94"/>
      <c r="AFE205" s="94"/>
      <c r="AFF205" s="94"/>
      <c r="AFG205" s="94"/>
      <c r="AFH205" s="94"/>
      <c r="AFI205" s="94"/>
      <c r="AFJ205" s="94"/>
      <c r="AFK205" s="94"/>
      <c r="AFL205" s="94"/>
      <c r="AFM205" s="94"/>
      <c r="AFN205" s="94"/>
      <c r="AFO205" s="94"/>
      <c r="AFP205" s="94"/>
      <c r="AFQ205" s="94"/>
      <c r="AFR205" s="94"/>
      <c r="AFS205" s="94"/>
      <c r="AFT205" s="94"/>
      <c r="AFU205" s="94"/>
      <c r="AFV205" s="94"/>
      <c r="AFW205" s="94"/>
      <c r="AFX205" s="94"/>
      <c r="AFY205" s="94"/>
      <c r="AFZ205" s="94"/>
      <c r="AGA205" s="94"/>
      <c r="AGB205" s="94"/>
      <c r="AGC205" s="94"/>
      <c r="AGD205" s="94"/>
      <c r="AGE205" s="94"/>
      <c r="AGF205" s="94"/>
      <c r="AGG205" s="94"/>
      <c r="AGH205" s="94"/>
      <c r="AGI205" s="94"/>
      <c r="AGJ205" s="94"/>
      <c r="AGK205" s="94"/>
      <c r="AGL205" s="94"/>
      <c r="AGM205" s="94"/>
      <c r="AGN205" s="94"/>
      <c r="AGO205" s="94"/>
      <c r="AGP205" s="94"/>
      <c r="AGQ205" s="94"/>
      <c r="AGR205" s="94"/>
      <c r="AGS205" s="94"/>
      <c r="AGT205" s="94"/>
      <c r="AGU205" s="94"/>
      <c r="AGV205" s="94"/>
      <c r="AGW205" s="94"/>
      <c r="AGX205" s="94"/>
      <c r="AGY205" s="94"/>
      <c r="AGZ205" s="94"/>
      <c r="AHA205" s="94"/>
      <c r="AHB205" s="94"/>
      <c r="AHC205" s="94"/>
      <c r="AHD205" s="94"/>
      <c r="AHE205" s="94"/>
      <c r="AHF205" s="94"/>
      <c r="AHG205" s="94"/>
      <c r="AHH205" s="94"/>
      <c r="AHI205" s="94"/>
      <c r="AHJ205" s="94"/>
      <c r="AHK205" s="94"/>
      <c r="AHL205" s="94"/>
      <c r="AHM205" s="94"/>
      <c r="AHN205" s="94"/>
      <c r="AHO205" s="94"/>
      <c r="AHP205" s="94"/>
      <c r="AHQ205" s="94"/>
      <c r="AHR205" s="94"/>
      <c r="AHS205" s="94"/>
      <c r="AHT205" s="94"/>
      <c r="AHU205" s="94"/>
      <c r="AHV205" s="94"/>
      <c r="AHW205" s="94"/>
      <c r="AHX205" s="94"/>
      <c r="AHY205" s="94"/>
      <c r="AHZ205" s="94"/>
      <c r="AIA205" s="94"/>
      <c r="AIB205" s="94"/>
      <c r="AIC205" s="94"/>
      <c r="AID205" s="94"/>
      <c r="AIE205" s="94"/>
      <c r="AIF205" s="94"/>
      <c r="AIG205" s="94"/>
      <c r="AIH205" s="94"/>
      <c r="AII205" s="94"/>
      <c r="AIJ205" s="94"/>
      <c r="AIK205" s="94"/>
      <c r="AIL205" s="94"/>
      <c r="AIM205" s="94"/>
      <c r="AIN205" s="94"/>
      <c r="AIO205" s="94"/>
      <c r="AIP205" s="94"/>
      <c r="AIQ205" s="94"/>
      <c r="AIR205" s="94"/>
      <c r="AIS205" s="94"/>
      <c r="AIT205" s="94"/>
      <c r="AIU205" s="94"/>
      <c r="AIV205" s="94"/>
      <c r="AIW205" s="94"/>
      <c r="AIX205" s="94"/>
      <c r="AIY205" s="94"/>
      <c r="AIZ205" s="94"/>
      <c r="AJA205" s="94"/>
      <c r="AJB205" s="94"/>
      <c r="AJC205" s="94"/>
      <c r="AJD205" s="94"/>
      <c r="AJE205" s="94"/>
      <c r="AJF205" s="94"/>
      <c r="AJG205" s="94"/>
      <c r="AJH205" s="94"/>
      <c r="AJI205" s="94"/>
      <c r="AJJ205" s="94"/>
      <c r="AJK205" s="94"/>
      <c r="AJL205" s="94"/>
      <c r="AJM205" s="94"/>
      <c r="AJN205" s="94"/>
      <c r="AJO205" s="94"/>
      <c r="AJP205" s="94"/>
      <c r="AJQ205" s="94"/>
      <c r="AJR205" s="94"/>
      <c r="AJS205" s="94"/>
      <c r="AJT205" s="94"/>
      <c r="AJU205" s="94"/>
      <c r="AJV205" s="94"/>
      <c r="AJW205" s="94"/>
      <c r="AJX205" s="94"/>
      <c r="AJY205" s="94"/>
      <c r="AJZ205" s="94"/>
      <c r="AKA205" s="94"/>
      <c r="AKB205" s="94"/>
      <c r="AKC205" s="94"/>
      <c r="AKD205" s="94"/>
      <c r="AKE205" s="94"/>
      <c r="AKF205" s="94"/>
      <c r="AKG205" s="94"/>
      <c r="AKH205" s="94"/>
      <c r="AKI205" s="94"/>
      <c r="AKJ205" s="94"/>
      <c r="AKK205" s="94"/>
      <c r="AKL205" s="94"/>
      <c r="AKM205" s="94"/>
      <c r="AKN205" s="94"/>
      <c r="AKO205" s="94"/>
      <c r="AKP205" s="94"/>
      <c r="AKQ205" s="94"/>
      <c r="AKR205" s="94"/>
      <c r="AKS205" s="94"/>
      <c r="AKT205" s="94"/>
      <c r="AKU205" s="94"/>
      <c r="AKV205" s="94"/>
      <c r="AKW205" s="94"/>
      <c r="AKX205" s="94"/>
      <c r="AKY205" s="94"/>
      <c r="AKZ205" s="94"/>
      <c r="ALA205" s="94"/>
    </row>
    <row r="206" spans="1:989" s="95" customFormat="1" ht="13.5" customHeight="1" x14ac:dyDescent="0.2">
      <c r="A206" s="48" t="s">
        <v>57</v>
      </c>
      <c r="B206" s="78">
        <f t="shared" ref="B206:M207" si="65">B139-B204</f>
        <v>-243883.90000000037</v>
      </c>
      <c r="C206" s="78">
        <f t="shared" si="65"/>
        <v>-243883.90000000037</v>
      </c>
      <c r="D206" s="78">
        <f t="shared" si="65"/>
        <v>-243883.90000000037</v>
      </c>
      <c r="E206" s="79">
        <f t="shared" si="57"/>
        <v>100</v>
      </c>
      <c r="F206" s="78">
        <f t="shared" si="65"/>
        <v>1.2702145567189405E-2</v>
      </c>
      <c r="G206" s="78">
        <f t="shared" si="65"/>
        <v>0</v>
      </c>
      <c r="H206" s="78">
        <f t="shared" si="65"/>
        <v>243883.9000000013</v>
      </c>
      <c r="I206" s="78">
        <f t="shared" si="65"/>
        <v>4.1640220483524448</v>
      </c>
      <c r="J206" s="78">
        <f t="shared" si="65"/>
        <v>243883.9000000013</v>
      </c>
      <c r="K206" s="78">
        <f t="shared" si="65"/>
        <v>4.1640220483524448</v>
      </c>
      <c r="L206" s="78">
        <f t="shared" si="65"/>
        <v>243883.9000000013</v>
      </c>
      <c r="M206" s="78">
        <f t="shared" si="65"/>
        <v>4.1409417376798441</v>
      </c>
      <c r="N206" s="94"/>
      <c r="O206" s="94"/>
      <c r="P206" s="94"/>
      <c r="Q206" s="94"/>
      <c r="R206" s="94"/>
      <c r="S206" s="94"/>
      <c r="T206" s="94"/>
      <c r="U206" s="94"/>
      <c r="V206" s="94"/>
      <c r="W206" s="94"/>
      <c r="X206" s="94"/>
      <c r="Y206" s="94"/>
      <c r="Z206" s="94"/>
      <c r="AA206" s="94"/>
      <c r="AB206" s="94"/>
      <c r="AC206" s="94"/>
      <c r="AD206" s="94"/>
      <c r="AE206" s="94"/>
      <c r="AF206" s="94"/>
      <c r="AG206" s="94"/>
      <c r="AH206" s="94"/>
      <c r="AI206" s="94"/>
      <c r="AJ206" s="94"/>
      <c r="AK206" s="94"/>
      <c r="AL206" s="94"/>
      <c r="AM206" s="94"/>
      <c r="AN206" s="94"/>
      <c r="AO206" s="94"/>
      <c r="AP206" s="94"/>
      <c r="AQ206" s="94"/>
      <c r="AR206" s="94"/>
      <c r="AS206" s="94"/>
      <c r="AT206" s="94"/>
      <c r="AU206" s="94"/>
      <c r="AV206" s="94"/>
      <c r="AW206" s="94"/>
      <c r="AX206" s="94"/>
      <c r="AY206" s="94"/>
      <c r="AZ206" s="94"/>
      <c r="BA206" s="94"/>
      <c r="BB206" s="94"/>
      <c r="BC206" s="94"/>
      <c r="BD206" s="94"/>
      <c r="BE206" s="94"/>
      <c r="BF206" s="94"/>
      <c r="BG206" s="94"/>
      <c r="BH206" s="94"/>
      <c r="BI206" s="94"/>
      <c r="BJ206" s="94"/>
      <c r="BK206" s="94"/>
      <c r="BL206" s="94"/>
      <c r="BM206" s="94"/>
      <c r="BN206" s="94"/>
      <c r="BO206" s="94"/>
      <c r="BP206" s="94"/>
      <c r="BQ206" s="94"/>
      <c r="BR206" s="94"/>
      <c r="BS206" s="94"/>
      <c r="BT206" s="94"/>
      <c r="BU206" s="94"/>
      <c r="BV206" s="94"/>
      <c r="BW206" s="94"/>
      <c r="BX206" s="94"/>
      <c r="BY206" s="94"/>
      <c r="BZ206" s="94"/>
      <c r="CA206" s="94"/>
      <c r="CB206" s="94"/>
      <c r="CC206" s="94"/>
      <c r="CD206" s="94"/>
      <c r="CE206" s="94"/>
      <c r="CF206" s="94"/>
      <c r="CG206" s="94"/>
      <c r="CH206" s="94"/>
      <c r="CI206" s="94"/>
      <c r="CJ206" s="94"/>
      <c r="CK206" s="94"/>
      <c r="CL206" s="94"/>
      <c r="CM206" s="94"/>
      <c r="CN206" s="94"/>
      <c r="CO206" s="94"/>
      <c r="CP206" s="94"/>
      <c r="CQ206" s="94"/>
      <c r="CR206" s="94"/>
      <c r="CS206" s="94"/>
      <c r="CT206" s="94"/>
      <c r="CU206" s="94"/>
      <c r="CV206" s="94"/>
      <c r="CW206" s="94"/>
      <c r="CX206" s="94"/>
      <c r="CY206" s="94"/>
      <c r="CZ206" s="94"/>
      <c r="DA206" s="94"/>
      <c r="DB206" s="94"/>
      <c r="DC206" s="94"/>
      <c r="DD206" s="94"/>
      <c r="DE206" s="94"/>
      <c r="DF206" s="94"/>
      <c r="DG206" s="94"/>
      <c r="DH206" s="94"/>
      <c r="DI206" s="94"/>
      <c r="DJ206" s="94"/>
      <c r="DK206" s="94"/>
      <c r="DL206" s="94"/>
      <c r="DM206" s="94"/>
      <c r="DN206" s="94"/>
      <c r="DO206" s="94"/>
      <c r="DP206" s="94"/>
      <c r="DQ206" s="94"/>
      <c r="DR206" s="94"/>
      <c r="DS206" s="94"/>
      <c r="DT206" s="94"/>
      <c r="DU206" s="94"/>
      <c r="DV206" s="94"/>
      <c r="DW206" s="94"/>
      <c r="DX206" s="94"/>
      <c r="DY206" s="94"/>
      <c r="DZ206" s="94"/>
      <c r="EA206" s="94"/>
      <c r="EB206" s="94"/>
      <c r="EC206" s="94"/>
      <c r="ED206" s="94"/>
      <c r="EE206" s="94"/>
      <c r="EF206" s="94"/>
      <c r="EG206" s="94"/>
      <c r="EH206" s="94"/>
      <c r="EI206" s="94"/>
      <c r="EJ206" s="94"/>
      <c r="EK206" s="94"/>
      <c r="EL206" s="94"/>
      <c r="EM206" s="94"/>
      <c r="EN206" s="94"/>
      <c r="EO206" s="94"/>
      <c r="EP206" s="94"/>
      <c r="EQ206" s="94"/>
      <c r="ER206" s="94"/>
      <c r="ES206" s="94"/>
      <c r="ET206" s="94"/>
      <c r="EU206" s="94"/>
      <c r="EV206" s="94"/>
      <c r="EW206" s="94"/>
      <c r="EX206" s="94"/>
      <c r="EY206" s="94"/>
      <c r="EZ206" s="94"/>
      <c r="FA206" s="94"/>
      <c r="FB206" s="94"/>
      <c r="FC206" s="94"/>
      <c r="FD206" s="94"/>
      <c r="FE206" s="94"/>
      <c r="FF206" s="94"/>
      <c r="FG206" s="94"/>
      <c r="FH206" s="94"/>
      <c r="FI206" s="94"/>
      <c r="FJ206" s="94"/>
      <c r="FK206" s="94"/>
      <c r="FL206" s="94"/>
      <c r="FM206" s="94"/>
      <c r="FN206" s="94"/>
      <c r="FO206" s="94"/>
      <c r="FP206" s="94"/>
      <c r="FQ206" s="94"/>
      <c r="FR206" s="94"/>
      <c r="FS206" s="94"/>
      <c r="FT206" s="94"/>
      <c r="FU206" s="94"/>
      <c r="FV206" s="94"/>
      <c r="FW206" s="94"/>
      <c r="FX206" s="94"/>
      <c r="FY206" s="94"/>
      <c r="FZ206" s="94"/>
      <c r="GA206" s="94"/>
      <c r="GB206" s="94"/>
      <c r="GC206" s="94"/>
      <c r="GD206" s="94"/>
      <c r="GE206" s="94"/>
      <c r="GF206" s="94"/>
      <c r="GG206" s="94"/>
      <c r="GH206" s="94"/>
      <c r="GI206" s="94"/>
      <c r="GJ206" s="94"/>
      <c r="GK206" s="94"/>
      <c r="GL206" s="94"/>
      <c r="GM206" s="94"/>
      <c r="GN206" s="94"/>
      <c r="GO206" s="94"/>
      <c r="GP206" s="94"/>
      <c r="GQ206" s="94"/>
      <c r="GR206" s="94"/>
      <c r="GS206" s="94"/>
      <c r="GT206" s="94"/>
      <c r="GU206" s="94"/>
      <c r="GV206" s="94"/>
      <c r="GW206" s="94"/>
      <c r="GX206" s="94"/>
      <c r="GY206" s="94"/>
      <c r="GZ206" s="94"/>
      <c r="HA206" s="94"/>
      <c r="HB206" s="94"/>
      <c r="HC206" s="94"/>
      <c r="HD206" s="94"/>
      <c r="HE206" s="94"/>
      <c r="HF206" s="94"/>
      <c r="HG206" s="94"/>
      <c r="HH206" s="94"/>
      <c r="HI206" s="94"/>
      <c r="HJ206" s="94"/>
      <c r="HK206" s="94"/>
      <c r="HL206" s="94"/>
      <c r="HM206" s="94"/>
      <c r="HN206" s="94"/>
      <c r="HO206" s="94"/>
      <c r="HP206" s="94"/>
      <c r="HQ206" s="94"/>
      <c r="HR206" s="94"/>
      <c r="HS206" s="94"/>
      <c r="HT206" s="94"/>
      <c r="HU206" s="94"/>
      <c r="HV206" s="94"/>
      <c r="HW206" s="94"/>
      <c r="HX206" s="94"/>
      <c r="HY206" s="94"/>
      <c r="HZ206" s="94"/>
      <c r="IA206" s="94"/>
      <c r="IB206" s="94"/>
      <c r="IC206" s="94"/>
      <c r="ID206" s="94"/>
      <c r="IE206" s="94"/>
      <c r="IF206" s="94"/>
      <c r="IG206" s="94"/>
      <c r="IH206" s="94"/>
      <c r="II206" s="94"/>
      <c r="IJ206" s="94"/>
      <c r="IK206" s="94"/>
      <c r="IL206" s="94"/>
      <c r="IM206" s="94"/>
      <c r="IN206" s="94"/>
      <c r="IO206" s="94"/>
      <c r="IP206" s="94"/>
      <c r="IQ206" s="94"/>
      <c r="IR206" s="94"/>
      <c r="IS206" s="94"/>
      <c r="IT206" s="94"/>
      <c r="IU206" s="94"/>
      <c r="IV206" s="94"/>
      <c r="IW206" s="94"/>
      <c r="IX206" s="94"/>
      <c r="IY206" s="94"/>
      <c r="IZ206" s="94"/>
      <c r="JA206" s="94"/>
      <c r="JB206" s="94"/>
      <c r="JC206" s="94"/>
      <c r="JD206" s="94"/>
      <c r="JE206" s="94"/>
      <c r="JF206" s="94"/>
      <c r="JG206" s="94"/>
      <c r="JH206" s="94"/>
      <c r="JI206" s="94"/>
      <c r="JJ206" s="94"/>
      <c r="JK206" s="94"/>
      <c r="JL206" s="94"/>
      <c r="JM206" s="94"/>
      <c r="JN206" s="94"/>
      <c r="JO206" s="94"/>
      <c r="JP206" s="94"/>
      <c r="JQ206" s="94"/>
      <c r="JR206" s="94"/>
      <c r="JS206" s="94"/>
      <c r="JT206" s="94"/>
      <c r="JU206" s="94"/>
      <c r="JV206" s="94"/>
      <c r="JW206" s="94"/>
      <c r="JX206" s="94"/>
      <c r="JY206" s="94"/>
      <c r="JZ206" s="94"/>
      <c r="KA206" s="94"/>
      <c r="KB206" s="94"/>
      <c r="KC206" s="94"/>
      <c r="KD206" s="94"/>
      <c r="KE206" s="94"/>
      <c r="KF206" s="94"/>
      <c r="KG206" s="94"/>
      <c r="KH206" s="94"/>
      <c r="KI206" s="94"/>
      <c r="KJ206" s="94"/>
      <c r="KK206" s="94"/>
      <c r="KL206" s="94"/>
      <c r="KM206" s="94"/>
      <c r="KN206" s="94"/>
      <c r="KO206" s="94"/>
      <c r="KP206" s="94"/>
      <c r="KQ206" s="94"/>
      <c r="KR206" s="94"/>
      <c r="KS206" s="94"/>
      <c r="KT206" s="94"/>
      <c r="KU206" s="94"/>
      <c r="KV206" s="94"/>
      <c r="KW206" s="94"/>
      <c r="KX206" s="94"/>
      <c r="KY206" s="94"/>
      <c r="KZ206" s="94"/>
      <c r="LA206" s="94"/>
      <c r="LB206" s="94"/>
      <c r="LC206" s="94"/>
      <c r="LD206" s="94"/>
      <c r="LE206" s="94"/>
      <c r="LF206" s="94"/>
      <c r="LG206" s="94"/>
      <c r="LH206" s="94"/>
      <c r="LI206" s="94"/>
      <c r="LJ206" s="94"/>
      <c r="LK206" s="94"/>
      <c r="LL206" s="94"/>
      <c r="LM206" s="94"/>
      <c r="LN206" s="94"/>
      <c r="LO206" s="94"/>
      <c r="LP206" s="94"/>
      <c r="LQ206" s="94"/>
      <c r="LR206" s="94"/>
      <c r="LS206" s="94"/>
      <c r="LT206" s="94"/>
      <c r="LU206" s="94"/>
      <c r="LV206" s="94"/>
      <c r="LW206" s="94"/>
      <c r="LX206" s="94"/>
      <c r="LY206" s="94"/>
      <c r="LZ206" s="94"/>
      <c r="MA206" s="94"/>
      <c r="MB206" s="94"/>
      <c r="MC206" s="94"/>
      <c r="MD206" s="94"/>
      <c r="ME206" s="94"/>
      <c r="MF206" s="94"/>
      <c r="MG206" s="94"/>
      <c r="MH206" s="94"/>
      <c r="MI206" s="94"/>
      <c r="MJ206" s="94"/>
      <c r="MK206" s="94"/>
      <c r="ML206" s="94"/>
      <c r="MM206" s="94"/>
      <c r="MN206" s="94"/>
      <c r="MO206" s="94"/>
      <c r="MP206" s="94"/>
      <c r="MQ206" s="94"/>
      <c r="MR206" s="94"/>
      <c r="MS206" s="94"/>
      <c r="MT206" s="94"/>
      <c r="MU206" s="94"/>
      <c r="MV206" s="94"/>
      <c r="MW206" s="94"/>
      <c r="MX206" s="94"/>
      <c r="MY206" s="94"/>
      <c r="MZ206" s="94"/>
      <c r="NA206" s="94"/>
      <c r="NB206" s="94"/>
      <c r="NC206" s="94"/>
      <c r="ND206" s="94"/>
      <c r="NE206" s="94"/>
      <c r="NF206" s="94"/>
      <c r="NG206" s="94"/>
      <c r="NH206" s="94"/>
      <c r="NI206" s="94"/>
      <c r="NJ206" s="94"/>
      <c r="NK206" s="94"/>
      <c r="NL206" s="94"/>
      <c r="NM206" s="94"/>
      <c r="NN206" s="94"/>
      <c r="NO206" s="94"/>
      <c r="NP206" s="94"/>
      <c r="NQ206" s="94"/>
      <c r="NR206" s="94"/>
      <c r="NS206" s="94"/>
      <c r="NT206" s="94"/>
      <c r="NU206" s="94"/>
      <c r="NV206" s="94"/>
      <c r="NW206" s="94"/>
      <c r="NX206" s="94"/>
      <c r="NY206" s="94"/>
      <c r="NZ206" s="94"/>
      <c r="OA206" s="94"/>
      <c r="OB206" s="94"/>
      <c r="OC206" s="94"/>
      <c r="OD206" s="94"/>
      <c r="OE206" s="94"/>
      <c r="OF206" s="94"/>
      <c r="OG206" s="94"/>
      <c r="OH206" s="94"/>
      <c r="OI206" s="94"/>
      <c r="OJ206" s="94"/>
      <c r="OK206" s="94"/>
      <c r="OL206" s="94"/>
      <c r="OM206" s="94"/>
      <c r="ON206" s="94"/>
      <c r="OO206" s="94"/>
      <c r="OP206" s="94"/>
      <c r="OQ206" s="94"/>
      <c r="OR206" s="94"/>
      <c r="OS206" s="94"/>
      <c r="OT206" s="94"/>
      <c r="OU206" s="94"/>
      <c r="OV206" s="94"/>
      <c r="OW206" s="94"/>
      <c r="OX206" s="94"/>
      <c r="OY206" s="94"/>
      <c r="OZ206" s="94"/>
      <c r="PA206" s="94"/>
      <c r="PB206" s="94"/>
      <c r="PC206" s="94"/>
      <c r="PD206" s="94"/>
      <c r="PE206" s="94"/>
      <c r="PF206" s="94"/>
      <c r="PG206" s="94"/>
      <c r="PH206" s="94"/>
      <c r="PI206" s="94"/>
      <c r="PJ206" s="94"/>
      <c r="PK206" s="94"/>
      <c r="PL206" s="94"/>
      <c r="PM206" s="94"/>
      <c r="PN206" s="94"/>
      <c r="PO206" s="94"/>
      <c r="PP206" s="94"/>
      <c r="PQ206" s="94"/>
      <c r="PR206" s="94"/>
      <c r="PS206" s="94"/>
      <c r="PT206" s="94"/>
      <c r="PU206" s="94"/>
      <c r="PV206" s="94"/>
      <c r="PW206" s="94"/>
      <c r="PX206" s="94"/>
      <c r="PY206" s="94"/>
      <c r="PZ206" s="94"/>
      <c r="QA206" s="94"/>
      <c r="QB206" s="94"/>
      <c r="QC206" s="94"/>
      <c r="QD206" s="94"/>
      <c r="QE206" s="94"/>
      <c r="QF206" s="94"/>
      <c r="QG206" s="94"/>
      <c r="QH206" s="94"/>
      <c r="QI206" s="94"/>
      <c r="QJ206" s="94"/>
      <c r="QK206" s="94"/>
      <c r="QL206" s="94"/>
      <c r="QM206" s="94"/>
      <c r="QN206" s="94"/>
      <c r="QO206" s="94"/>
      <c r="QP206" s="94"/>
      <c r="QQ206" s="94"/>
      <c r="QR206" s="94"/>
      <c r="QS206" s="94"/>
      <c r="QT206" s="94"/>
      <c r="QU206" s="94"/>
      <c r="QV206" s="94"/>
      <c r="QW206" s="94"/>
      <c r="QX206" s="94"/>
      <c r="QY206" s="94"/>
      <c r="QZ206" s="94"/>
      <c r="RA206" s="94"/>
      <c r="RB206" s="94"/>
      <c r="RC206" s="94"/>
      <c r="RD206" s="94"/>
      <c r="RE206" s="94"/>
      <c r="RF206" s="94"/>
      <c r="RG206" s="94"/>
      <c r="RH206" s="94"/>
      <c r="RI206" s="94"/>
      <c r="RJ206" s="94"/>
      <c r="RK206" s="94"/>
      <c r="RL206" s="94"/>
      <c r="RM206" s="94"/>
      <c r="RN206" s="94"/>
      <c r="RO206" s="94"/>
      <c r="RP206" s="94"/>
      <c r="RQ206" s="94"/>
      <c r="RR206" s="94"/>
      <c r="RS206" s="94"/>
      <c r="RT206" s="94"/>
      <c r="RU206" s="94"/>
      <c r="RV206" s="94"/>
      <c r="RW206" s="94"/>
      <c r="RX206" s="94"/>
      <c r="RY206" s="94"/>
      <c r="RZ206" s="94"/>
      <c r="SA206" s="94"/>
      <c r="SB206" s="94"/>
      <c r="SC206" s="94"/>
      <c r="SD206" s="94"/>
      <c r="SE206" s="94"/>
      <c r="SF206" s="94"/>
      <c r="SG206" s="94"/>
      <c r="SH206" s="94"/>
      <c r="SI206" s="94"/>
      <c r="SJ206" s="94"/>
      <c r="SK206" s="94"/>
      <c r="SL206" s="94"/>
      <c r="SM206" s="94"/>
      <c r="SN206" s="94"/>
      <c r="SO206" s="94"/>
      <c r="SP206" s="94"/>
      <c r="SQ206" s="94"/>
      <c r="SR206" s="94"/>
      <c r="SS206" s="94"/>
      <c r="ST206" s="94"/>
      <c r="SU206" s="94"/>
      <c r="SV206" s="94"/>
      <c r="SW206" s="94"/>
      <c r="SX206" s="94"/>
      <c r="SY206" s="94"/>
      <c r="SZ206" s="94"/>
      <c r="TA206" s="94"/>
      <c r="TB206" s="94"/>
      <c r="TC206" s="94"/>
      <c r="TD206" s="94"/>
      <c r="TE206" s="94"/>
      <c r="TF206" s="94"/>
      <c r="TG206" s="94"/>
      <c r="TH206" s="94"/>
      <c r="TI206" s="94"/>
      <c r="TJ206" s="94"/>
      <c r="TK206" s="94"/>
      <c r="TL206" s="94"/>
      <c r="TM206" s="94"/>
      <c r="TN206" s="94"/>
      <c r="TO206" s="94"/>
      <c r="TP206" s="94"/>
      <c r="TQ206" s="94"/>
      <c r="TR206" s="94"/>
      <c r="TS206" s="94"/>
      <c r="TT206" s="94"/>
      <c r="TU206" s="94"/>
      <c r="TV206" s="94"/>
      <c r="TW206" s="94"/>
      <c r="TX206" s="94"/>
      <c r="TY206" s="94"/>
      <c r="TZ206" s="94"/>
      <c r="UA206" s="94"/>
      <c r="UB206" s="94"/>
      <c r="UC206" s="94"/>
      <c r="UD206" s="94"/>
      <c r="UE206" s="94"/>
      <c r="UF206" s="94"/>
      <c r="UG206" s="94"/>
      <c r="UH206" s="94"/>
      <c r="UI206" s="94"/>
      <c r="UJ206" s="94"/>
      <c r="UK206" s="94"/>
      <c r="UL206" s="94"/>
      <c r="UM206" s="94"/>
      <c r="UN206" s="94"/>
      <c r="UO206" s="94"/>
      <c r="UP206" s="94"/>
      <c r="UQ206" s="94"/>
      <c r="UR206" s="94"/>
      <c r="US206" s="94"/>
      <c r="UT206" s="94"/>
      <c r="UU206" s="94"/>
      <c r="UV206" s="94"/>
      <c r="UW206" s="94"/>
      <c r="UX206" s="94"/>
      <c r="UY206" s="94"/>
      <c r="UZ206" s="94"/>
      <c r="VA206" s="94"/>
      <c r="VB206" s="94"/>
      <c r="VC206" s="94"/>
      <c r="VD206" s="94"/>
      <c r="VE206" s="94"/>
      <c r="VF206" s="94"/>
      <c r="VG206" s="94"/>
      <c r="VH206" s="94"/>
      <c r="VI206" s="94"/>
      <c r="VJ206" s="94"/>
      <c r="VK206" s="94"/>
      <c r="VL206" s="94"/>
      <c r="VM206" s="94"/>
      <c r="VN206" s="94"/>
      <c r="VO206" s="94"/>
      <c r="VP206" s="94"/>
      <c r="VQ206" s="94"/>
      <c r="VR206" s="94"/>
      <c r="VS206" s="94"/>
      <c r="VT206" s="94"/>
      <c r="VU206" s="94"/>
      <c r="VV206" s="94"/>
      <c r="VW206" s="94"/>
      <c r="VX206" s="94"/>
      <c r="VY206" s="94"/>
      <c r="VZ206" s="94"/>
      <c r="WA206" s="94"/>
      <c r="WB206" s="94"/>
      <c r="WC206" s="94"/>
      <c r="WD206" s="94"/>
      <c r="WE206" s="94"/>
      <c r="WF206" s="94"/>
      <c r="WG206" s="94"/>
      <c r="WH206" s="94"/>
      <c r="WI206" s="94"/>
      <c r="WJ206" s="94"/>
      <c r="WK206" s="94"/>
      <c r="WL206" s="94"/>
      <c r="WM206" s="94"/>
      <c r="WN206" s="94"/>
      <c r="WO206" s="94"/>
      <c r="WP206" s="94"/>
      <c r="WQ206" s="94"/>
      <c r="WR206" s="94"/>
      <c r="WS206" s="94"/>
      <c r="WT206" s="94"/>
      <c r="WU206" s="94"/>
      <c r="WV206" s="94"/>
      <c r="WW206" s="94"/>
      <c r="WX206" s="94"/>
      <c r="WY206" s="94"/>
      <c r="WZ206" s="94"/>
      <c r="XA206" s="94"/>
      <c r="XB206" s="94"/>
      <c r="XC206" s="94"/>
      <c r="XD206" s="94"/>
      <c r="XE206" s="94"/>
      <c r="XF206" s="94"/>
      <c r="XG206" s="94"/>
      <c r="XH206" s="94"/>
      <c r="XI206" s="94"/>
      <c r="XJ206" s="94"/>
      <c r="XK206" s="94"/>
      <c r="XL206" s="94"/>
      <c r="XM206" s="94"/>
      <c r="XN206" s="94"/>
      <c r="XO206" s="94"/>
      <c r="XP206" s="94"/>
      <c r="XQ206" s="94"/>
      <c r="XR206" s="94"/>
      <c r="XS206" s="94"/>
      <c r="XT206" s="94"/>
      <c r="XU206" s="94"/>
      <c r="XV206" s="94"/>
      <c r="XW206" s="94"/>
      <c r="XX206" s="94"/>
      <c r="XY206" s="94"/>
      <c r="XZ206" s="94"/>
      <c r="YA206" s="94"/>
      <c r="YB206" s="94"/>
      <c r="YC206" s="94"/>
      <c r="YD206" s="94"/>
      <c r="YE206" s="94"/>
      <c r="YF206" s="94"/>
      <c r="YG206" s="94"/>
      <c r="YH206" s="94"/>
      <c r="YI206" s="94"/>
      <c r="YJ206" s="94"/>
      <c r="YK206" s="94"/>
      <c r="YL206" s="94"/>
      <c r="YM206" s="94"/>
      <c r="YN206" s="94"/>
      <c r="YO206" s="94"/>
      <c r="YP206" s="94"/>
      <c r="YQ206" s="94"/>
      <c r="YR206" s="94"/>
      <c r="YS206" s="94"/>
      <c r="YT206" s="94"/>
      <c r="YU206" s="94"/>
      <c r="YV206" s="94"/>
      <c r="YW206" s="94"/>
      <c r="YX206" s="94"/>
      <c r="YY206" s="94"/>
      <c r="YZ206" s="94"/>
      <c r="ZA206" s="94"/>
      <c r="ZB206" s="94"/>
      <c r="ZC206" s="94"/>
      <c r="ZD206" s="94"/>
      <c r="ZE206" s="94"/>
      <c r="ZF206" s="94"/>
      <c r="ZG206" s="94"/>
      <c r="ZH206" s="94"/>
      <c r="ZI206" s="94"/>
      <c r="ZJ206" s="94"/>
      <c r="ZK206" s="94"/>
      <c r="ZL206" s="94"/>
      <c r="ZM206" s="94"/>
      <c r="ZN206" s="94"/>
      <c r="ZO206" s="94"/>
      <c r="ZP206" s="94"/>
      <c r="ZQ206" s="94"/>
      <c r="ZR206" s="94"/>
      <c r="ZS206" s="94"/>
      <c r="ZT206" s="94"/>
      <c r="ZU206" s="94"/>
      <c r="ZV206" s="94"/>
      <c r="ZW206" s="94"/>
      <c r="ZX206" s="94"/>
      <c r="ZY206" s="94"/>
      <c r="ZZ206" s="94"/>
      <c r="AAA206" s="94"/>
      <c r="AAB206" s="94"/>
      <c r="AAC206" s="94"/>
      <c r="AAD206" s="94"/>
      <c r="AAE206" s="94"/>
      <c r="AAF206" s="94"/>
      <c r="AAG206" s="94"/>
      <c r="AAH206" s="94"/>
      <c r="AAI206" s="94"/>
      <c r="AAJ206" s="94"/>
      <c r="AAK206" s="94"/>
      <c r="AAL206" s="94"/>
      <c r="AAM206" s="94"/>
      <c r="AAN206" s="94"/>
      <c r="AAO206" s="94"/>
      <c r="AAP206" s="94"/>
      <c r="AAQ206" s="94"/>
      <c r="AAR206" s="94"/>
      <c r="AAS206" s="94"/>
      <c r="AAT206" s="94"/>
      <c r="AAU206" s="94"/>
      <c r="AAV206" s="94"/>
      <c r="AAW206" s="94"/>
      <c r="AAX206" s="94"/>
      <c r="AAY206" s="94"/>
      <c r="AAZ206" s="94"/>
      <c r="ABA206" s="94"/>
      <c r="ABB206" s="94"/>
      <c r="ABC206" s="94"/>
      <c r="ABD206" s="94"/>
      <c r="ABE206" s="94"/>
      <c r="ABF206" s="94"/>
      <c r="ABG206" s="94"/>
      <c r="ABH206" s="94"/>
      <c r="ABI206" s="94"/>
      <c r="ABJ206" s="94"/>
      <c r="ABK206" s="94"/>
      <c r="ABL206" s="94"/>
      <c r="ABM206" s="94"/>
      <c r="ABN206" s="94"/>
      <c r="ABO206" s="94"/>
      <c r="ABP206" s="94"/>
      <c r="ABQ206" s="94"/>
      <c r="ABR206" s="94"/>
      <c r="ABS206" s="94"/>
      <c r="ABT206" s="94"/>
      <c r="ABU206" s="94"/>
      <c r="ABV206" s="94"/>
      <c r="ABW206" s="94"/>
      <c r="ABX206" s="94"/>
      <c r="ABY206" s="94"/>
      <c r="ABZ206" s="94"/>
      <c r="ACA206" s="94"/>
      <c r="ACB206" s="94"/>
      <c r="ACC206" s="94"/>
      <c r="ACD206" s="94"/>
      <c r="ACE206" s="94"/>
      <c r="ACF206" s="94"/>
      <c r="ACG206" s="94"/>
      <c r="ACH206" s="94"/>
      <c r="ACI206" s="94"/>
      <c r="ACJ206" s="94"/>
      <c r="ACK206" s="94"/>
      <c r="ACL206" s="94"/>
      <c r="ACM206" s="94"/>
      <c r="ACN206" s="94"/>
      <c r="ACO206" s="94"/>
      <c r="ACP206" s="94"/>
      <c r="ACQ206" s="94"/>
      <c r="ACR206" s="94"/>
      <c r="ACS206" s="94"/>
      <c r="ACT206" s="94"/>
      <c r="ACU206" s="94"/>
      <c r="ACV206" s="94"/>
      <c r="ACW206" s="94"/>
      <c r="ACX206" s="94"/>
      <c r="ACY206" s="94"/>
      <c r="ACZ206" s="94"/>
      <c r="ADA206" s="94"/>
      <c r="ADB206" s="94"/>
      <c r="ADC206" s="94"/>
      <c r="ADD206" s="94"/>
      <c r="ADE206" s="94"/>
      <c r="ADF206" s="94"/>
      <c r="ADG206" s="94"/>
      <c r="ADH206" s="94"/>
      <c r="ADI206" s="94"/>
      <c r="ADJ206" s="94"/>
      <c r="ADK206" s="94"/>
      <c r="ADL206" s="94"/>
      <c r="ADM206" s="94"/>
      <c r="ADN206" s="94"/>
      <c r="ADO206" s="94"/>
      <c r="ADP206" s="94"/>
      <c r="ADQ206" s="94"/>
      <c r="ADR206" s="94"/>
      <c r="ADS206" s="94"/>
      <c r="ADT206" s="94"/>
      <c r="ADU206" s="94"/>
      <c r="ADV206" s="94"/>
      <c r="ADW206" s="94"/>
      <c r="ADX206" s="94"/>
      <c r="ADY206" s="94"/>
      <c r="ADZ206" s="94"/>
      <c r="AEA206" s="94"/>
      <c r="AEB206" s="94"/>
      <c r="AEC206" s="94"/>
      <c r="AED206" s="94"/>
      <c r="AEE206" s="94"/>
      <c r="AEF206" s="94"/>
      <c r="AEG206" s="94"/>
      <c r="AEH206" s="94"/>
      <c r="AEI206" s="94"/>
      <c r="AEJ206" s="94"/>
      <c r="AEK206" s="94"/>
      <c r="AEL206" s="94"/>
      <c r="AEM206" s="94"/>
      <c r="AEN206" s="94"/>
      <c r="AEO206" s="94"/>
      <c r="AEP206" s="94"/>
      <c r="AEQ206" s="94"/>
      <c r="AER206" s="94"/>
      <c r="AES206" s="94"/>
      <c r="AET206" s="94"/>
      <c r="AEU206" s="94"/>
      <c r="AEV206" s="94"/>
      <c r="AEW206" s="94"/>
      <c r="AEX206" s="94"/>
      <c r="AEY206" s="94"/>
      <c r="AEZ206" s="94"/>
      <c r="AFA206" s="94"/>
      <c r="AFB206" s="94"/>
      <c r="AFC206" s="94"/>
      <c r="AFD206" s="94"/>
      <c r="AFE206" s="94"/>
      <c r="AFF206" s="94"/>
      <c r="AFG206" s="94"/>
      <c r="AFH206" s="94"/>
      <c r="AFI206" s="94"/>
      <c r="AFJ206" s="94"/>
      <c r="AFK206" s="94"/>
      <c r="AFL206" s="94"/>
      <c r="AFM206" s="94"/>
      <c r="AFN206" s="94"/>
      <c r="AFO206" s="94"/>
      <c r="AFP206" s="94"/>
      <c r="AFQ206" s="94"/>
      <c r="AFR206" s="94"/>
      <c r="AFS206" s="94"/>
      <c r="AFT206" s="94"/>
      <c r="AFU206" s="94"/>
      <c r="AFV206" s="94"/>
      <c r="AFW206" s="94"/>
      <c r="AFX206" s="94"/>
      <c r="AFY206" s="94"/>
      <c r="AFZ206" s="94"/>
      <c r="AGA206" s="94"/>
      <c r="AGB206" s="94"/>
      <c r="AGC206" s="94"/>
      <c r="AGD206" s="94"/>
      <c r="AGE206" s="94"/>
      <c r="AGF206" s="94"/>
      <c r="AGG206" s="94"/>
      <c r="AGH206" s="94"/>
      <c r="AGI206" s="94"/>
      <c r="AGJ206" s="94"/>
      <c r="AGK206" s="94"/>
      <c r="AGL206" s="94"/>
      <c r="AGM206" s="94"/>
      <c r="AGN206" s="94"/>
      <c r="AGO206" s="94"/>
      <c r="AGP206" s="94"/>
      <c r="AGQ206" s="94"/>
      <c r="AGR206" s="94"/>
      <c r="AGS206" s="94"/>
      <c r="AGT206" s="94"/>
      <c r="AGU206" s="94"/>
      <c r="AGV206" s="94"/>
      <c r="AGW206" s="94"/>
      <c r="AGX206" s="94"/>
      <c r="AGY206" s="94"/>
      <c r="AGZ206" s="94"/>
      <c r="AHA206" s="94"/>
      <c r="AHB206" s="94"/>
      <c r="AHC206" s="94"/>
      <c r="AHD206" s="94"/>
      <c r="AHE206" s="94"/>
      <c r="AHF206" s="94"/>
      <c r="AHG206" s="94"/>
      <c r="AHH206" s="94"/>
      <c r="AHI206" s="94"/>
      <c r="AHJ206" s="94"/>
      <c r="AHK206" s="94"/>
      <c r="AHL206" s="94"/>
      <c r="AHM206" s="94"/>
      <c r="AHN206" s="94"/>
      <c r="AHO206" s="94"/>
      <c r="AHP206" s="94"/>
      <c r="AHQ206" s="94"/>
      <c r="AHR206" s="94"/>
      <c r="AHS206" s="94"/>
      <c r="AHT206" s="94"/>
      <c r="AHU206" s="94"/>
      <c r="AHV206" s="94"/>
      <c r="AHW206" s="94"/>
      <c r="AHX206" s="94"/>
      <c r="AHY206" s="94"/>
      <c r="AHZ206" s="94"/>
      <c r="AIA206" s="94"/>
      <c r="AIB206" s="94"/>
      <c r="AIC206" s="94"/>
      <c r="AID206" s="94"/>
      <c r="AIE206" s="94"/>
      <c r="AIF206" s="94"/>
      <c r="AIG206" s="94"/>
      <c r="AIH206" s="94"/>
      <c r="AII206" s="94"/>
      <c r="AIJ206" s="94"/>
      <c r="AIK206" s="94"/>
      <c r="AIL206" s="94"/>
      <c r="AIM206" s="94"/>
      <c r="AIN206" s="94"/>
      <c r="AIO206" s="94"/>
      <c r="AIP206" s="94"/>
      <c r="AIQ206" s="94"/>
      <c r="AIR206" s="94"/>
      <c r="AIS206" s="94"/>
      <c r="AIT206" s="94"/>
      <c r="AIU206" s="94"/>
      <c r="AIV206" s="94"/>
      <c r="AIW206" s="94"/>
      <c r="AIX206" s="94"/>
      <c r="AIY206" s="94"/>
      <c r="AIZ206" s="94"/>
      <c r="AJA206" s="94"/>
      <c r="AJB206" s="94"/>
      <c r="AJC206" s="94"/>
      <c r="AJD206" s="94"/>
      <c r="AJE206" s="94"/>
      <c r="AJF206" s="94"/>
      <c r="AJG206" s="94"/>
      <c r="AJH206" s="94"/>
      <c r="AJI206" s="94"/>
      <c r="AJJ206" s="94"/>
      <c r="AJK206" s="94"/>
      <c r="AJL206" s="94"/>
      <c r="AJM206" s="94"/>
      <c r="AJN206" s="94"/>
      <c r="AJO206" s="94"/>
      <c r="AJP206" s="94"/>
      <c r="AJQ206" s="94"/>
      <c r="AJR206" s="94"/>
      <c r="AJS206" s="94"/>
      <c r="AJT206" s="94"/>
      <c r="AJU206" s="94"/>
      <c r="AJV206" s="94"/>
      <c r="AJW206" s="94"/>
      <c r="AJX206" s="94"/>
      <c r="AJY206" s="94"/>
      <c r="AJZ206" s="94"/>
      <c r="AKA206" s="94"/>
      <c r="AKB206" s="94"/>
      <c r="AKC206" s="94"/>
      <c r="AKD206" s="94"/>
      <c r="AKE206" s="94"/>
      <c r="AKF206" s="94"/>
      <c r="AKG206" s="94"/>
      <c r="AKH206" s="94"/>
      <c r="AKI206" s="94"/>
      <c r="AKJ206" s="94"/>
      <c r="AKK206" s="94"/>
      <c r="AKL206" s="94"/>
      <c r="AKM206" s="94"/>
      <c r="AKN206" s="94"/>
      <c r="AKO206" s="94"/>
      <c r="AKP206" s="94"/>
      <c r="AKQ206" s="94"/>
      <c r="AKR206" s="94"/>
      <c r="AKS206" s="94"/>
      <c r="AKT206" s="94"/>
      <c r="AKU206" s="94"/>
      <c r="AKV206" s="94"/>
      <c r="AKW206" s="94"/>
      <c r="AKX206" s="94"/>
      <c r="AKY206" s="94"/>
      <c r="AKZ206" s="94"/>
      <c r="ALA206" s="94"/>
    </row>
    <row r="207" spans="1:989" s="95" customFormat="1" ht="25.5" x14ac:dyDescent="0.2">
      <c r="A207" s="48" t="s">
        <v>58</v>
      </c>
      <c r="B207" s="78">
        <f>(-B206/1214803.6)*100</f>
        <v>20.075994177165786</v>
      </c>
      <c r="C207" s="78">
        <f>(-C206/1214803.6)*100</f>
        <v>20.075994177165786</v>
      </c>
      <c r="D207" s="78">
        <f t="shared" ref="D207" si="66">(-D206/1214803.6)*100</f>
        <v>20.075994177165786</v>
      </c>
      <c r="E207" s="79">
        <f t="shared" si="57"/>
        <v>100</v>
      </c>
      <c r="F207" s="79">
        <v>0</v>
      </c>
      <c r="G207" s="79">
        <v>0</v>
      </c>
      <c r="H207" s="78">
        <f t="shared" si="65"/>
        <v>0</v>
      </c>
      <c r="I207" s="78">
        <f t="shared" si="65"/>
        <v>0</v>
      </c>
      <c r="J207" s="78">
        <f t="shared" si="65"/>
        <v>0</v>
      </c>
      <c r="K207" s="78">
        <f t="shared" si="65"/>
        <v>0</v>
      </c>
      <c r="L207" s="78">
        <f t="shared" si="65"/>
        <v>0</v>
      </c>
      <c r="M207" s="78">
        <f t="shared" si="65"/>
        <v>0</v>
      </c>
      <c r="N207" s="94"/>
      <c r="O207" s="94"/>
      <c r="P207" s="94"/>
      <c r="Q207" s="94"/>
      <c r="R207" s="94"/>
      <c r="S207" s="94"/>
      <c r="T207" s="94"/>
      <c r="U207" s="94"/>
      <c r="V207" s="94"/>
      <c r="W207" s="94"/>
      <c r="X207" s="94"/>
      <c r="Y207" s="94"/>
      <c r="Z207" s="94"/>
      <c r="AA207" s="94"/>
      <c r="AB207" s="94"/>
      <c r="AC207" s="94"/>
      <c r="AD207" s="94"/>
      <c r="AE207" s="94"/>
      <c r="AF207" s="94"/>
      <c r="AG207" s="94"/>
      <c r="AH207" s="94"/>
      <c r="AI207" s="94"/>
      <c r="AJ207" s="94"/>
      <c r="AK207" s="94"/>
      <c r="AL207" s="94"/>
      <c r="AM207" s="94"/>
      <c r="AN207" s="94"/>
      <c r="AO207" s="94"/>
      <c r="AP207" s="94"/>
      <c r="AQ207" s="94"/>
      <c r="AR207" s="94"/>
      <c r="AS207" s="94"/>
      <c r="AT207" s="94"/>
      <c r="AU207" s="94"/>
      <c r="AV207" s="94"/>
      <c r="AW207" s="94"/>
      <c r="AX207" s="94"/>
      <c r="AY207" s="94"/>
      <c r="AZ207" s="94"/>
      <c r="BA207" s="94"/>
      <c r="BB207" s="94"/>
      <c r="BC207" s="94"/>
      <c r="BD207" s="94"/>
      <c r="BE207" s="94"/>
      <c r="BF207" s="94"/>
      <c r="BG207" s="94"/>
      <c r="BH207" s="94"/>
      <c r="BI207" s="94"/>
      <c r="BJ207" s="94"/>
      <c r="BK207" s="94"/>
      <c r="BL207" s="94"/>
      <c r="BM207" s="94"/>
      <c r="BN207" s="94"/>
      <c r="BO207" s="94"/>
      <c r="BP207" s="94"/>
      <c r="BQ207" s="94"/>
      <c r="BR207" s="94"/>
      <c r="BS207" s="94"/>
      <c r="BT207" s="94"/>
      <c r="BU207" s="94"/>
      <c r="BV207" s="94"/>
      <c r="BW207" s="94"/>
      <c r="BX207" s="94"/>
      <c r="BY207" s="94"/>
      <c r="BZ207" s="94"/>
      <c r="CA207" s="94"/>
      <c r="CB207" s="94"/>
      <c r="CC207" s="94"/>
      <c r="CD207" s="94"/>
      <c r="CE207" s="94"/>
      <c r="CF207" s="94"/>
      <c r="CG207" s="94"/>
      <c r="CH207" s="94"/>
      <c r="CI207" s="94"/>
      <c r="CJ207" s="94"/>
      <c r="CK207" s="94"/>
      <c r="CL207" s="94"/>
      <c r="CM207" s="94"/>
      <c r="CN207" s="94"/>
      <c r="CO207" s="94"/>
      <c r="CP207" s="94"/>
      <c r="CQ207" s="94"/>
      <c r="CR207" s="94"/>
      <c r="CS207" s="94"/>
      <c r="CT207" s="94"/>
      <c r="CU207" s="94"/>
      <c r="CV207" s="94"/>
      <c r="CW207" s="94"/>
      <c r="CX207" s="94"/>
      <c r="CY207" s="94"/>
      <c r="CZ207" s="94"/>
      <c r="DA207" s="94"/>
      <c r="DB207" s="94"/>
      <c r="DC207" s="94"/>
      <c r="DD207" s="94"/>
      <c r="DE207" s="94"/>
      <c r="DF207" s="94"/>
      <c r="DG207" s="94"/>
      <c r="DH207" s="94"/>
      <c r="DI207" s="94"/>
      <c r="DJ207" s="94"/>
      <c r="DK207" s="94"/>
      <c r="DL207" s="94"/>
      <c r="DM207" s="94"/>
      <c r="DN207" s="94"/>
      <c r="DO207" s="94"/>
      <c r="DP207" s="94"/>
      <c r="DQ207" s="94"/>
      <c r="DR207" s="94"/>
      <c r="DS207" s="94"/>
      <c r="DT207" s="94"/>
      <c r="DU207" s="94"/>
      <c r="DV207" s="94"/>
      <c r="DW207" s="94"/>
      <c r="DX207" s="94"/>
      <c r="DY207" s="94"/>
      <c r="DZ207" s="94"/>
      <c r="EA207" s="94"/>
      <c r="EB207" s="94"/>
      <c r="EC207" s="94"/>
      <c r="ED207" s="94"/>
      <c r="EE207" s="94"/>
      <c r="EF207" s="94"/>
      <c r="EG207" s="94"/>
      <c r="EH207" s="94"/>
      <c r="EI207" s="94"/>
      <c r="EJ207" s="94"/>
      <c r="EK207" s="94"/>
      <c r="EL207" s="94"/>
      <c r="EM207" s="94"/>
      <c r="EN207" s="94"/>
      <c r="EO207" s="94"/>
      <c r="EP207" s="94"/>
      <c r="EQ207" s="94"/>
      <c r="ER207" s="94"/>
      <c r="ES207" s="94"/>
      <c r="ET207" s="94"/>
      <c r="EU207" s="94"/>
      <c r="EV207" s="94"/>
      <c r="EW207" s="94"/>
      <c r="EX207" s="94"/>
      <c r="EY207" s="94"/>
      <c r="EZ207" s="94"/>
      <c r="FA207" s="94"/>
      <c r="FB207" s="94"/>
      <c r="FC207" s="94"/>
      <c r="FD207" s="94"/>
      <c r="FE207" s="94"/>
      <c r="FF207" s="94"/>
      <c r="FG207" s="94"/>
      <c r="FH207" s="94"/>
      <c r="FI207" s="94"/>
      <c r="FJ207" s="94"/>
      <c r="FK207" s="94"/>
      <c r="FL207" s="94"/>
      <c r="FM207" s="94"/>
      <c r="FN207" s="94"/>
      <c r="FO207" s="94"/>
      <c r="FP207" s="94"/>
      <c r="FQ207" s="94"/>
      <c r="FR207" s="94"/>
      <c r="FS207" s="94"/>
      <c r="FT207" s="94"/>
      <c r="FU207" s="94"/>
      <c r="FV207" s="94"/>
      <c r="FW207" s="94"/>
      <c r="FX207" s="94"/>
      <c r="FY207" s="94"/>
      <c r="FZ207" s="94"/>
      <c r="GA207" s="94"/>
      <c r="GB207" s="94"/>
      <c r="GC207" s="94"/>
      <c r="GD207" s="94"/>
      <c r="GE207" s="94"/>
      <c r="GF207" s="94"/>
      <c r="GG207" s="94"/>
      <c r="GH207" s="94"/>
      <c r="GI207" s="94"/>
      <c r="GJ207" s="94"/>
      <c r="GK207" s="94"/>
      <c r="GL207" s="94"/>
      <c r="GM207" s="94"/>
      <c r="GN207" s="94"/>
      <c r="GO207" s="94"/>
      <c r="GP207" s="94"/>
      <c r="GQ207" s="94"/>
      <c r="GR207" s="94"/>
      <c r="GS207" s="94"/>
      <c r="GT207" s="94"/>
      <c r="GU207" s="94"/>
      <c r="GV207" s="94"/>
      <c r="GW207" s="94"/>
      <c r="GX207" s="94"/>
      <c r="GY207" s="94"/>
      <c r="GZ207" s="94"/>
      <c r="HA207" s="94"/>
      <c r="HB207" s="94"/>
      <c r="HC207" s="94"/>
      <c r="HD207" s="94"/>
      <c r="HE207" s="94"/>
      <c r="HF207" s="94"/>
      <c r="HG207" s="94"/>
      <c r="HH207" s="94"/>
      <c r="HI207" s="94"/>
      <c r="HJ207" s="94"/>
      <c r="HK207" s="94"/>
      <c r="HL207" s="94"/>
      <c r="HM207" s="94"/>
      <c r="HN207" s="94"/>
      <c r="HO207" s="94"/>
      <c r="HP207" s="94"/>
      <c r="HQ207" s="94"/>
      <c r="HR207" s="94"/>
      <c r="HS207" s="94"/>
      <c r="HT207" s="94"/>
      <c r="HU207" s="94"/>
      <c r="HV207" s="94"/>
      <c r="HW207" s="94"/>
      <c r="HX207" s="94"/>
      <c r="HY207" s="94"/>
      <c r="HZ207" s="94"/>
      <c r="IA207" s="94"/>
      <c r="IB207" s="94"/>
      <c r="IC207" s="94"/>
      <c r="ID207" s="94"/>
      <c r="IE207" s="94"/>
      <c r="IF207" s="94"/>
      <c r="IG207" s="94"/>
      <c r="IH207" s="94"/>
      <c r="II207" s="94"/>
      <c r="IJ207" s="94"/>
      <c r="IK207" s="94"/>
      <c r="IL207" s="94"/>
      <c r="IM207" s="94"/>
      <c r="IN207" s="94"/>
      <c r="IO207" s="94"/>
      <c r="IP207" s="94"/>
      <c r="IQ207" s="94"/>
      <c r="IR207" s="94"/>
      <c r="IS207" s="94"/>
      <c r="IT207" s="94"/>
      <c r="IU207" s="94"/>
      <c r="IV207" s="94"/>
      <c r="IW207" s="94"/>
      <c r="IX207" s="94"/>
      <c r="IY207" s="94"/>
      <c r="IZ207" s="94"/>
      <c r="JA207" s="94"/>
      <c r="JB207" s="94"/>
      <c r="JC207" s="94"/>
      <c r="JD207" s="94"/>
      <c r="JE207" s="94"/>
      <c r="JF207" s="94"/>
      <c r="JG207" s="94"/>
      <c r="JH207" s="94"/>
      <c r="JI207" s="94"/>
      <c r="JJ207" s="94"/>
      <c r="JK207" s="94"/>
      <c r="JL207" s="94"/>
      <c r="JM207" s="94"/>
      <c r="JN207" s="94"/>
      <c r="JO207" s="94"/>
      <c r="JP207" s="94"/>
      <c r="JQ207" s="94"/>
      <c r="JR207" s="94"/>
      <c r="JS207" s="94"/>
      <c r="JT207" s="94"/>
      <c r="JU207" s="94"/>
      <c r="JV207" s="94"/>
      <c r="JW207" s="94"/>
      <c r="JX207" s="94"/>
      <c r="JY207" s="94"/>
      <c r="JZ207" s="94"/>
      <c r="KA207" s="94"/>
      <c r="KB207" s="94"/>
      <c r="KC207" s="94"/>
      <c r="KD207" s="94"/>
      <c r="KE207" s="94"/>
      <c r="KF207" s="94"/>
      <c r="KG207" s="94"/>
      <c r="KH207" s="94"/>
      <c r="KI207" s="94"/>
      <c r="KJ207" s="94"/>
      <c r="KK207" s="94"/>
      <c r="KL207" s="94"/>
      <c r="KM207" s="94"/>
      <c r="KN207" s="94"/>
      <c r="KO207" s="94"/>
      <c r="KP207" s="94"/>
      <c r="KQ207" s="94"/>
      <c r="KR207" s="94"/>
      <c r="KS207" s="94"/>
      <c r="KT207" s="94"/>
      <c r="KU207" s="94"/>
      <c r="KV207" s="94"/>
      <c r="KW207" s="94"/>
      <c r="KX207" s="94"/>
      <c r="KY207" s="94"/>
      <c r="KZ207" s="94"/>
      <c r="LA207" s="94"/>
      <c r="LB207" s="94"/>
      <c r="LC207" s="94"/>
      <c r="LD207" s="94"/>
      <c r="LE207" s="94"/>
      <c r="LF207" s="94"/>
      <c r="LG207" s="94"/>
      <c r="LH207" s="94"/>
      <c r="LI207" s="94"/>
      <c r="LJ207" s="94"/>
      <c r="LK207" s="94"/>
      <c r="LL207" s="94"/>
      <c r="LM207" s="94"/>
      <c r="LN207" s="94"/>
      <c r="LO207" s="94"/>
      <c r="LP207" s="94"/>
      <c r="LQ207" s="94"/>
      <c r="LR207" s="94"/>
      <c r="LS207" s="94"/>
      <c r="LT207" s="94"/>
      <c r="LU207" s="94"/>
      <c r="LV207" s="94"/>
      <c r="LW207" s="94"/>
      <c r="LX207" s="94"/>
      <c r="LY207" s="94"/>
      <c r="LZ207" s="94"/>
      <c r="MA207" s="94"/>
      <c r="MB207" s="94"/>
      <c r="MC207" s="94"/>
      <c r="MD207" s="94"/>
      <c r="ME207" s="94"/>
      <c r="MF207" s="94"/>
      <c r="MG207" s="94"/>
      <c r="MH207" s="94"/>
      <c r="MI207" s="94"/>
      <c r="MJ207" s="94"/>
      <c r="MK207" s="94"/>
      <c r="ML207" s="94"/>
      <c r="MM207" s="94"/>
      <c r="MN207" s="94"/>
      <c r="MO207" s="94"/>
      <c r="MP207" s="94"/>
      <c r="MQ207" s="94"/>
      <c r="MR207" s="94"/>
      <c r="MS207" s="94"/>
      <c r="MT207" s="94"/>
      <c r="MU207" s="94"/>
      <c r="MV207" s="94"/>
      <c r="MW207" s="94"/>
      <c r="MX207" s="94"/>
      <c r="MY207" s="94"/>
      <c r="MZ207" s="94"/>
      <c r="NA207" s="94"/>
      <c r="NB207" s="94"/>
      <c r="NC207" s="94"/>
      <c r="ND207" s="94"/>
      <c r="NE207" s="94"/>
      <c r="NF207" s="94"/>
      <c r="NG207" s="94"/>
      <c r="NH207" s="94"/>
      <c r="NI207" s="94"/>
      <c r="NJ207" s="94"/>
      <c r="NK207" s="94"/>
      <c r="NL207" s="94"/>
      <c r="NM207" s="94"/>
      <c r="NN207" s="94"/>
      <c r="NO207" s="94"/>
      <c r="NP207" s="94"/>
      <c r="NQ207" s="94"/>
      <c r="NR207" s="94"/>
      <c r="NS207" s="94"/>
      <c r="NT207" s="94"/>
      <c r="NU207" s="94"/>
      <c r="NV207" s="94"/>
      <c r="NW207" s="94"/>
      <c r="NX207" s="94"/>
      <c r="NY207" s="94"/>
      <c r="NZ207" s="94"/>
      <c r="OA207" s="94"/>
      <c r="OB207" s="94"/>
      <c r="OC207" s="94"/>
      <c r="OD207" s="94"/>
      <c r="OE207" s="94"/>
      <c r="OF207" s="94"/>
      <c r="OG207" s="94"/>
      <c r="OH207" s="94"/>
      <c r="OI207" s="94"/>
      <c r="OJ207" s="94"/>
      <c r="OK207" s="94"/>
      <c r="OL207" s="94"/>
      <c r="OM207" s="94"/>
      <c r="ON207" s="94"/>
      <c r="OO207" s="94"/>
      <c r="OP207" s="94"/>
      <c r="OQ207" s="94"/>
      <c r="OR207" s="94"/>
      <c r="OS207" s="94"/>
      <c r="OT207" s="94"/>
      <c r="OU207" s="94"/>
      <c r="OV207" s="94"/>
      <c r="OW207" s="94"/>
      <c r="OX207" s="94"/>
      <c r="OY207" s="94"/>
      <c r="OZ207" s="94"/>
      <c r="PA207" s="94"/>
      <c r="PB207" s="94"/>
      <c r="PC207" s="94"/>
      <c r="PD207" s="94"/>
      <c r="PE207" s="94"/>
      <c r="PF207" s="94"/>
      <c r="PG207" s="94"/>
      <c r="PH207" s="94"/>
      <c r="PI207" s="94"/>
      <c r="PJ207" s="94"/>
      <c r="PK207" s="94"/>
      <c r="PL207" s="94"/>
      <c r="PM207" s="94"/>
      <c r="PN207" s="94"/>
      <c r="PO207" s="94"/>
      <c r="PP207" s="94"/>
      <c r="PQ207" s="94"/>
      <c r="PR207" s="94"/>
      <c r="PS207" s="94"/>
      <c r="PT207" s="94"/>
      <c r="PU207" s="94"/>
      <c r="PV207" s="94"/>
      <c r="PW207" s="94"/>
      <c r="PX207" s="94"/>
      <c r="PY207" s="94"/>
      <c r="PZ207" s="94"/>
      <c r="QA207" s="94"/>
      <c r="QB207" s="94"/>
      <c r="QC207" s="94"/>
      <c r="QD207" s="94"/>
      <c r="QE207" s="94"/>
      <c r="QF207" s="94"/>
      <c r="QG207" s="94"/>
      <c r="QH207" s="94"/>
      <c r="QI207" s="94"/>
      <c r="QJ207" s="94"/>
      <c r="QK207" s="94"/>
      <c r="QL207" s="94"/>
      <c r="QM207" s="94"/>
      <c r="QN207" s="94"/>
      <c r="QO207" s="94"/>
      <c r="QP207" s="94"/>
      <c r="QQ207" s="94"/>
      <c r="QR207" s="94"/>
      <c r="QS207" s="94"/>
      <c r="QT207" s="94"/>
      <c r="QU207" s="94"/>
      <c r="QV207" s="94"/>
      <c r="QW207" s="94"/>
      <c r="QX207" s="94"/>
      <c r="QY207" s="94"/>
      <c r="QZ207" s="94"/>
      <c r="RA207" s="94"/>
      <c r="RB207" s="94"/>
      <c r="RC207" s="94"/>
      <c r="RD207" s="94"/>
      <c r="RE207" s="94"/>
      <c r="RF207" s="94"/>
      <c r="RG207" s="94"/>
      <c r="RH207" s="94"/>
      <c r="RI207" s="94"/>
      <c r="RJ207" s="94"/>
      <c r="RK207" s="94"/>
      <c r="RL207" s="94"/>
      <c r="RM207" s="94"/>
      <c r="RN207" s="94"/>
      <c r="RO207" s="94"/>
      <c r="RP207" s="94"/>
      <c r="RQ207" s="94"/>
      <c r="RR207" s="94"/>
      <c r="RS207" s="94"/>
      <c r="RT207" s="94"/>
      <c r="RU207" s="94"/>
      <c r="RV207" s="94"/>
      <c r="RW207" s="94"/>
      <c r="RX207" s="94"/>
      <c r="RY207" s="94"/>
      <c r="RZ207" s="94"/>
      <c r="SA207" s="94"/>
      <c r="SB207" s="94"/>
      <c r="SC207" s="94"/>
      <c r="SD207" s="94"/>
      <c r="SE207" s="94"/>
      <c r="SF207" s="94"/>
      <c r="SG207" s="94"/>
      <c r="SH207" s="94"/>
      <c r="SI207" s="94"/>
      <c r="SJ207" s="94"/>
      <c r="SK207" s="94"/>
      <c r="SL207" s="94"/>
      <c r="SM207" s="94"/>
      <c r="SN207" s="94"/>
      <c r="SO207" s="94"/>
      <c r="SP207" s="94"/>
      <c r="SQ207" s="94"/>
      <c r="SR207" s="94"/>
      <c r="SS207" s="94"/>
      <c r="ST207" s="94"/>
      <c r="SU207" s="94"/>
      <c r="SV207" s="94"/>
      <c r="SW207" s="94"/>
      <c r="SX207" s="94"/>
      <c r="SY207" s="94"/>
      <c r="SZ207" s="94"/>
      <c r="TA207" s="94"/>
      <c r="TB207" s="94"/>
      <c r="TC207" s="94"/>
      <c r="TD207" s="94"/>
      <c r="TE207" s="94"/>
      <c r="TF207" s="94"/>
      <c r="TG207" s="94"/>
      <c r="TH207" s="94"/>
      <c r="TI207" s="94"/>
      <c r="TJ207" s="94"/>
      <c r="TK207" s="94"/>
      <c r="TL207" s="94"/>
      <c r="TM207" s="94"/>
      <c r="TN207" s="94"/>
      <c r="TO207" s="94"/>
      <c r="TP207" s="94"/>
      <c r="TQ207" s="94"/>
      <c r="TR207" s="94"/>
      <c r="TS207" s="94"/>
      <c r="TT207" s="94"/>
      <c r="TU207" s="94"/>
      <c r="TV207" s="94"/>
      <c r="TW207" s="94"/>
      <c r="TX207" s="94"/>
      <c r="TY207" s="94"/>
      <c r="TZ207" s="94"/>
      <c r="UA207" s="94"/>
      <c r="UB207" s="94"/>
      <c r="UC207" s="94"/>
      <c r="UD207" s="94"/>
      <c r="UE207" s="94"/>
      <c r="UF207" s="94"/>
      <c r="UG207" s="94"/>
      <c r="UH207" s="94"/>
      <c r="UI207" s="94"/>
      <c r="UJ207" s="94"/>
      <c r="UK207" s="94"/>
      <c r="UL207" s="94"/>
      <c r="UM207" s="94"/>
      <c r="UN207" s="94"/>
      <c r="UO207" s="94"/>
      <c r="UP207" s="94"/>
      <c r="UQ207" s="94"/>
      <c r="UR207" s="94"/>
      <c r="US207" s="94"/>
      <c r="UT207" s="94"/>
      <c r="UU207" s="94"/>
      <c r="UV207" s="94"/>
      <c r="UW207" s="94"/>
      <c r="UX207" s="94"/>
      <c r="UY207" s="94"/>
      <c r="UZ207" s="94"/>
      <c r="VA207" s="94"/>
      <c r="VB207" s="94"/>
      <c r="VC207" s="94"/>
      <c r="VD207" s="94"/>
      <c r="VE207" s="94"/>
      <c r="VF207" s="94"/>
      <c r="VG207" s="94"/>
      <c r="VH207" s="94"/>
      <c r="VI207" s="94"/>
      <c r="VJ207" s="94"/>
      <c r="VK207" s="94"/>
      <c r="VL207" s="94"/>
      <c r="VM207" s="94"/>
      <c r="VN207" s="94"/>
      <c r="VO207" s="94"/>
      <c r="VP207" s="94"/>
      <c r="VQ207" s="94"/>
      <c r="VR207" s="94"/>
      <c r="VS207" s="94"/>
      <c r="VT207" s="94"/>
      <c r="VU207" s="94"/>
      <c r="VV207" s="94"/>
      <c r="VW207" s="94"/>
      <c r="VX207" s="94"/>
      <c r="VY207" s="94"/>
      <c r="VZ207" s="94"/>
      <c r="WA207" s="94"/>
      <c r="WB207" s="94"/>
      <c r="WC207" s="94"/>
      <c r="WD207" s="94"/>
      <c r="WE207" s="94"/>
      <c r="WF207" s="94"/>
      <c r="WG207" s="94"/>
      <c r="WH207" s="94"/>
      <c r="WI207" s="94"/>
      <c r="WJ207" s="94"/>
      <c r="WK207" s="94"/>
      <c r="WL207" s="94"/>
      <c r="WM207" s="94"/>
      <c r="WN207" s="94"/>
      <c r="WO207" s="94"/>
      <c r="WP207" s="94"/>
      <c r="WQ207" s="94"/>
      <c r="WR207" s="94"/>
      <c r="WS207" s="94"/>
      <c r="WT207" s="94"/>
      <c r="WU207" s="94"/>
      <c r="WV207" s="94"/>
      <c r="WW207" s="94"/>
      <c r="WX207" s="94"/>
      <c r="WY207" s="94"/>
      <c r="WZ207" s="94"/>
      <c r="XA207" s="94"/>
      <c r="XB207" s="94"/>
      <c r="XC207" s="94"/>
      <c r="XD207" s="94"/>
      <c r="XE207" s="94"/>
      <c r="XF207" s="94"/>
      <c r="XG207" s="94"/>
      <c r="XH207" s="94"/>
      <c r="XI207" s="94"/>
      <c r="XJ207" s="94"/>
      <c r="XK207" s="94"/>
      <c r="XL207" s="94"/>
      <c r="XM207" s="94"/>
      <c r="XN207" s="94"/>
      <c r="XO207" s="94"/>
      <c r="XP207" s="94"/>
      <c r="XQ207" s="94"/>
      <c r="XR207" s="94"/>
      <c r="XS207" s="94"/>
      <c r="XT207" s="94"/>
      <c r="XU207" s="94"/>
      <c r="XV207" s="94"/>
      <c r="XW207" s="94"/>
      <c r="XX207" s="94"/>
      <c r="XY207" s="94"/>
      <c r="XZ207" s="94"/>
      <c r="YA207" s="94"/>
      <c r="YB207" s="94"/>
      <c r="YC207" s="94"/>
      <c r="YD207" s="94"/>
      <c r="YE207" s="94"/>
      <c r="YF207" s="94"/>
      <c r="YG207" s="94"/>
      <c r="YH207" s="94"/>
      <c r="YI207" s="94"/>
      <c r="YJ207" s="94"/>
      <c r="YK207" s="94"/>
      <c r="YL207" s="94"/>
      <c r="YM207" s="94"/>
      <c r="YN207" s="94"/>
      <c r="YO207" s="94"/>
      <c r="YP207" s="94"/>
      <c r="YQ207" s="94"/>
      <c r="YR207" s="94"/>
      <c r="YS207" s="94"/>
      <c r="YT207" s="94"/>
      <c r="YU207" s="94"/>
      <c r="YV207" s="94"/>
      <c r="YW207" s="94"/>
      <c r="YX207" s="94"/>
      <c r="YY207" s="94"/>
      <c r="YZ207" s="94"/>
      <c r="ZA207" s="94"/>
      <c r="ZB207" s="94"/>
      <c r="ZC207" s="94"/>
      <c r="ZD207" s="94"/>
      <c r="ZE207" s="94"/>
      <c r="ZF207" s="94"/>
      <c r="ZG207" s="94"/>
      <c r="ZH207" s="94"/>
      <c r="ZI207" s="94"/>
      <c r="ZJ207" s="94"/>
      <c r="ZK207" s="94"/>
      <c r="ZL207" s="94"/>
      <c r="ZM207" s="94"/>
      <c r="ZN207" s="94"/>
      <c r="ZO207" s="94"/>
      <c r="ZP207" s="94"/>
      <c r="ZQ207" s="94"/>
      <c r="ZR207" s="94"/>
      <c r="ZS207" s="94"/>
      <c r="ZT207" s="94"/>
      <c r="ZU207" s="94"/>
      <c r="ZV207" s="94"/>
      <c r="ZW207" s="94"/>
      <c r="ZX207" s="94"/>
      <c r="ZY207" s="94"/>
      <c r="ZZ207" s="94"/>
      <c r="AAA207" s="94"/>
      <c r="AAB207" s="94"/>
      <c r="AAC207" s="94"/>
      <c r="AAD207" s="94"/>
      <c r="AAE207" s="94"/>
      <c r="AAF207" s="94"/>
      <c r="AAG207" s="94"/>
      <c r="AAH207" s="94"/>
      <c r="AAI207" s="94"/>
      <c r="AAJ207" s="94"/>
      <c r="AAK207" s="94"/>
      <c r="AAL207" s="94"/>
      <c r="AAM207" s="94"/>
      <c r="AAN207" s="94"/>
      <c r="AAO207" s="94"/>
      <c r="AAP207" s="94"/>
      <c r="AAQ207" s="94"/>
      <c r="AAR207" s="94"/>
      <c r="AAS207" s="94"/>
      <c r="AAT207" s="94"/>
      <c r="AAU207" s="94"/>
      <c r="AAV207" s="94"/>
      <c r="AAW207" s="94"/>
      <c r="AAX207" s="94"/>
      <c r="AAY207" s="94"/>
      <c r="AAZ207" s="94"/>
      <c r="ABA207" s="94"/>
      <c r="ABB207" s="94"/>
      <c r="ABC207" s="94"/>
      <c r="ABD207" s="94"/>
      <c r="ABE207" s="94"/>
      <c r="ABF207" s="94"/>
      <c r="ABG207" s="94"/>
      <c r="ABH207" s="94"/>
      <c r="ABI207" s="94"/>
      <c r="ABJ207" s="94"/>
      <c r="ABK207" s="94"/>
      <c r="ABL207" s="94"/>
      <c r="ABM207" s="94"/>
      <c r="ABN207" s="94"/>
      <c r="ABO207" s="94"/>
      <c r="ABP207" s="94"/>
      <c r="ABQ207" s="94"/>
      <c r="ABR207" s="94"/>
      <c r="ABS207" s="94"/>
      <c r="ABT207" s="94"/>
      <c r="ABU207" s="94"/>
      <c r="ABV207" s="94"/>
      <c r="ABW207" s="94"/>
      <c r="ABX207" s="94"/>
      <c r="ABY207" s="94"/>
      <c r="ABZ207" s="94"/>
      <c r="ACA207" s="94"/>
      <c r="ACB207" s="94"/>
      <c r="ACC207" s="94"/>
      <c r="ACD207" s="94"/>
      <c r="ACE207" s="94"/>
      <c r="ACF207" s="94"/>
      <c r="ACG207" s="94"/>
      <c r="ACH207" s="94"/>
      <c r="ACI207" s="94"/>
      <c r="ACJ207" s="94"/>
      <c r="ACK207" s="94"/>
      <c r="ACL207" s="94"/>
      <c r="ACM207" s="94"/>
      <c r="ACN207" s="94"/>
      <c r="ACO207" s="94"/>
      <c r="ACP207" s="94"/>
      <c r="ACQ207" s="94"/>
      <c r="ACR207" s="94"/>
      <c r="ACS207" s="94"/>
      <c r="ACT207" s="94"/>
      <c r="ACU207" s="94"/>
      <c r="ACV207" s="94"/>
      <c r="ACW207" s="94"/>
      <c r="ACX207" s="94"/>
      <c r="ACY207" s="94"/>
      <c r="ACZ207" s="94"/>
      <c r="ADA207" s="94"/>
      <c r="ADB207" s="94"/>
      <c r="ADC207" s="94"/>
      <c r="ADD207" s="94"/>
      <c r="ADE207" s="94"/>
      <c r="ADF207" s="94"/>
      <c r="ADG207" s="94"/>
      <c r="ADH207" s="94"/>
      <c r="ADI207" s="94"/>
      <c r="ADJ207" s="94"/>
      <c r="ADK207" s="94"/>
      <c r="ADL207" s="94"/>
      <c r="ADM207" s="94"/>
      <c r="ADN207" s="94"/>
      <c r="ADO207" s="94"/>
      <c r="ADP207" s="94"/>
      <c r="ADQ207" s="94"/>
      <c r="ADR207" s="94"/>
      <c r="ADS207" s="94"/>
      <c r="ADT207" s="94"/>
      <c r="ADU207" s="94"/>
      <c r="ADV207" s="94"/>
      <c r="ADW207" s="94"/>
      <c r="ADX207" s="94"/>
      <c r="ADY207" s="94"/>
      <c r="ADZ207" s="94"/>
      <c r="AEA207" s="94"/>
      <c r="AEB207" s="94"/>
      <c r="AEC207" s="94"/>
      <c r="AED207" s="94"/>
      <c r="AEE207" s="94"/>
      <c r="AEF207" s="94"/>
      <c r="AEG207" s="94"/>
      <c r="AEH207" s="94"/>
      <c r="AEI207" s="94"/>
      <c r="AEJ207" s="94"/>
      <c r="AEK207" s="94"/>
      <c r="AEL207" s="94"/>
      <c r="AEM207" s="94"/>
      <c r="AEN207" s="94"/>
      <c r="AEO207" s="94"/>
      <c r="AEP207" s="94"/>
      <c r="AEQ207" s="94"/>
      <c r="AER207" s="94"/>
      <c r="AES207" s="94"/>
      <c r="AET207" s="94"/>
      <c r="AEU207" s="94"/>
      <c r="AEV207" s="94"/>
      <c r="AEW207" s="94"/>
      <c r="AEX207" s="94"/>
      <c r="AEY207" s="94"/>
      <c r="AEZ207" s="94"/>
      <c r="AFA207" s="94"/>
      <c r="AFB207" s="94"/>
      <c r="AFC207" s="94"/>
      <c r="AFD207" s="94"/>
      <c r="AFE207" s="94"/>
      <c r="AFF207" s="94"/>
      <c r="AFG207" s="94"/>
      <c r="AFH207" s="94"/>
      <c r="AFI207" s="94"/>
      <c r="AFJ207" s="94"/>
      <c r="AFK207" s="94"/>
      <c r="AFL207" s="94"/>
      <c r="AFM207" s="94"/>
      <c r="AFN207" s="94"/>
      <c r="AFO207" s="94"/>
      <c r="AFP207" s="94"/>
      <c r="AFQ207" s="94"/>
      <c r="AFR207" s="94"/>
      <c r="AFS207" s="94"/>
      <c r="AFT207" s="94"/>
      <c r="AFU207" s="94"/>
      <c r="AFV207" s="94"/>
      <c r="AFW207" s="94"/>
      <c r="AFX207" s="94"/>
      <c r="AFY207" s="94"/>
      <c r="AFZ207" s="94"/>
      <c r="AGA207" s="94"/>
      <c r="AGB207" s="94"/>
      <c r="AGC207" s="94"/>
      <c r="AGD207" s="94"/>
      <c r="AGE207" s="94"/>
      <c r="AGF207" s="94"/>
      <c r="AGG207" s="94"/>
      <c r="AGH207" s="94"/>
      <c r="AGI207" s="94"/>
      <c r="AGJ207" s="94"/>
      <c r="AGK207" s="94"/>
      <c r="AGL207" s="94"/>
      <c r="AGM207" s="94"/>
      <c r="AGN207" s="94"/>
      <c r="AGO207" s="94"/>
      <c r="AGP207" s="94"/>
      <c r="AGQ207" s="94"/>
      <c r="AGR207" s="94"/>
      <c r="AGS207" s="94"/>
      <c r="AGT207" s="94"/>
      <c r="AGU207" s="94"/>
      <c r="AGV207" s="94"/>
      <c r="AGW207" s="94"/>
      <c r="AGX207" s="94"/>
      <c r="AGY207" s="94"/>
      <c r="AGZ207" s="94"/>
      <c r="AHA207" s="94"/>
      <c r="AHB207" s="94"/>
      <c r="AHC207" s="94"/>
      <c r="AHD207" s="94"/>
      <c r="AHE207" s="94"/>
      <c r="AHF207" s="94"/>
      <c r="AHG207" s="94"/>
      <c r="AHH207" s="94"/>
      <c r="AHI207" s="94"/>
      <c r="AHJ207" s="94"/>
      <c r="AHK207" s="94"/>
      <c r="AHL207" s="94"/>
      <c r="AHM207" s="94"/>
      <c r="AHN207" s="94"/>
      <c r="AHO207" s="94"/>
      <c r="AHP207" s="94"/>
      <c r="AHQ207" s="94"/>
      <c r="AHR207" s="94"/>
      <c r="AHS207" s="94"/>
      <c r="AHT207" s="94"/>
      <c r="AHU207" s="94"/>
      <c r="AHV207" s="94"/>
      <c r="AHW207" s="94"/>
      <c r="AHX207" s="94"/>
      <c r="AHY207" s="94"/>
      <c r="AHZ207" s="94"/>
      <c r="AIA207" s="94"/>
      <c r="AIB207" s="94"/>
      <c r="AIC207" s="94"/>
      <c r="AID207" s="94"/>
      <c r="AIE207" s="94"/>
      <c r="AIF207" s="94"/>
      <c r="AIG207" s="94"/>
      <c r="AIH207" s="94"/>
      <c r="AII207" s="94"/>
      <c r="AIJ207" s="94"/>
      <c r="AIK207" s="94"/>
      <c r="AIL207" s="94"/>
      <c r="AIM207" s="94"/>
      <c r="AIN207" s="94"/>
      <c r="AIO207" s="94"/>
      <c r="AIP207" s="94"/>
      <c r="AIQ207" s="94"/>
      <c r="AIR207" s="94"/>
      <c r="AIS207" s="94"/>
      <c r="AIT207" s="94"/>
      <c r="AIU207" s="94"/>
      <c r="AIV207" s="94"/>
      <c r="AIW207" s="94"/>
      <c r="AIX207" s="94"/>
      <c r="AIY207" s="94"/>
      <c r="AIZ207" s="94"/>
      <c r="AJA207" s="94"/>
      <c r="AJB207" s="94"/>
      <c r="AJC207" s="94"/>
      <c r="AJD207" s="94"/>
      <c r="AJE207" s="94"/>
      <c r="AJF207" s="94"/>
      <c r="AJG207" s="94"/>
      <c r="AJH207" s="94"/>
      <c r="AJI207" s="94"/>
      <c r="AJJ207" s="94"/>
      <c r="AJK207" s="94"/>
      <c r="AJL207" s="94"/>
      <c r="AJM207" s="94"/>
      <c r="AJN207" s="94"/>
      <c r="AJO207" s="94"/>
      <c r="AJP207" s="94"/>
      <c r="AJQ207" s="94"/>
      <c r="AJR207" s="94"/>
      <c r="AJS207" s="94"/>
      <c r="AJT207" s="94"/>
      <c r="AJU207" s="94"/>
      <c r="AJV207" s="94"/>
      <c r="AJW207" s="94"/>
      <c r="AJX207" s="94"/>
      <c r="AJY207" s="94"/>
      <c r="AJZ207" s="94"/>
      <c r="AKA207" s="94"/>
      <c r="AKB207" s="94"/>
      <c r="AKC207" s="94"/>
      <c r="AKD207" s="94"/>
      <c r="AKE207" s="94"/>
      <c r="AKF207" s="94"/>
      <c r="AKG207" s="94"/>
      <c r="AKH207" s="94"/>
      <c r="AKI207" s="94"/>
      <c r="AKJ207" s="94"/>
      <c r="AKK207" s="94"/>
      <c r="AKL207" s="94"/>
      <c r="AKM207" s="94"/>
      <c r="AKN207" s="94"/>
      <c r="AKO207" s="94"/>
      <c r="AKP207" s="94"/>
      <c r="AKQ207" s="94"/>
      <c r="AKR207" s="94"/>
      <c r="AKS207" s="94"/>
      <c r="AKT207" s="94"/>
      <c r="AKU207" s="94"/>
      <c r="AKV207" s="94"/>
      <c r="AKW207" s="94"/>
      <c r="AKX207" s="94"/>
      <c r="AKY207" s="94"/>
      <c r="AKZ207" s="94"/>
      <c r="ALA207" s="94"/>
    </row>
    <row r="208" spans="1:989" s="95" customFormat="1" x14ac:dyDescent="0.2">
      <c r="A208" s="96"/>
      <c r="B208" s="56"/>
      <c r="C208" s="56"/>
      <c r="D208" s="56"/>
      <c r="E208" s="92"/>
      <c r="F208" s="92"/>
      <c r="G208" s="86"/>
      <c r="H208" s="56"/>
      <c r="I208" s="56"/>
      <c r="J208" s="93"/>
      <c r="K208" s="93"/>
      <c r="L208" s="57"/>
      <c r="M208" s="57"/>
      <c r="N208" s="94"/>
      <c r="O208" s="94"/>
      <c r="P208" s="94"/>
      <c r="Q208" s="94"/>
      <c r="R208" s="94"/>
      <c r="S208" s="94"/>
      <c r="T208" s="94"/>
      <c r="U208" s="94"/>
      <c r="V208" s="94"/>
      <c r="W208" s="94"/>
      <c r="X208" s="94"/>
      <c r="Y208" s="94"/>
      <c r="Z208" s="94"/>
      <c r="AA208" s="94"/>
      <c r="AB208" s="94"/>
      <c r="AC208" s="94"/>
      <c r="AD208" s="94"/>
      <c r="AE208" s="94"/>
      <c r="AF208" s="94"/>
      <c r="AG208" s="94"/>
      <c r="AH208" s="94"/>
      <c r="AI208" s="94"/>
      <c r="AJ208" s="94"/>
      <c r="AK208" s="94"/>
      <c r="AL208" s="94"/>
      <c r="AM208" s="94"/>
      <c r="AN208" s="94"/>
      <c r="AO208" s="94"/>
      <c r="AP208" s="94"/>
      <c r="AQ208" s="94"/>
      <c r="AR208" s="94"/>
      <c r="AS208" s="94"/>
      <c r="AT208" s="94"/>
      <c r="AU208" s="94"/>
      <c r="AV208" s="94"/>
      <c r="AW208" s="94"/>
      <c r="AX208" s="94"/>
      <c r="AY208" s="94"/>
      <c r="AZ208" s="94"/>
      <c r="BA208" s="94"/>
      <c r="BB208" s="94"/>
      <c r="BC208" s="94"/>
      <c r="BD208" s="94"/>
      <c r="BE208" s="94"/>
      <c r="BF208" s="94"/>
      <c r="BG208" s="94"/>
      <c r="BH208" s="94"/>
      <c r="BI208" s="94"/>
      <c r="BJ208" s="94"/>
      <c r="BK208" s="94"/>
      <c r="BL208" s="94"/>
      <c r="BM208" s="94"/>
      <c r="BN208" s="94"/>
      <c r="BO208" s="94"/>
      <c r="BP208" s="94"/>
      <c r="BQ208" s="94"/>
      <c r="BR208" s="94"/>
      <c r="BS208" s="94"/>
      <c r="BT208" s="94"/>
      <c r="BU208" s="94"/>
      <c r="BV208" s="94"/>
      <c r="BW208" s="94"/>
      <c r="BX208" s="94"/>
      <c r="BY208" s="94"/>
      <c r="BZ208" s="94"/>
      <c r="CA208" s="94"/>
      <c r="CB208" s="94"/>
      <c r="CC208" s="94"/>
      <c r="CD208" s="94"/>
      <c r="CE208" s="94"/>
      <c r="CF208" s="94"/>
      <c r="CG208" s="94"/>
      <c r="CH208" s="94"/>
      <c r="CI208" s="94"/>
      <c r="CJ208" s="94"/>
      <c r="CK208" s="94"/>
      <c r="CL208" s="94"/>
      <c r="CM208" s="94"/>
      <c r="CN208" s="94"/>
      <c r="CO208" s="94"/>
      <c r="CP208" s="94"/>
      <c r="CQ208" s="94"/>
      <c r="CR208" s="94"/>
      <c r="CS208" s="94"/>
      <c r="CT208" s="94"/>
      <c r="CU208" s="94"/>
      <c r="CV208" s="94"/>
      <c r="CW208" s="94"/>
      <c r="CX208" s="94"/>
      <c r="CY208" s="94"/>
      <c r="CZ208" s="94"/>
      <c r="DA208" s="94"/>
      <c r="DB208" s="94"/>
      <c r="DC208" s="94"/>
      <c r="DD208" s="94"/>
      <c r="DE208" s="94"/>
      <c r="DF208" s="94"/>
      <c r="DG208" s="94"/>
      <c r="DH208" s="94"/>
      <c r="DI208" s="94"/>
      <c r="DJ208" s="94"/>
      <c r="DK208" s="94"/>
      <c r="DL208" s="94"/>
      <c r="DM208" s="94"/>
      <c r="DN208" s="94"/>
      <c r="DO208" s="94"/>
      <c r="DP208" s="94"/>
      <c r="DQ208" s="94"/>
      <c r="DR208" s="94"/>
      <c r="DS208" s="94"/>
      <c r="DT208" s="94"/>
      <c r="DU208" s="94"/>
      <c r="DV208" s="94"/>
      <c r="DW208" s="94"/>
      <c r="DX208" s="94"/>
      <c r="DY208" s="94"/>
      <c r="DZ208" s="94"/>
      <c r="EA208" s="94"/>
      <c r="EB208" s="94"/>
      <c r="EC208" s="94"/>
      <c r="ED208" s="94"/>
      <c r="EE208" s="94"/>
      <c r="EF208" s="94"/>
      <c r="EG208" s="94"/>
      <c r="EH208" s="94"/>
      <c r="EI208" s="94"/>
      <c r="EJ208" s="94"/>
      <c r="EK208" s="94"/>
      <c r="EL208" s="94"/>
      <c r="EM208" s="94"/>
      <c r="EN208" s="94"/>
      <c r="EO208" s="94"/>
      <c r="EP208" s="94"/>
      <c r="EQ208" s="94"/>
      <c r="ER208" s="94"/>
      <c r="ES208" s="94"/>
      <c r="ET208" s="94"/>
      <c r="EU208" s="94"/>
      <c r="EV208" s="94"/>
      <c r="EW208" s="94"/>
      <c r="EX208" s="94"/>
      <c r="EY208" s="94"/>
      <c r="EZ208" s="94"/>
      <c r="FA208" s="94"/>
      <c r="FB208" s="94"/>
      <c r="FC208" s="94"/>
      <c r="FD208" s="94"/>
      <c r="FE208" s="94"/>
      <c r="FF208" s="94"/>
      <c r="FG208" s="94"/>
      <c r="FH208" s="94"/>
      <c r="FI208" s="94"/>
      <c r="FJ208" s="94"/>
      <c r="FK208" s="94"/>
      <c r="FL208" s="94"/>
      <c r="FM208" s="94"/>
      <c r="FN208" s="94"/>
      <c r="FO208" s="94"/>
      <c r="FP208" s="94"/>
      <c r="FQ208" s="94"/>
      <c r="FR208" s="94"/>
      <c r="FS208" s="94"/>
      <c r="FT208" s="94"/>
      <c r="FU208" s="94"/>
      <c r="FV208" s="94"/>
      <c r="FW208" s="94"/>
      <c r="FX208" s="94"/>
      <c r="FY208" s="94"/>
      <c r="FZ208" s="94"/>
      <c r="GA208" s="94"/>
      <c r="GB208" s="94"/>
      <c r="GC208" s="94"/>
      <c r="GD208" s="94"/>
      <c r="GE208" s="94"/>
      <c r="GF208" s="94"/>
      <c r="GG208" s="94"/>
      <c r="GH208" s="94"/>
      <c r="GI208" s="94"/>
      <c r="GJ208" s="94"/>
      <c r="GK208" s="94"/>
      <c r="GL208" s="94"/>
      <c r="GM208" s="94"/>
      <c r="GN208" s="94"/>
      <c r="GO208" s="94"/>
      <c r="GP208" s="94"/>
      <c r="GQ208" s="94"/>
      <c r="GR208" s="94"/>
      <c r="GS208" s="94"/>
      <c r="GT208" s="94"/>
      <c r="GU208" s="94"/>
      <c r="GV208" s="94"/>
      <c r="GW208" s="94"/>
      <c r="GX208" s="94"/>
      <c r="GY208" s="94"/>
      <c r="GZ208" s="94"/>
      <c r="HA208" s="94"/>
      <c r="HB208" s="94"/>
      <c r="HC208" s="94"/>
      <c r="HD208" s="94"/>
      <c r="HE208" s="94"/>
      <c r="HF208" s="94"/>
      <c r="HG208" s="94"/>
      <c r="HH208" s="94"/>
      <c r="HI208" s="94"/>
      <c r="HJ208" s="94"/>
      <c r="HK208" s="94"/>
      <c r="HL208" s="94"/>
      <c r="HM208" s="94"/>
      <c r="HN208" s="94"/>
      <c r="HO208" s="94"/>
      <c r="HP208" s="94"/>
      <c r="HQ208" s="94"/>
      <c r="HR208" s="94"/>
      <c r="HS208" s="94"/>
      <c r="HT208" s="94"/>
      <c r="HU208" s="94"/>
      <c r="HV208" s="94"/>
      <c r="HW208" s="94"/>
      <c r="HX208" s="94"/>
      <c r="HY208" s="94"/>
      <c r="HZ208" s="94"/>
      <c r="IA208" s="94"/>
      <c r="IB208" s="94"/>
      <c r="IC208" s="94"/>
      <c r="ID208" s="94"/>
      <c r="IE208" s="94"/>
      <c r="IF208" s="94"/>
      <c r="IG208" s="94"/>
      <c r="IH208" s="94"/>
      <c r="II208" s="94"/>
      <c r="IJ208" s="94"/>
      <c r="IK208" s="94"/>
      <c r="IL208" s="94"/>
      <c r="IM208" s="94"/>
      <c r="IN208" s="94"/>
      <c r="IO208" s="94"/>
      <c r="IP208" s="94"/>
      <c r="IQ208" s="94"/>
      <c r="IR208" s="94"/>
      <c r="IS208" s="94"/>
      <c r="IT208" s="94"/>
      <c r="IU208" s="94"/>
      <c r="IV208" s="94"/>
      <c r="IW208" s="94"/>
      <c r="IX208" s="94"/>
      <c r="IY208" s="94"/>
      <c r="IZ208" s="94"/>
      <c r="JA208" s="94"/>
      <c r="JB208" s="94"/>
      <c r="JC208" s="94"/>
      <c r="JD208" s="94"/>
      <c r="JE208" s="94"/>
      <c r="JF208" s="94"/>
      <c r="JG208" s="94"/>
      <c r="JH208" s="94"/>
      <c r="JI208" s="94"/>
      <c r="JJ208" s="94"/>
      <c r="JK208" s="94"/>
      <c r="JL208" s="94"/>
      <c r="JM208" s="94"/>
      <c r="JN208" s="94"/>
      <c r="JO208" s="94"/>
      <c r="JP208" s="94"/>
      <c r="JQ208" s="94"/>
      <c r="JR208" s="94"/>
      <c r="JS208" s="94"/>
      <c r="JT208" s="94"/>
      <c r="JU208" s="94"/>
      <c r="JV208" s="94"/>
      <c r="JW208" s="94"/>
      <c r="JX208" s="94"/>
      <c r="JY208" s="94"/>
      <c r="JZ208" s="94"/>
      <c r="KA208" s="94"/>
      <c r="KB208" s="94"/>
      <c r="KC208" s="94"/>
      <c r="KD208" s="94"/>
      <c r="KE208" s="94"/>
      <c r="KF208" s="94"/>
      <c r="KG208" s="94"/>
      <c r="KH208" s="94"/>
      <c r="KI208" s="94"/>
      <c r="KJ208" s="94"/>
      <c r="KK208" s="94"/>
      <c r="KL208" s="94"/>
      <c r="KM208" s="94"/>
      <c r="KN208" s="94"/>
      <c r="KO208" s="94"/>
      <c r="KP208" s="94"/>
      <c r="KQ208" s="94"/>
      <c r="KR208" s="94"/>
      <c r="KS208" s="94"/>
      <c r="KT208" s="94"/>
      <c r="KU208" s="94"/>
      <c r="KV208" s="94"/>
      <c r="KW208" s="94"/>
      <c r="KX208" s="94"/>
      <c r="KY208" s="94"/>
      <c r="KZ208" s="94"/>
      <c r="LA208" s="94"/>
      <c r="LB208" s="94"/>
      <c r="LC208" s="94"/>
      <c r="LD208" s="94"/>
      <c r="LE208" s="94"/>
      <c r="LF208" s="94"/>
      <c r="LG208" s="94"/>
      <c r="LH208" s="94"/>
      <c r="LI208" s="94"/>
      <c r="LJ208" s="94"/>
      <c r="LK208" s="94"/>
      <c r="LL208" s="94"/>
      <c r="LM208" s="94"/>
      <c r="LN208" s="94"/>
      <c r="LO208" s="94"/>
      <c r="LP208" s="94"/>
      <c r="LQ208" s="94"/>
      <c r="LR208" s="94"/>
      <c r="LS208" s="94"/>
      <c r="LT208" s="94"/>
      <c r="LU208" s="94"/>
      <c r="LV208" s="94"/>
      <c r="LW208" s="94"/>
      <c r="LX208" s="94"/>
      <c r="LY208" s="94"/>
      <c r="LZ208" s="94"/>
      <c r="MA208" s="94"/>
      <c r="MB208" s="94"/>
      <c r="MC208" s="94"/>
      <c r="MD208" s="94"/>
      <c r="ME208" s="94"/>
      <c r="MF208" s="94"/>
      <c r="MG208" s="94"/>
      <c r="MH208" s="94"/>
      <c r="MI208" s="94"/>
      <c r="MJ208" s="94"/>
      <c r="MK208" s="94"/>
      <c r="ML208" s="94"/>
      <c r="MM208" s="94"/>
      <c r="MN208" s="94"/>
      <c r="MO208" s="94"/>
      <c r="MP208" s="94"/>
      <c r="MQ208" s="94"/>
      <c r="MR208" s="94"/>
      <c r="MS208" s="94"/>
      <c r="MT208" s="94"/>
      <c r="MU208" s="94"/>
      <c r="MV208" s="94"/>
      <c r="MW208" s="94"/>
      <c r="MX208" s="94"/>
      <c r="MY208" s="94"/>
      <c r="MZ208" s="94"/>
      <c r="NA208" s="94"/>
      <c r="NB208" s="94"/>
      <c r="NC208" s="94"/>
      <c r="ND208" s="94"/>
      <c r="NE208" s="94"/>
      <c r="NF208" s="94"/>
      <c r="NG208" s="94"/>
      <c r="NH208" s="94"/>
      <c r="NI208" s="94"/>
      <c r="NJ208" s="94"/>
      <c r="NK208" s="94"/>
      <c r="NL208" s="94"/>
      <c r="NM208" s="94"/>
      <c r="NN208" s="94"/>
      <c r="NO208" s="94"/>
      <c r="NP208" s="94"/>
      <c r="NQ208" s="94"/>
      <c r="NR208" s="94"/>
      <c r="NS208" s="94"/>
      <c r="NT208" s="94"/>
      <c r="NU208" s="94"/>
      <c r="NV208" s="94"/>
      <c r="NW208" s="94"/>
      <c r="NX208" s="94"/>
      <c r="NY208" s="94"/>
      <c r="NZ208" s="94"/>
      <c r="OA208" s="94"/>
      <c r="OB208" s="94"/>
      <c r="OC208" s="94"/>
      <c r="OD208" s="94"/>
      <c r="OE208" s="94"/>
      <c r="OF208" s="94"/>
      <c r="OG208" s="94"/>
      <c r="OH208" s="94"/>
      <c r="OI208" s="94"/>
      <c r="OJ208" s="94"/>
      <c r="OK208" s="94"/>
      <c r="OL208" s="94"/>
      <c r="OM208" s="94"/>
      <c r="ON208" s="94"/>
      <c r="OO208" s="94"/>
      <c r="OP208" s="94"/>
      <c r="OQ208" s="94"/>
      <c r="OR208" s="94"/>
      <c r="OS208" s="94"/>
      <c r="OT208" s="94"/>
      <c r="OU208" s="94"/>
      <c r="OV208" s="94"/>
      <c r="OW208" s="94"/>
      <c r="OX208" s="94"/>
      <c r="OY208" s="94"/>
      <c r="OZ208" s="94"/>
      <c r="PA208" s="94"/>
      <c r="PB208" s="94"/>
      <c r="PC208" s="94"/>
      <c r="PD208" s="94"/>
      <c r="PE208" s="94"/>
      <c r="PF208" s="94"/>
      <c r="PG208" s="94"/>
      <c r="PH208" s="94"/>
      <c r="PI208" s="94"/>
      <c r="PJ208" s="94"/>
      <c r="PK208" s="94"/>
      <c r="PL208" s="94"/>
      <c r="PM208" s="94"/>
      <c r="PN208" s="94"/>
      <c r="PO208" s="94"/>
      <c r="PP208" s="94"/>
      <c r="PQ208" s="94"/>
      <c r="PR208" s="94"/>
      <c r="PS208" s="94"/>
      <c r="PT208" s="94"/>
      <c r="PU208" s="94"/>
      <c r="PV208" s="94"/>
      <c r="PW208" s="94"/>
      <c r="PX208" s="94"/>
      <c r="PY208" s="94"/>
      <c r="PZ208" s="94"/>
      <c r="QA208" s="94"/>
      <c r="QB208" s="94"/>
      <c r="QC208" s="94"/>
      <c r="QD208" s="94"/>
      <c r="QE208" s="94"/>
      <c r="QF208" s="94"/>
      <c r="QG208" s="94"/>
      <c r="QH208" s="94"/>
      <c r="QI208" s="94"/>
      <c r="QJ208" s="94"/>
      <c r="QK208" s="94"/>
      <c r="QL208" s="94"/>
      <c r="QM208" s="94"/>
      <c r="QN208" s="94"/>
      <c r="QO208" s="94"/>
      <c r="QP208" s="94"/>
      <c r="QQ208" s="94"/>
      <c r="QR208" s="94"/>
      <c r="QS208" s="94"/>
      <c r="QT208" s="94"/>
      <c r="QU208" s="94"/>
      <c r="QV208" s="94"/>
      <c r="QW208" s="94"/>
      <c r="QX208" s="94"/>
      <c r="QY208" s="94"/>
      <c r="QZ208" s="94"/>
      <c r="RA208" s="94"/>
      <c r="RB208" s="94"/>
      <c r="RC208" s="94"/>
      <c r="RD208" s="94"/>
      <c r="RE208" s="94"/>
      <c r="RF208" s="94"/>
      <c r="RG208" s="94"/>
      <c r="RH208" s="94"/>
      <c r="RI208" s="94"/>
      <c r="RJ208" s="94"/>
      <c r="RK208" s="94"/>
      <c r="RL208" s="94"/>
      <c r="RM208" s="94"/>
      <c r="RN208" s="94"/>
      <c r="RO208" s="94"/>
      <c r="RP208" s="94"/>
      <c r="RQ208" s="94"/>
      <c r="RR208" s="94"/>
      <c r="RS208" s="94"/>
      <c r="RT208" s="94"/>
      <c r="RU208" s="94"/>
      <c r="RV208" s="94"/>
      <c r="RW208" s="94"/>
      <c r="RX208" s="94"/>
      <c r="RY208" s="94"/>
      <c r="RZ208" s="94"/>
      <c r="SA208" s="94"/>
      <c r="SB208" s="94"/>
      <c r="SC208" s="94"/>
      <c r="SD208" s="94"/>
      <c r="SE208" s="94"/>
      <c r="SF208" s="94"/>
      <c r="SG208" s="94"/>
      <c r="SH208" s="94"/>
      <c r="SI208" s="94"/>
      <c r="SJ208" s="94"/>
      <c r="SK208" s="94"/>
      <c r="SL208" s="94"/>
      <c r="SM208" s="94"/>
      <c r="SN208" s="94"/>
      <c r="SO208" s="94"/>
      <c r="SP208" s="94"/>
      <c r="SQ208" s="94"/>
      <c r="SR208" s="94"/>
      <c r="SS208" s="94"/>
      <c r="ST208" s="94"/>
      <c r="SU208" s="94"/>
      <c r="SV208" s="94"/>
      <c r="SW208" s="94"/>
      <c r="SX208" s="94"/>
      <c r="SY208" s="94"/>
      <c r="SZ208" s="94"/>
      <c r="TA208" s="94"/>
      <c r="TB208" s="94"/>
      <c r="TC208" s="94"/>
      <c r="TD208" s="94"/>
      <c r="TE208" s="94"/>
      <c r="TF208" s="94"/>
      <c r="TG208" s="94"/>
      <c r="TH208" s="94"/>
      <c r="TI208" s="94"/>
      <c r="TJ208" s="94"/>
      <c r="TK208" s="94"/>
      <c r="TL208" s="94"/>
      <c r="TM208" s="94"/>
      <c r="TN208" s="94"/>
      <c r="TO208" s="94"/>
      <c r="TP208" s="94"/>
      <c r="TQ208" s="94"/>
      <c r="TR208" s="94"/>
      <c r="TS208" s="94"/>
      <c r="TT208" s="94"/>
      <c r="TU208" s="94"/>
      <c r="TV208" s="94"/>
      <c r="TW208" s="94"/>
      <c r="TX208" s="94"/>
      <c r="TY208" s="94"/>
      <c r="TZ208" s="94"/>
      <c r="UA208" s="94"/>
      <c r="UB208" s="94"/>
      <c r="UC208" s="94"/>
      <c r="UD208" s="94"/>
      <c r="UE208" s="94"/>
      <c r="UF208" s="94"/>
      <c r="UG208" s="94"/>
      <c r="UH208" s="94"/>
      <c r="UI208" s="94"/>
      <c r="UJ208" s="94"/>
      <c r="UK208" s="94"/>
      <c r="UL208" s="94"/>
      <c r="UM208" s="94"/>
      <c r="UN208" s="94"/>
      <c r="UO208" s="94"/>
      <c r="UP208" s="94"/>
      <c r="UQ208" s="94"/>
      <c r="UR208" s="94"/>
      <c r="US208" s="94"/>
      <c r="UT208" s="94"/>
      <c r="UU208" s="94"/>
      <c r="UV208" s="94"/>
      <c r="UW208" s="94"/>
      <c r="UX208" s="94"/>
      <c r="UY208" s="94"/>
      <c r="UZ208" s="94"/>
      <c r="VA208" s="94"/>
      <c r="VB208" s="94"/>
      <c r="VC208" s="94"/>
      <c r="VD208" s="94"/>
      <c r="VE208" s="94"/>
      <c r="VF208" s="94"/>
      <c r="VG208" s="94"/>
      <c r="VH208" s="94"/>
      <c r="VI208" s="94"/>
      <c r="VJ208" s="94"/>
      <c r="VK208" s="94"/>
      <c r="VL208" s="94"/>
      <c r="VM208" s="94"/>
      <c r="VN208" s="94"/>
      <c r="VO208" s="94"/>
      <c r="VP208" s="94"/>
      <c r="VQ208" s="94"/>
      <c r="VR208" s="94"/>
      <c r="VS208" s="94"/>
      <c r="VT208" s="94"/>
      <c r="VU208" s="94"/>
      <c r="VV208" s="94"/>
      <c r="VW208" s="94"/>
      <c r="VX208" s="94"/>
      <c r="VY208" s="94"/>
      <c r="VZ208" s="94"/>
      <c r="WA208" s="94"/>
      <c r="WB208" s="94"/>
      <c r="WC208" s="94"/>
      <c r="WD208" s="94"/>
      <c r="WE208" s="94"/>
      <c r="WF208" s="94"/>
      <c r="WG208" s="94"/>
      <c r="WH208" s="94"/>
      <c r="WI208" s="94"/>
      <c r="WJ208" s="94"/>
      <c r="WK208" s="94"/>
      <c r="WL208" s="94"/>
      <c r="WM208" s="94"/>
      <c r="WN208" s="94"/>
      <c r="WO208" s="94"/>
      <c r="WP208" s="94"/>
      <c r="WQ208" s="94"/>
      <c r="WR208" s="94"/>
      <c r="WS208" s="94"/>
      <c r="WT208" s="94"/>
      <c r="WU208" s="94"/>
      <c r="WV208" s="94"/>
      <c r="WW208" s="94"/>
      <c r="WX208" s="94"/>
      <c r="WY208" s="94"/>
      <c r="WZ208" s="94"/>
      <c r="XA208" s="94"/>
      <c r="XB208" s="94"/>
      <c r="XC208" s="94"/>
      <c r="XD208" s="94"/>
      <c r="XE208" s="94"/>
      <c r="XF208" s="94"/>
      <c r="XG208" s="94"/>
      <c r="XH208" s="94"/>
      <c r="XI208" s="94"/>
      <c r="XJ208" s="94"/>
      <c r="XK208" s="94"/>
      <c r="XL208" s="94"/>
      <c r="XM208" s="94"/>
      <c r="XN208" s="94"/>
      <c r="XO208" s="94"/>
      <c r="XP208" s="94"/>
      <c r="XQ208" s="94"/>
      <c r="XR208" s="94"/>
      <c r="XS208" s="94"/>
      <c r="XT208" s="94"/>
      <c r="XU208" s="94"/>
      <c r="XV208" s="94"/>
      <c r="XW208" s="94"/>
      <c r="XX208" s="94"/>
      <c r="XY208" s="94"/>
      <c r="XZ208" s="94"/>
      <c r="YA208" s="94"/>
      <c r="YB208" s="94"/>
      <c r="YC208" s="94"/>
      <c r="YD208" s="94"/>
      <c r="YE208" s="94"/>
      <c r="YF208" s="94"/>
      <c r="YG208" s="94"/>
      <c r="YH208" s="94"/>
      <c r="YI208" s="94"/>
      <c r="YJ208" s="94"/>
      <c r="YK208" s="94"/>
      <c r="YL208" s="94"/>
      <c r="YM208" s="94"/>
      <c r="YN208" s="94"/>
      <c r="YO208" s="94"/>
      <c r="YP208" s="94"/>
      <c r="YQ208" s="94"/>
      <c r="YR208" s="94"/>
      <c r="YS208" s="94"/>
      <c r="YT208" s="94"/>
      <c r="YU208" s="94"/>
      <c r="YV208" s="94"/>
      <c r="YW208" s="94"/>
      <c r="YX208" s="94"/>
      <c r="YY208" s="94"/>
      <c r="YZ208" s="94"/>
      <c r="ZA208" s="94"/>
      <c r="ZB208" s="94"/>
      <c r="ZC208" s="94"/>
      <c r="ZD208" s="94"/>
      <c r="ZE208" s="94"/>
      <c r="ZF208" s="94"/>
      <c r="ZG208" s="94"/>
      <c r="ZH208" s="94"/>
      <c r="ZI208" s="94"/>
      <c r="ZJ208" s="94"/>
      <c r="ZK208" s="94"/>
      <c r="ZL208" s="94"/>
      <c r="ZM208" s="94"/>
      <c r="ZN208" s="94"/>
      <c r="ZO208" s="94"/>
      <c r="ZP208" s="94"/>
      <c r="ZQ208" s="94"/>
      <c r="ZR208" s="94"/>
      <c r="ZS208" s="94"/>
      <c r="ZT208" s="94"/>
      <c r="ZU208" s="94"/>
      <c r="ZV208" s="94"/>
      <c r="ZW208" s="94"/>
      <c r="ZX208" s="94"/>
      <c r="ZY208" s="94"/>
      <c r="ZZ208" s="94"/>
      <c r="AAA208" s="94"/>
      <c r="AAB208" s="94"/>
      <c r="AAC208" s="94"/>
      <c r="AAD208" s="94"/>
      <c r="AAE208" s="94"/>
      <c r="AAF208" s="94"/>
      <c r="AAG208" s="94"/>
      <c r="AAH208" s="94"/>
      <c r="AAI208" s="94"/>
      <c r="AAJ208" s="94"/>
      <c r="AAK208" s="94"/>
      <c r="AAL208" s="94"/>
      <c r="AAM208" s="94"/>
      <c r="AAN208" s="94"/>
      <c r="AAO208" s="94"/>
      <c r="AAP208" s="94"/>
      <c r="AAQ208" s="94"/>
      <c r="AAR208" s="94"/>
      <c r="AAS208" s="94"/>
      <c r="AAT208" s="94"/>
      <c r="AAU208" s="94"/>
      <c r="AAV208" s="94"/>
      <c r="AAW208" s="94"/>
      <c r="AAX208" s="94"/>
      <c r="AAY208" s="94"/>
      <c r="AAZ208" s="94"/>
      <c r="ABA208" s="94"/>
      <c r="ABB208" s="94"/>
      <c r="ABC208" s="94"/>
      <c r="ABD208" s="94"/>
      <c r="ABE208" s="94"/>
      <c r="ABF208" s="94"/>
      <c r="ABG208" s="94"/>
      <c r="ABH208" s="94"/>
      <c r="ABI208" s="94"/>
      <c r="ABJ208" s="94"/>
      <c r="ABK208" s="94"/>
      <c r="ABL208" s="94"/>
      <c r="ABM208" s="94"/>
      <c r="ABN208" s="94"/>
      <c r="ABO208" s="94"/>
      <c r="ABP208" s="94"/>
      <c r="ABQ208" s="94"/>
      <c r="ABR208" s="94"/>
      <c r="ABS208" s="94"/>
      <c r="ABT208" s="94"/>
      <c r="ABU208" s="94"/>
      <c r="ABV208" s="94"/>
      <c r="ABW208" s="94"/>
      <c r="ABX208" s="94"/>
      <c r="ABY208" s="94"/>
      <c r="ABZ208" s="94"/>
      <c r="ACA208" s="94"/>
      <c r="ACB208" s="94"/>
      <c r="ACC208" s="94"/>
      <c r="ACD208" s="94"/>
      <c r="ACE208" s="94"/>
      <c r="ACF208" s="94"/>
      <c r="ACG208" s="94"/>
      <c r="ACH208" s="94"/>
      <c r="ACI208" s="94"/>
      <c r="ACJ208" s="94"/>
      <c r="ACK208" s="94"/>
      <c r="ACL208" s="94"/>
      <c r="ACM208" s="94"/>
      <c r="ACN208" s="94"/>
      <c r="ACO208" s="94"/>
      <c r="ACP208" s="94"/>
      <c r="ACQ208" s="94"/>
      <c r="ACR208" s="94"/>
      <c r="ACS208" s="94"/>
      <c r="ACT208" s="94"/>
      <c r="ACU208" s="94"/>
      <c r="ACV208" s="94"/>
      <c r="ACW208" s="94"/>
      <c r="ACX208" s="94"/>
      <c r="ACY208" s="94"/>
      <c r="ACZ208" s="94"/>
      <c r="ADA208" s="94"/>
      <c r="ADB208" s="94"/>
      <c r="ADC208" s="94"/>
      <c r="ADD208" s="94"/>
      <c r="ADE208" s="94"/>
      <c r="ADF208" s="94"/>
      <c r="ADG208" s="94"/>
      <c r="ADH208" s="94"/>
      <c r="ADI208" s="94"/>
      <c r="ADJ208" s="94"/>
      <c r="ADK208" s="94"/>
      <c r="ADL208" s="94"/>
      <c r="ADM208" s="94"/>
      <c r="ADN208" s="94"/>
      <c r="ADO208" s="94"/>
      <c r="ADP208" s="94"/>
      <c r="ADQ208" s="94"/>
      <c r="ADR208" s="94"/>
      <c r="ADS208" s="94"/>
      <c r="ADT208" s="94"/>
      <c r="ADU208" s="94"/>
      <c r="ADV208" s="94"/>
      <c r="ADW208" s="94"/>
      <c r="ADX208" s="94"/>
      <c r="ADY208" s="94"/>
      <c r="ADZ208" s="94"/>
      <c r="AEA208" s="94"/>
      <c r="AEB208" s="94"/>
      <c r="AEC208" s="94"/>
      <c r="AED208" s="94"/>
      <c r="AEE208" s="94"/>
      <c r="AEF208" s="94"/>
      <c r="AEG208" s="94"/>
      <c r="AEH208" s="94"/>
      <c r="AEI208" s="94"/>
      <c r="AEJ208" s="94"/>
      <c r="AEK208" s="94"/>
      <c r="AEL208" s="94"/>
      <c r="AEM208" s="94"/>
      <c r="AEN208" s="94"/>
      <c r="AEO208" s="94"/>
      <c r="AEP208" s="94"/>
      <c r="AEQ208" s="94"/>
      <c r="AER208" s="94"/>
      <c r="AES208" s="94"/>
      <c r="AET208" s="94"/>
      <c r="AEU208" s="94"/>
      <c r="AEV208" s="94"/>
      <c r="AEW208" s="94"/>
      <c r="AEX208" s="94"/>
      <c r="AEY208" s="94"/>
      <c r="AEZ208" s="94"/>
      <c r="AFA208" s="94"/>
      <c r="AFB208" s="94"/>
      <c r="AFC208" s="94"/>
      <c r="AFD208" s="94"/>
      <c r="AFE208" s="94"/>
      <c r="AFF208" s="94"/>
      <c r="AFG208" s="94"/>
      <c r="AFH208" s="94"/>
      <c r="AFI208" s="94"/>
      <c r="AFJ208" s="94"/>
      <c r="AFK208" s="94"/>
      <c r="AFL208" s="94"/>
      <c r="AFM208" s="94"/>
      <c r="AFN208" s="94"/>
      <c r="AFO208" s="94"/>
      <c r="AFP208" s="94"/>
      <c r="AFQ208" s="94"/>
      <c r="AFR208" s="94"/>
      <c r="AFS208" s="94"/>
      <c r="AFT208" s="94"/>
      <c r="AFU208" s="94"/>
      <c r="AFV208" s="94"/>
      <c r="AFW208" s="94"/>
      <c r="AFX208" s="94"/>
      <c r="AFY208" s="94"/>
      <c r="AFZ208" s="94"/>
      <c r="AGA208" s="94"/>
      <c r="AGB208" s="94"/>
      <c r="AGC208" s="94"/>
      <c r="AGD208" s="94"/>
      <c r="AGE208" s="94"/>
      <c r="AGF208" s="94"/>
      <c r="AGG208" s="94"/>
      <c r="AGH208" s="94"/>
      <c r="AGI208" s="94"/>
      <c r="AGJ208" s="94"/>
      <c r="AGK208" s="94"/>
      <c r="AGL208" s="94"/>
      <c r="AGM208" s="94"/>
      <c r="AGN208" s="94"/>
      <c r="AGO208" s="94"/>
      <c r="AGP208" s="94"/>
      <c r="AGQ208" s="94"/>
      <c r="AGR208" s="94"/>
      <c r="AGS208" s="94"/>
      <c r="AGT208" s="94"/>
      <c r="AGU208" s="94"/>
      <c r="AGV208" s="94"/>
      <c r="AGW208" s="94"/>
      <c r="AGX208" s="94"/>
      <c r="AGY208" s="94"/>
      <c r="AGZ208" s="94"/>
      <c r="AHA208" s="94"/>
      <c r="AHB208" s="94"/>
      <c r="AHC208" s="94"/>
      <c r="AHD208" s="94"/>
      <c r="AHE208" s="94"/>
      <c r="AHF208" s="94"/>
      <c r="AHG208" s="94"/>
      <c r="AHH208" s="94"/>
      <c r="AHI208" s="94"/>
      <c r="AHJ208" s="94"/>
      <c r="AHK208" s="94"/>
      <c r="AHL208" s="94"/>
      <c r="AHM208" s="94"/>
      <c r="AHN208" s="94"/>
      <c r="AHO208" s="94"/>
      <c r="AHP208" s="94"/>
      <c r="AHQ208" s="94"/>
      <c r="AHR208" s="94"/>
      <c r="AHS208" s="94"/>
      <c r="AHT208" s="94"/>
      <c r="AHU208" s="94"/>
      <c r="AHV208" s="94"/>
      <c r="AHW208" s="94"/>
      <c r="AHX208" s="94"/>
      <c r="AHY208" s="94"/>
      <c r="AHZ208" s="94"/>
      <c r="AIA208" s="94"/>
      <c r="AIB208" s="94"/>
      <c r="AIC208" s="94"/>
      <c r="AID208" s="94"/>
      <c r="AIE208" s="94"/>
      <c r="AIF208" s="94"/>
      <c r="AIG208" s="94"/>
      <c r="AIH208" s="94"/>
      <c r="AII208" s="94"/>
      <c r="AIJ208" s="94"/>
      <c r="AIK208" s="94"/>
      <c r="AIL208" s="94"/>
      <c r="AIM208" s="94"/>
      <c r="AIN208" s="94"/>
      <c r="AIO208" s="94"/>
      <c r="AIP208" s="94"/>
      <c r="AIQ208" s="94"/>
      <c r="AIR208" s="94"/>
      <c r="AIS208" s="94"/>
      <c r="AIT208" s="94"/>
      <c r="AIU208" s="94"/>
      <c r="AIV208" s="94"/>
      <c r="AIW208" s="94"/>
      <c r="AIX208" s="94"/>
      <c r="AIY208" s="94"/>
      <c r="AIZ208" s="94"/>
      <c r="AJA208" s="94"/>
      <c r="AJB208" s="94"/>
      <c r="AJC208" s="94"/>
      <c r="AJD208" s="94"/>
      <c r="AJE208" s="94"/>
      <c r="AJF208" s="94"/>
      <c r="AJG208" s="94"/>
      <c r="AJH208" s="94"/>
      <c r="AJI208" s="94"/>
      <c r="AJJ208" s="94"/>
      <c r="AJK208" s="94"/>
      <c r="AJL208" s="94"/>
      <c r="AJM208" s="94"/>
      <c r="AJN208" s="94"/>
      <c r="AJO208" s="94"/>
      <c r="AJP208" s="94"/>
      <c r="AJQ208" s="94"/>
      <c r="AJR208" s="94"/>
      <c r="AJS208" s="94"/>
      <c r="AJT208" s="94"/>
      <c r="AJU208" s="94"/>
      <c r="AJV208" s="94"/>
      <c r="AJW208" s="94"/>
      <c r="AJX208" s="94"/>
      <c r="AJY208" s="94"/>
      <c r="AJZ208" s="94"/>
      <c r="AKA208" s="94"/>
      <c r="AKB208" s="94"/>
      <c r="AKC208" s="94"/>
      <c r="AKD208" s="94"/>
      <c r="AKE208" s="94"/>
      <c r="AKF208" s="94"/>
      <c r="AKG208" s="94"/>
      <c r="AKH208" s="94"/>
      <c r="AKI208" s="94"/>
      <c r="AKJ208" s="94"/>
      <c r="AKK208" s="94"/>
      <c r="AKL208" s="94"/>
      <c r="AKM208" s="94"/>
      <c r="AKN208" s="94"/>
      <c r="AKO208" s="94"/>
      <c r="AKP208" s="94"/>
      <c r="AKQ208" s="94"/>
      <c r="AKR208" s="94"/>
      <c r="AKS208" s="94"/>
      <c r="AKT208" s="94"/>
      <c r="AKU208" s="94"/>
      <c r="AKV208" s="94"/>
      <c r="AKW208" s="94"/>
      <c r="AKX208" s="94"/>
      <c r="AKY208" s="94"/>
      <c r="AKZ208" s="94"/>
      <c r="ALA208" s="94"/>
    </row>
    <row r="209" spans="1:989" s="95" customFormat="1" ht="28.5" customHeight="1" x14ac:dyDescent="0.2">
      <c r="A209" s="48" t="s">
        <v>59</v>
      </c>
      <c r="B209" s="78">
        <f>B215+B219+B210</f>
        <v>243883.89999999982</v>
      </c>
      <c r="C209" s="78">
        <f>C215+C210+C219</f>
        <v>243883.89999999982</v>
      </c>
      <c r="D209" s="78">
        <f>D215+D210+D219</f>
        <v>243883.89999999982</v>
      </c>
      <c r="E209" s="79">
        <f t="shared" ref="E209:E227" si="67">D209/B209*100</f>
        <v>100</v>
      </c>
      <c r="F209" s="79">
        <f t="shared" ref="F209:F227" si="68">D209/C209*100</f>
        <v>100</v>
      </c>
      <c r="G209" s="80">
        <f>G210+G215+G219</f>
        <v>0</v>
      </c>
      <c r="H209" s="78">
        <f t="shared" ref="H209:H227" si="69">G209-B209</f>
        <v>-243883.89999999982</v>
      </c>
      <c r="I209" s="78">
        <f t="shared" ref="I209:I227" si="70">H209/B209*100</f>
        <v>-100</v>
      </c>
      <c r="J209" s="81">
        <f t="shared" ref="J209:J227" si="71">G209-C209</f>
        <v>-243883.89999999982</v>
      </c>
      <c r="K209" s="81">
        <f t="shared" ref="K209:K227" si="72">J209/C209*100</f>
        <v>-100</v>
      </c>
      <c r="L209" s="82">
        <f t="shared" ref="L209:L227" si="73">G209-D209</f>
        <v>-243883.89999999982</v>
      </c>
      <c r="M209" s="82">
        <f t="shared" ref="M209:M227" si="74">L209/D209*100</f>
        <v>-100</v>
      </c>
      <c r="N209" s="94"/>
      <c r="O209" s="94"/>
      <c r="P209" s="94"/>
      <c r="Q209" s="94"/>
      <c r="R209" s="94"/>
      <c r="S209" s="94"/>
      <c r="T209" s="94"/>
      <c r="U209" s="94"/>
      <c r="V209" s="94"/>
      <c r="W209" s="94"/>
      <c r="X209" s="94"/>
      <c r="Y209" s="94"/>
      <c r="Z209" s="94"/>
      <c r="AA209" s="94"/>
      <c r="AB209" s="94"/>
      <c r="AC209" s="94"/>
      <c r="AD209" s="94"/>
      <c r="AE209" s="94"/>
      <c r="AF209" s="94"/>
      <c r="AG209" s="94"/>
      <c r="AH209" s="94"/>
      <c r="AI209" s="94"/>
      <c r="AJ209" s="94"/>
      <c r="AK209" s="94"/>
      <c r="AL209" s="94"/>
      <c r="AM209" s="94"/>
      <c r="AN209" s="94"/>
      <c r="AO209" s="94"/>
      <c r="AP209" s="94"/>
      <c r="AQ209" s="94"/>
      <c r="AR209" s="94"/>
      <c r="AS209" s="94"/>
      <c r="AT209" s="94"/>
      <c r="AU209" s="94"/>
      <c r="AV209" s="94"/>
      <c r="AW209" s="94"/>
      <c r="AX209" s="94"/>
      <c r="AY209" s="94"/>
      <c r="AZ209" s="94"/>
      <c r="BA209" s="94"/>
      <c r="BB209" s="94"/>
      <c r="BC209" s="94"/>
      <c r="BD209" s="94"/>
      <c r="BE209" s="94"/>
      <c r="BF209" s="94"/>
      <c r="BG209" s="94"/>
      <c r="BH209" s="94"/>
      <c r="BI209" s="94"/>
      <c r="BJ209" s="94"/>
      <c r="BK209" s="94"/>
      <c r="BL209" s="94"/>
      <c r="BM209" s="94"/>
      <c r="BN209" s="94"/>
      <c r="BO209" s="94"/>
      <c r="BP209" s="94"/>
      <c r="BQ209" s="94"/>
      <c r="BR209" s="94"/>
      <c r="BS209" s="94"/>
      <c r="BT209" s="94"/>
      <c r="BU209" s="94"/>
      <c r="BV209" s="94"/>
      <c r="BW209" s="94"/>
      <c r="BX209" s="94"/>
      <c r="BY209" s="94"/>
      <c r="BZ209" s="94"/>
      <c r="CA209" s="94"/>
      <c r="CB209" s="94"/>
      <c r="CC209" s="94"/>
      <c r="CD209" s="94"/>
      <c r="CE209" s="94"/>
      <c r="CF209" s="94"/>
      <c r="CG209" s="94"/>
      <c r="CH209" s="94"/>
      <c r="CI209" s="94"/>
      <c r="CJ209" s="94"/>
      <c r="CK209" s="94"/>
      <c r="CL209" s="94"/>
      <c r="CM209" s="94"/>
      <c r="CN209" s="94"/>
      <c r="CO209" s="94"/>
      <c r="CP209" s="94"/>
      <c r="CQ209" s="94"/>
      <c r="CR209" s="94"/>
      <c r="CS209" s="94"/>
      <c r="CT209" s="94"/>
      <c r="CU209" s="94"/>
      <c r="CV209" s="94"/>
      <c r="CW209" s="94"/>
      <c r="CX209" s="94"/>
      <c r="CY209" s="94"/>
      <c r="CZ209" s="94"/>
      <c r="DA209" s="94"/>
      <c r="DB209" s="94"/>
      <c r="DC209" s="94"/>
      <c r="DD209" s="94"/>
      <c r="DE209" s="94"/>
      <c r="DF209" s="94"/>
      <c r="DG209" s="94"/>
      <c r="DH209" s="94"/>
      <c r="DI209" s="94"/>
      <c r="DJ209" s="94"/>
      <c r="DK209" s="94"/>
      <c r="DL209" s="94"/>
      <c r="DM209" s="94"/>
      <c r="DN209" s="94"/>
      <c r="DO209" s="94"/>
      <c r="DP209" s="94"/>
      <c r="DQ209" s="94"/>
      <c r="DR209" s="94"/>
      <c r="DS209" s="94"/>
      <c r="DT209" s="94"/>
      <c r="DU209" s="94"/>
      <c r="DV209" s="94"/>
      <c r="DW209" s="94"/>
      <c r="DX209" s="94"/>
      <c r="DY209" s="94"/>
      <c r="DZ209" s="94"/>
      <c r="EA209" s="94"/>
      <c r="EB209" s="94"/>
      <c r="EC209" s="94"/>
      <c r="ED209" s="94"/>
      <c r="EE209" s="94"/>
      <c r="EF209" s="94"/>
      <c r="EG209" s="94"/>
      <c r="EH209" s="94"/>
      <c r="EI209" s="94"/>
      <c r="EJ209" s="94"/>
      <c r="EK209" s="94"/>
      <c r="EL209" s="94"/>
      <c r="EM209" s="94"/>
      <c r="EN209" s="94"/>
      <c r="EO209" s="94"/>
      <c r="EP209" s="94"/>
      <c r="EQ209" s="94"/>
      <c r="ER209" s="94"/>
      <c r="ES209" s="94"/>
      <c r="ET209" s="94"/>
      <c r="EU209" s="94"/>
      <c r="EV209" s="94"/>
      <c r="EW209" s="94"/>
      <c r="EX209" s="94"/>
      <c r="EY209" s="94"/>
      <c r="EZ209" s="94"/>
      <c r="FA209" s="94"/>
      <c r="FB209" s="94"/>
      <c r="FC209" s="94"/>
      <c r="FD209" s="94"/>
      <c r="FE209" s="94"/>
      <c r="FF209" s="94"/>
      <c r="FG209" s="94"/>
      <c r="FH209" s="94"/>
      <c r="FI209" s="94"/>
      <c r="FJ209" s="94"/>
      <c r="FK209" s="94"/>
      <c r="FL209" s="94"/>
      <c r="FM209" s="94"/>
      <c r="FN209" s="94"/>
      <c r="FO209" s="94"/>
      <c r="FP209" s="94"/>
      <c r="FQ209" s="94"/>
      <c r="FR209" s="94"/>
      <c r="FS209" s="94"/>
      <c r="FT209" s="94"/>
      <c r="FU209" s="94"/>
      <c r="FV209" s="94"/>
      <c r="FW209" s="94"/>
      <c r="FX209" s="94"/>
      <c r="FY209" s="94"/>
      <c r="FZ209" s="94"/>
      <c r="GA209" s="94"/>
      <c r="GB209" s="94"/>
      <c r="GC209" s="94"/>
      <c r="GD209" s="94"/>
      <c r="GE209" s="94"/>
      <c r="GF209" s="94"/>
      <c r="GG209" s="94"/>
      <c r="GH209" s="94"/>
      <c r="GI209" s="94"/>
      <c r="GJ209" s="94"/>
      <c r="GK209" s="94"/>
      <c r="GL209" s="94"/>
      <c r="GM209" s="94"/>
      <c r="GN209" s="94"/>
      <c r="GO209" s="94"/>
      <c r="GP209" s="94"/>
      <c r="GQ209" s="94"/>
      <c r="GR209" s="94"/>
      <c r="GS209" s="94"/>
      <c r="GT209" s="94"/>
      <c r="GU209" s="94"/>
      <c r="GV209" s="94"/>
      <c r="GW209" s="94"/>
      <c r="GX209" s="94"/>
      <c r="GY209" s="94"/>
      <c r="GZ209" s="94"/>
      <c r="HA209" s="94"/>
      <c r="HB209" s="94"/>
      <c r="HC209" s="94"/>
      <c r="HD209" s="94"/>
      <c r="HE209" s="94"/>
      <c r="HF209" s="94"/>
      <c r="HG209" s="94"/>
      <c r="HH209" s="94"/>
      <c r="HI209" s="94"/>
      <c r="HJ209" s="94"/>
      <c r="HK209" s="94"/>
      <c r="HL209" s="94"/>
      <c r="HM209" s="94"/>
      <c r="HN209" s="94"/>
      <c r="HO209" s="94"/>
      <c r="HP209" s="94"/>
      <c r="HQ209" s="94"/>
      <c r="HR209" s="94"/>
      <c r="HS209" s="94"/>
      <c r="HT209" s="94"/>
      <c r="HU209" s="94"/>
      <c r="HV209" s="94"/>
      <c r="HW209" s="94"/>
      <c r="HX209" s="94"/>
      <c r="HY209" s="94"/>
      <c r="HZ209" s="94"/>
      <c r="IA209" s="94"/>
      <c r="IB209" s="94"/>
      <c r="IC209" s="94"/>
      <c r="ID209" s="94"/>
      <c r="IE209" s="94"/>
      <c r="IF209" s="94"/>
      <c r="IG209" s="94"/>
      <c r="IH209" s="94"/>
      <c r="II209" s="94"/>
      <c r="IJ209" s="94"/>
      <c r="IK209" s="94"/>
      <c r="IL209" s="94"/>
      <c r="IM209" s="94"/>
      <c r="IN209" s="94"/>
      <c r="IO209" s="94"/>
      <c r="IP209" s="94"/>
      <c r="IQ209" s="94"/>
      <c r="IR209" s="94"/>
      <c r="IS209" s="94"/>
      <c r="IT209" s="94"/>
      <c r="IU209" s="94"/>
      <c r="IV209" s="94"/>
      <c r="IW209" s="94"/>
      <c r="IX209" s="94"/>
      <c r="IY209" s="94"/>
      <c r="IZ209" s="94"/>
      <c r="JA209" s="94"/>
      <c r="JB209" s="94"/>
      <c r="JC209" s="94"/>
      <c r="JD209" s="94"/>
      <c r="JE209" s="94"/>
      <c r="JF209" s="94"/>
      <c r="JG209" s="94"/>
      <c r="JH209" s="94"/>
      <c r="JI209" s="94"/>
      <c r="JJ209" s="94"/>
      <c r="JK209" s="94"/>
      <c r="JL209" s="94"/>
      <c r="JM209" s="94"/>
      <c r="JN209" s="94"/>
      <c r="JO209" s="94"/>
      <c r="JP209" s="94"/>
      <c r="JQ209" s="94"/>
      <c r="JR209" s="94"/>
      <c r="JS209" s="94"/>
      <c r="JT209" s="94"/>
      <c r="JU209" s="94"/>
      <c r="JV209" s="94"/>
      <c r="JW209" s="94"/>
      <c r="JX209" s="94"/>
      <c r="JY209" s="94"/>
      <c r="JZ209" s="94"/>
      <c r="KA209" s="94"/>
      <c r="KB209" s="94"/>
      <c r="KC209" s="94"/>
      <c r="KD209" s="94"/>
      <c r="KE209" s="94"/>
      <c r="KF209" s="94"/>
      <c r="KG209" s="94"/>
      <c r="KH209" s="94"/>
      <c r="KI209" s="94"/>
      <c r="KJ209" s="94"/>
      <c r="KK209" s="94"/>
      <c r="KL209" s="94"/>
      <c r="KM209" s="94"/>
      <c r="KN209" s="94"/>
      <c r="KO209" s="94"/>
      <c r="KP209" s="94"/>
      <c r="KQ209" s="94"/>
      <c r="KR209" s="94"/>
      <c r="KS209" s="94"/>
      <c r="KT209" s="94"/>
      <c r="KU209" s="94"/>
      <c r="KV209" s="94"/>
      <c r="KW209" s="94"/>
      <c r="KX209" s="94"/>
      <c r="KY209" s="94"/>
      <c r="KZ209" s="94"/>
      <c r="LA209" s="94"/>
      <c r="LB209" s="94"/>
      <c r="LC209" s="94"/>
      <c r="LD209" s="94"/>
      <c r="LE209" s="94"/>
      <c r="LF209" s="94"/>
      <c r="LG209" s="94"/>
      <c r="LH209" s="94"/>
      <c r="LI209" s="94"/>
      <c r="LJ209" s="94"/>
      <c r="LK209" s="94"/>
      <c r="LL209" s="94"/>
      <c r="LM209" s="94"/>
      <c r="LN209" s="94"/>
      <c r="LO209" s="94"/>
      <c r="LP209" s="94"/>
      <c r="LQ209" s="94"/>
      <c r="LR209" s="94"/>
      <c r="LS209" s="94"/>
      <c r="LT209" s="94"/>
      <c r="LU209" s="94"/>
      <c r="LV209" s="94"/>
      <c r="LW209" s="94"/>
      <c r="LX209" s="94"/>
      <c r="LY209" s="94"/>
      <c r="LZ209" s="94"/>
      <c r="MA209" s="94"/>
      <c r="MB209" s="94"/>
      <c r="MC209" s="94"/>
      <c r="MD209" s="94"/>
      <c r="ME209" s="94"/>
      <c r="MF209" s="94"/>
      <c r="MG209" s="94"/>
      <c r="MH209" s="94"/>
      <c r="MI209" s="94"/>
      <c r="MJ209" s="94"/>
      <c r="MK209" s="94"/>
      <c r="ML209" s="94"/>
      <c r="MM209" s="94"/>
      <c r="MN209" s="94"/>
      <c r="MO209" s="94"/>
      <c r="MP209" s="94"/>
      <c r="MQ209" s="94"/>
      <c r="MR209" s="94"/>
      <c r="MS209" s="94"/>
      <c r="MT209" s="94"/>
      <c r="MU209" s="94"/>
      <c r="MV209" s="94"/>
      <c r="MW209" s="94"/>
      <c r="MX209" s="94"/>
      <c r="MY209" s="94"/>
      <c r="MZ209" s="94"/>
      <c r="NA209" s="94"/>
      <c r="NB209" s="94"/>
      <c r="NC209" s="94"/>
      <c r="ND209" s="94"/>
      <c r="NE209" s="94"/>
      <c r="NF209" s="94"/>
      <c r="NG209" s="94"/>
      <c r="NH209" s="94"/>
      <c r="NI209" s="94"/>
      <c r="NJ209" s="94"/>
      <c r="NK209" s="94"/>
      <c r="NL209" s="94"/>
      <c r="NM209" s="94"/>
      <c r="NN209" s="94"/>
      <c r="NO209" s="94"/>
      <c r="NP209" s="94"/>
      <c r="NQ209" s="94"/>
      <c r="NR209" s="94"/>
      <c r="NS209" s="94"/>
      <c r="NT209" s="94"/>
      <c r="NU209" s="94"/>
      <c r="NV209" s="94"/>
      <c r="NW209" s="94"/>
      <c r="NX209" s="94"/>
      <c r="NY209" s="94"/>
      <c r="NZ209" s="94"/>
      <c r="OA209" s="94"/>
      <c r="OB209" s="94"/>
      <c r="OC209" s="94"/>
      <c r="OD209" s="94"/>
      <c r="OE209" s="94"/>
      <c r="OF209" s="94"/>
      <c r="OG209" s="94"/>
      <c r="OH209" s="94"/>
      <c r="OI209" s="94"/>
      <c r="OJ209" s="94"/>
      <c r="OK209" s="94"/>
      <c r="OL209" s="94"/>
      <c r="OM209" s="94"/>
      <c r="ON209" s="94"/>
      <c r="OO209" s="94"/>
      <c r="OP209" s="94"/>
      <c r="OQ209" s="94"/>
      <c r="OR209" s="94"/>
      <c r="OS209" s="94"/>
      <c r="OT209" s="94"/>
      <c r="OU209" s="94"/>
      <c r="OV209" s="94"/>
      <c r="OW209" s="94"/>
      <c r="OX209" s="94"/>
      <c r="OY209" s="94"/>
      <c r="OZ209" s="94"/>
      <c r="PA209" s="94"/>
      <c r="PB209" s="94"/>
      <c r="PC209" s="94"/>
      <c r="PD209" s="94"/>
      <c r="PE209" s="94"/>
      <c r="PF209" s="94"/>
      <c r="PG209" s="94"/>
      <c r="PH209" s="94"/>
      <c r="PI209" s="94"/>
      <c r="PJ209" s="94"/>
      <c r="PK209" s="94"/>
      <c r="PL209" s="94"/>
      <c r="PM209" s="94"/>
      <c r="PN209" s="94"/>
      <c r="PO209" s="94"/>
      <c r="PP209" s="94"/>
      <c r="PQ209" s="94"/>
      <c r="PR209" s="94"/>
      <c r="PS209" s="94"/>
      <c r="PT209" s="94"/>
      <c r="PU209" s="94"/>
      <c r="PV209" s="94"/>
      <c r="PW209" s="94"/>
      <c r="PX209" s="94"/>
      <c r="PY209" s="94"/>
      <c r="PZ209" s="94"/>
      <c r="QA209" s="94"/>
      <c r="QB209" s="94"/>
      <c r="QC209" s="94"/>
      <c r="QD209" s="94"/>
      <c r="QE209" s="94"/>
      <c r="QF209" s="94"/>
      <c r="QG209" s="94"/>
      <c r="QH209" s="94"/>
      <c r="QI209" s="94"/>
      <c r="QJ209" s="94"/>
      <c r="QK209" s="94"/>
      <c r="QL209" s="94"/>
      <c r="QM209" s="94"/>
      <c r="QN209" s="94"/>
      <c r="QO209" s="94"/>
      <c r="QP209" s="94"/>
      <c r="QQ209" s="94"/>
      <c r="QR209" s="94"/>
      <c r="QS209" s="94"/>
      <c r="QT209" s="94"/>
      <c r="QU209" s="94"/>
      <c r="QV209" s="94"/>
      <c r="QW209" s="94"/>
      <c r="QX209" s="94"/>
      <c r="QY209" s="94"/>
      <c r="QZ209" s="94"/>
      <c r="RA209" s="94"/>
      <c r="RB209" s="94"/>
      <c r="RC209" s="94"/>
      <c r="RD209" s="94"/>
      <c r="RE209" s="94"/>
      <c r="RF209" s="94"/>
      <c r="RG209" s="94"/>
      <c r="RH209" s="94"/>
      <c r="RI209" s="94"/>
      <c r="RJ209" s="94"/>
      <c r="RK209" s="94"/>
      <c r="RL209" s="94"/>
      <c r="RM209" s="94"/>
      <c r="RN209" s="94"/>
      <c r="RO209" s="94"/>
      <c r="RP209" s="94"/>
      <c r="RQ209" s="94"/>
      <c r="RR209" s="94"/>
      <c r="RS209" s="94"/>
      <c r="RT209" s="94"/>
      <c r="RU209" s="94"/>
      <c r="RV209" s="94"/>
      <c r="RW209" s="94"/>
      <c r="RX209" s="94"/>
      <c r="RY209" s="94"/>
      <c r="RZ209" s="94"/>
      <c r="SA209" s="94"/>
      <c r="SB209" s="94"/>
      <c r="SC209" s="94"/>
      <c r="SD209" s="94"/>
      <c r="SE209" s="94"/>
      <c r="SF209" s="94"/>
      <c r="SG209" s="94"/>
      <c r="SH209" s="94"/>
      <c r="SI209" s="94"/>
      <c r="SJ209" s="94"/>
      <c r="SK209" s="94"/>
      <c r="SL209" s="94"/>
      <c r="SM209" s="94"/>
      <c r="SN209" s="94"/>
      <c r="SO209" s="94"/>
      <c r="SP209" s="94"/>
      <c r="SQ209" s="94"/>
      <c r="SR209" s="94"/>
      <c r="SS209" s="94"/>
      <c r="ST209" s="94"/>
      <c r="SU209" s="94"/>
      <c r="SV209" s="94"/>
      <c r="SW209" s="94"/>
      <c r="SX209" s="94"/>
      <c r="SY209" s="94"/>
      <c r="SZ209" s="94"/>
      <c r="TA209" s="94"/>
      <c r="TB209" s="94"/>
      <c r="TC209" s="94"/>
      <c r="TD209" s="94"/>
      <c r="TE209" s="94"/>
      <c r="TF209" s="94"/>
      <c r="TG209" s="94"/>
      <c r="TH209" s="94"/>
      <c r="TI209" s="94"/>
      <c r="TJ209" s="94"/>
      <c r="TK209" s="94"/>
      <c r="TL209" s="94"/>
      <c r="TM209" s="94"/>
      <c r="TN209" s="94"/>
      <c r="TO209" s="94"/>
      <c r="TP209" s="94"/>
      <c r="TQ209" s="94"/>
      <c r="TR209" s="94"/>
      <c r="TS209" s="94"/>
      <c r="TT209" s="94"/>
      <c r="TU209" s="94"/>
      <c r="TV209" s="94"/>
      <c r="TW209" s="94"/>
      <c r="TX209" s="94"/>
      <c r="TY209" s="94"/>
      <c r="TZ209" s="94"/>
      <c r="UA209" s="94"/>
      <c r="UB209" s="94"/>
      <c r="UC209" s="94"/>
      <c r="UD209" s="94"/>
      <c r="UE209" s="94"/>
      <c r="UF209" s="94"/>
      <c r="UG209" s="94"/>
      <c r="UH209" s="94"/>
      <c r="UI209" s="94"/>
      <c r="UJ209" s="94"/>
      <c r="UK209" s="94"/>
      <c r="UL209" s="94"/>
      <c r="UM209" s="94"/>
      <c r="UN209" s="94"/>
      <c r="UO209" s="94"/>
      <c r="UP209" s="94"/>
      <c r="UQ209" s="94"/>
      <c r="UR209" s="94"/>
      <c r="US209" s="94"/>
      <c r="UT209" s="94"/>
      <c r="UU209" s="94"/>
      <c r="UV209" s="94"/>
      <c r="UW209" s="94"/>
      <c r="UX209" s="94"/>
      <c r="UY209" s="94"/>
      <c r="UZ209" s="94"/>
      <c r="VA209" s="94"/>
      <c r="VB209" s="94"/>
      <c r="VC209" s="94"/>
      <c r="VD209" s="94"/>
      <c r="VE209" s="94"/>
      <c r="VF209" s="94"/>
      <c r="VG209" s="94"/>
      <c r="VH209" s="94"/>
      <c r="VI209" s="94"/>
      <c r="VJ209" s="94"/>
      <c r="VK209" s="94"/>
      <c r="VL209" s="94"/>
      <c r="VM209" s="94"/>
      <c r="VN209" s="94"/>
      <c r="VO209" s="94"/>
      <c r="VP209" s="94"/>
      <c r="VQ209" s="94"/>
      <c r="VR209" s="94"/>
      <c r="VS209" s="94"/>
      <c r="VT209" s="94"/>
      <c r="VU209" s="94"/>
      <c r="VV209" s="94"/>
      <c r="VW209" s="94"/>
      <c r="VX209" s="94"/>
      <c r="VY209" s="94"/>
      <c r="VZ209" s="94"/>
      <c r="WA209" s="94"/>
      <c r="WB209" s="94"/>
      <c r="WC209" s="94"/>
      <c r="WD209" s="94"/>
      <c r="WE209" s="94"/>
      <c r="WF209" s="94"/>
      <c r="WG209" s="94"/>
      <c r="WH209" s="94"/>
      <c r="WI209" s="94"/>
      <c r="WJ209" s="94"/>
      <c r="WK209" s="94"/>
      <c r="WL209" s="94"/>
      <c r="WM209" s="94"/>
      <c r="WN209" s="94"/>
      <c r="WO209" s="94"/>
      <c r="WP209" s="94"/>
      <c r="WQ209" s="94"/>
      <c r="WR209" s="94"/>
      <c r="WS209" s="94"/>
      <c r="WT209" s="94"/>
      <c r="WU209" s="94"/>
      <c r="WV209" s="94"/>
      <c r="WW209" s="94"/>
      <c r="WX209" s="94"/>
      <c r="WY209" s="94"/>
      <c r="WZ209" s="94"/>
      <c r="XA209" s="94"/>
      <c r="XB209" s="94"/>
      <c r="XC209" s="94"/>
      <c r="XD209" s="94"/>
      <c r="XE209" s="94"/>
      <c r="XF209" s="94"/>
      <c r="XG209" s="94"/>
      <c r="XH209" s="94"/>
      <c r="XI209" s="94"/>
      <c r="XJ209" s="94"/>
      <c r="XK209" s="94"/>
      <c r="XL209" s="94"/>
      <c r="XM209" s="94"/>
      <c r="XN209" s="94"/>
      <c r="XO209" s="94"/>
      <c r="XP209" s="94"/>
      <c r="XQ209" s="94"/>
      <c r="XR209" s="94"/>
      <c r="XS209" s="94"/>
      <c r="XT209" s="94"/>
      <c r="XU209" s="94"/>
      <c r="XV209" s="94"/>
      <c r="XW209" s="94"/>
      <c r="XX209" s="94"/>
      <c r="XY209" s="94"/>
      <c r="XZ209" s="94"/>
      <c r="YA209" s="94"/>
      <c r="YB209" s="94"/>
      <c r="YC209" s="94"/>
      <c r="YD209" s="94"/>
      <c r="YE209" s="94"/>
      <c r="YF209" s="94"/>
      <c r="YG209" s="94"/>
      <c r="YH209" s="94"/>
      <c r="YI209" s="94"/>
      <c r="YJ209" s="94"/>
      <c r="YK209" s="94"/>
      <c r="YL209" s="94"/>
      <c r="YM209" s="94"/>
      <c r="YN209" s="94"/>
      <c r="YO209" s="94"/>
      <c r="YP209" s="94"/>
      <c r="YQ209" s="94"/>
      <c r="YR209" s="94"/>
      <c r="YS209" s="94"/>
      <c r="YT209" s="94"/>
      <c r="YU209" s="94"/>
      <c r="YV209" s="94"/>
      <c r="YW209" s="94"/>
      <c r="YX209" s="94"/>
      <c r="YY209" s="94"/>
      <c r="YZ209" s="94"/>
      <c r="ZA209" s="94"/>
      <c r="ZB209" s="94"/>
      <c r="ZC209" s="94"/>
      <c r="ZD209" s="94"/>
      <c r="ZE209" s="94"/>
      <c r="ZF209" s="94"/>
      <c r="ZG209" s="94"/>
      <c r="ZH209" s="94"/>
      <c r="ZI209" s="94"/>
      <c r="ZJ209" s="94"/>
      <c r="ZK209" s="94"/>
      <c r="ZL209" s="94"/>
      <c r="ZM209" s="94"/>
      <c r="ZN209" s="94"/>
      <c r="ZO209" s="94"/>
      <c r="ZP209" s="94"/>
      <c r="ZQ209" s="94"/>
      <c r="ZR209" s="94"/>
      <c r="ZS209" s="94"/>
      <c r="ZT209" s="94"/>
      <c r="ZU209" s="94"/>
      <c r="ZV209" s="94"/>
      <c r="ZW209" s="94"/>
      <c r="ZX209" s="94"/>
      <c r="ZY209" s="94"/>
      <c r="ZZ209" s="94"/>
      <c r="AAA209" s="94"/>
      <c r="AAB209" s="94"/>
      <c r="AAC209" s="94"/>
      <c r="AAD209" s="94"/>
      <c r="AAE209" s="94"/>
      <c r="AAF209" s="94"/>
      <c r="AAG209" s="94"/>
      <c r="AAH209" s="94"/>
      <c r="AAI209" s="94"/>
      <c r="AAJ209" s="94"/>
      <c r="AAK209" s="94"/>
      <c r="AAL209" s="94"/>
      <c r="AAM209" s="94"/>
      <c r="AAN209" s="94"/>
      <c r="AAO209" s="94"/>
      <c r="AAP209" s="94"/>
      <c r="AAQ209" s="94"/>
      <c r="AAR209" s="94"/>
      <c r="AAS209" s="94"/>
      <c r="AAT209" s="94"/>
      <c r="AAU209" s="94"/>
      <c r="AAV209" s="94"/>
      <c r="AAW209" s="94"/>
      <c r="AAX209" s="94"/>
      <c r="AAY209" s="94"/>
      <c r="AAZ209" s="94"/>
      <c r="ABA209" s="94"/>
      <c r="ABB209" s="94"/>
      <c r="ABC209" s="94"/>
      <c r="ABD209" s="94"/>
      <c r="ABE209" s="94"/>
      <c r="ABF209" s="94"/>
      <c r="ABG209" s="94"/>
      <c r="ABH209" s="94"/>
      <c r="ABI209" s="94"/>
      <c r="ABJ209" s="94"/>
      <c r="ABK209" s="94"/>
      <c r="ABL209" s="94"/>
      <c r="ABM209" s="94"/>
      <c r="ABN209" s="94"/>
      <c r="ABO209" s="94"/>
      <c r="ABP209" s="94"/>
      <c r="ABQ209" s="94"/>
      <c r="ABR209" s="94"/>
      <c r="ABS209" s="94"/>
      <c r="ABT209" s="94"/>
      <c r="ABU209" s="94"/>
      <c r="ABV209" s="94"/>
      <c r="ABW209" s="94"/>
      <c r="ABX209" s="94"/>
      <c r="ABY209" s="94"/>
      <c r="ABZ209" s="94"/>
      <c r="ACA209" s="94"/>
      <c r="ACB209" s="94"/>
      <c r="ACC209" s="94"/>
      <c r="ACD209" s="94"/>
      <c r="ACE209" s="94"/>
      <c r="ACF209" s="94"/>
      <c r="ACG209" s="94"/>
      <c r="ACH209" s="94"/>
      <c r="ACI209" s="94"/>
      <c r="ACJ209" s="94"/>
      <c r="ACK209" s="94"/>
      <c r="ACL209" s="94"/>
      <c r="ACM209" s="94"/>
      <c r="ACN209" s="94"/>
      <c r="ACO209" s="94"/>
      <c r="ACP209" s="94"/>
      <c r="ACQ209" s="94"/>
      <c r="ACR209" s="94"/>
      <c r="ACS209" s="94"/>
      <c r="ACT209" s="94"/>
      <c r="ACU209" s="94"/>
      <c r="ACV209" s="94"/>
      <c r="ACW209" s="94"/>
      <c r="ACX209" s="94"/>
      <c r="ACY209" s="94"/>
      <c r="ACZ209" s="94"/>
      <c r="ADA209" s="94"/>
      <c r="ADB209" s="94"/>
      <c r="ADC209" s="94"/>
      <c r="ADD209" s="94"/>
      <c r="ADE209" s="94"/>
      <c r="ADF209" s="94"/>
      <c r="ADG209" s="94"/>
      <c r="ADH209" s="94"/>
      <c r="ADI209" s="94"/>
      <c r="ADJ209" s="94"/>
      <c r="ADK209" s="94"/>
      <c r="ADL209" s="94"/>
      <c r="ADM209" s="94"/>
      <c r="ADN209" s="94"/>
      <c r="ADO209" s="94"/>
      <c r="ADP209" s="94"/>
      <c r="ADQ209" s="94"/>
      <c r="ADR209" s="94"/>
      <c r="ADS209" s="94"/>
      <c r="ADT209" s="94"/>
      <c r="ADU209" s="94"/>
      <c r="ADV209" s="94"/>
      <c r="ADW209" s="94"/>
      <c r="ADX209" s="94"/>
      <c r="ADY209" s="94"/>
      <c r="ADZ209" s="94"/>
      <c r="AEA209" s="94"/>
      <c r="AEB209" s="94"/>
      <c r="AEC209" s="94"/>
      <c r="AED209" s="94"/>
      <c r="AEE209" s="94"/>
      <c r="AEF209" s="94"/>
      <c r="AEG209" s="94"/>
      <c r="AEH209" s="94"/>
      <c r="AEI209" s="94"/>
      <c r="AEJ209" s="94"/>
      <c r="AEK209" s="94"/>
      <c r="AEL209" s="94"/>
      <c r="AEM209" s="94"/>
      <c r="AEN209" s="94"/>
      <c r="AEO209" s="94"/>
      <c r="AEP209" s="94"/>
      <c r="AEQ209" s="94"/>
      <c r="AER209" s="94"/>
      <c r="AES209" s="94"/>
      <c r="AET209" s="94"/>
      <c r="AEU209" s="94"/>
      <c r="AEV209" s="94"/>
      <c r="AEW209" s="94"/>
      <c r="AEX209" s="94"/>
      <c r="AEY209" s="94"/>
      <c r="AEZ209" s="94"/>
      <c r="AFA209" s="94"/>
      <c r="AFB209" s="94"/>
      <c r="AFC209" s="94"/>
      <c r="AFD209" s="94"/>
      <c r="AFE209" s="94"/>
      <c r="AFF209" s="94"/>
      <c r="AFG209" s="94"/>
      <c r="AFH209" s="94"/>
      <c r="AFI209" s="94"/>
      <c r="AFJ209" s="94"/>
      <c r="AFK209" s="94"/>
      <c r="AFL209" s="94"/>
      <c r="AFM209" s="94"/>
      <c r="AFN209" s="94"/>
      <c r="AFO209" s="94"/>
      <c r="AFP209" s="94"/>
      <c r="AFQ209" s="94"/>
      <c r="AFR209" s="94"/>
      <c r="AFS209" s="94"/>
      <c r="AFT209" s="94"/>
      <c r="AFU209" s="94"/>
      <c r="AFV209" s="94"/>
      <c r="AFW209" s="94"/>
      <c r="AFX209" s="94"/>
      <c r="AFY209" s="94"/>
      <c r="AFZ209" s="94"/>
      <c r="AGA209" s="94"/>
      <c r="AGB209" s="94"/>
      <c r="AGC209" s="94"/>
      <c r="AGD209" s="94"/>
      <c r="AGE209" s="94"/>
      <c r="AGF209" s="94"/>
      <c r="AGG209" s="94"/>
      <c r="AGH209" s="94"/>
      <c r="AGI209" s="94"/>
      <c r="AGJ209" s="94"/>
      <c r="AGK209" s="94"/>
      <c r="AGL209" s="94"/>
      <c r="AGM209" s="94"/>
      <c r="AGN209" s="94"/>
      <c r="AGO209" s="94"/>
      <c r="AGP209" s="94"/>
      <c r="AGQ209" s="94"/>
      <c r="AGR209" s="94"/>
      <c r="AGS209" s="94"/>
      <c r="AGT209" s="94"/>
      <c r="AGU209" s="94"/>
      <c r="AGV209" s="94"/>
      <c r="AGW209" s="94"/>
      <c r="AGX209" s="94"/>
      <c r="AGY209" s="94"/>
      <c r="AGZ209" s="94"/>
      <c r="AHA209" s="94"/>
      <c r="AHB209" s="94"/>
      <c r="AHC209" s="94"/>
      <c r="AHD209" s="94"/>
      <c r="AHE209" s="94"/>
      <c r="AHF209" s="94"/>
      <c r="AHG209" s="94"/>
      <c r="AHH209" s="94"/>
      <c r="AHI209" s="94"/>
      <c r="AHJ209" s="94"/>
      <c r="AHK209" s="94"/>
      <c r="AHL209" s="94"/>
      <c r="AHM209" s="94"/>
      <c r="AHN209" s="94"/>
      <c r="AHO209" s="94"/>
      <c r="AHP209" s="94"/>
      <c r="AHQ209" s="94"/>
      <c r="AHR209" s="94"/>
      <c r="AHS209" s="94"/>
      <c r="AHT209" s="94"/>
      <c r="AHU209" s="94"/>
      <c r="AHV209" s="94"/>
      <c r="AHW209" s="94"/>
      <c r="AHX209" s="94"/>
      <c r="AHY209" s="94"/>
      <c r="AHZ209" s="94"/>
      <c r="AIA209" s="94"/>
      <c r="AIB209" s="94"/>
      <c r="AIC209" s="94"/>
      <c r="AID209" s="94"/>
      <c r="AIE209" s="94"/>
      <c r="AIF209" s="94"/>
      <c r="AIG209" s="94"/>
      <c r="AIH209" s="94"/>
      <c r="AII209" s="94"/>
      <c r="AIJ209" s="94"/>
      <c r="AIK209" s="94"/>
      <c r="AIL209" s="94"/>
      <c r="AIM209" s="94"/>
      <c r="AIN209" s="94"/>
      <c r="AIO209" s="94"/>
      <c r="AIP209" s="94"/>
      <c r="AIQ209" s="94"/>
      <c r="AIR209" s="94"/>
      <c r="AIS209" s="94"/>
      <c r="AIT209" s="94"/>
      <c r="AIU209" s="94"/>
      <c r="AIV209" s="94"/>
      <c r="AIW209" s="94"/>
      <c r="AIX209" s="94"/>
      <c r="AIY209" s="94"/>
      <c r="AIZ209" s="94"/>
      <c r="AJA209" s="94"/>
      <c r="AJB209" s="94"/>
      <c r="AJC209" s="94"/>
      <c r="AJD209" s="94"/>
      <c r="AJE209" s="94"/>
      <c r="AJF209" s="94"/>
      <c r="AJG209" s="94"/>
      <c r="AJH209" s="94"/>
      <c r="AJI209" s="94"/>
      <c r="AJJ209" s="94"/>
      <c r="AJK209" s="94"/>
      <c r="AJL209" s="94"/>
      <c r="AJM209" s="94"/>
      <c r="AJN209" s="94"/>
      <c r="AJO209" s="94"/>
      <c r="AJP209" s="94"/>
      <c r="AJQ209" s="94"/>
      <c r="AJR209" s="94"/>
      <c r="AJS209" s="94"/>
      <c r="AJT209" s="94"/>
      <c r="AJU209" s="94"/>
      <c r="AJV209" s="94"/>
      <c r="AJW209" s="94"/>
      <c r="AJX209" s="94"/>
      <c r="AJY209" s="94"/>
      <c r="AJZ209" s="94"/>
      <c r="AKA209" s="94"/>
      <c r="AKB209" s="94"/>
      <c r="AKC209" s="94"/>
      <c r="AKD209" s="94"/>
      <c r="AKE209" s="94"/>
      <c r="AKF209" s="94"/>
      <c r="AKG209" s="94"/>
      <c r="AKH209" s="94"/>
      <c r="AKI209" s="94"/>
      <c r="AKJ209" s="94"/>
      <c r="AKK209" s="94"/>
      <c r="AKL209" s="94"/>
      <c r="AKM209" s="94"/>
      <c r="AKN209" s="94"/>
      <c r="AKO209" s="94"/>
      <c r="AKP209" s="94"/>
      <c r="AKQ209" s="94"/>
      <c r="AKR209" s="94"/>
      <c r="AKS209" s="94"/>
      <c r="AKT209" s="94"/>
      <c r="AKU209" s="94"/>
      <c r="AKV209" s="94"/>
      <c r="AKW209" s="94"/>
      <c r="AKX209" s="94"/>
      <c r="AKY209" s="94"/>
      <c r="AKZ209" s="94"/>
      <c r="ALA209" s="94"/>
    </row>
    <row r="210" spans="1:989" s="36" customFormat="1" ht="25.5" x14ac:dyDescent="0.2">
      <c r="A210" s="20" t="s">
        <v>60</v>
      </c>
      <c r="B210" s="68">
        <f>B211+B213</f>
        <v>0</v>
      </c>
      <c r="C210" s="68">
        <f>C211+C213</f>
        <v>0</v>
      </c>
      <c r="D210" s="68">
        <f>D211+D213</f>
        <v>0</v>
      </c>
      <c r="E210" s="69" t="s">
        <v>225</v>
      </c>
      <c r="F210" s="69" t="s">
        <v>225</v>
      </c>
      <c r="G210" s="86">
        <f>G211+G213</f>
        <v>105547.9</v>
      </c>
      <c r="H210" s="68">
        <f t="shared" si="69"/>
        <v>105547.9</v>
      </c>
      <c r="I210" s="69" t="s">
        <v>225</v>
      </c>
      <c r="J210" s="70">
        <f t="shared" si="71"/>
        <v>105547.9</v>
      </c>
      <c r="K210" s="69" t="s">
        <v>225</v>
      </c>
      <c r="L210" s="71">
        <f t="shared" si="73"/>
        <v>105547.9</v>
      </c>
      <c r="M210" s="69" t="s">
        <v>225</v>
      </c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6"/>
      <c r="BT210" s="6"/>
      <c r="BU210" s="6"/>
      <c r="BV210" s="6"/>
      <c r="BW210" s="6"/>
      <c r="BX210" s="6"/>
      <c r="BY210" s="6"/>
      <c r="BZ210" s="6"/>
      <c r="CA210" s="6"/>
      <c r="CB210" s="6"/>
      <c r="CC210" s="6"/>
      <c r="CD210" s="6"/>
      <c r="CE210" s="6"/>
      <c r="CF210" s="6"/>
      <c r="CG210" s="6"/>
      <c r="CH210" s="6"/>
      <c r="CI210" s="6"/>
      <c r="CJ210" s="6"/>
      <c r="CK210" s="6"/>
      <c r="CL210" s="6"/>
      <c r="CM210" s="6"/>
      <c r="CN210" s="6"/>
      <c r="CO210" s="6"/>
      <c r="CP210" s="6"/>
      <c r="CQ210" s="6"/>
      <c r="CR210" s="6"/>
      <c r="CS210" s="6"/>
      <c r="CT210" s="6"/>
      <c r="CU210" s="6"/>
      <c r="CV210" s="6"/>
      <c r="CW210" s="6"/>
      <c r="CX210" s="6"/>
      <c r="CY210" s="6"/>
      <c r="CZ210" s="6"/>
      <c r="DA210" s="6"/>
      <c r="DB210" s="6"/>
      <c r="DC210" s="6"/>
      <c r="DD210" s="6"/>
      <c r="DE210" s="6"/>
      <c r="DF210" s="6"/>
      <c r="DG210" s="6"/>
      <c r="DH210" s="6"/>
      <c r="DI210" s="6"/>
      <c r="DJ210" s="6"/>
      <c r="DK210" s="6"/>
      <c r="DL210" s="6"/>
      <c r="DM210" s="6"/>
      <c r="DN210" s="6"/>
      <c r="DO210" s="6"/>
      <c r="DP210" s="6"/>
      <c r="DQ210" s="6"/>
      <c r="DR210" s="6"/>
      <c r="DS210" s="6"/>
      <c r="DT210" s="6"/>
      <c r="DU210" s="6"/>
      <c r="DV210" s="6"/>
      <c r="DW210" s="6"/>
      <c r="DX210" s="6"/>
      <c r="DY210" s="6"/>
      <c r="DZ210" s="6"/>
      <c r="EA210" s="6"/>
      <c r="EB210" s="6"/>
      <c r="EC210" s="6"/>
      <c r="ED210" s="6"/>
      <c r="EE210" s="6"/>
      <c r="EF210" s="6"/>
      <c r="EG210" s="6"/>
      <c r="EH210" s="6"/>
      <c r="EI210" s="6"/>
      <c r="EJ210" s="6"/>
      <c r="EK210" s="6"/>
      <c r="EL210" s="6"/>
      <c r="EM210" s="6"/>
      <c r="EN210" s="6"/>
      <c r="EO210" s="6"/>
      <c r="EP210" s="6"/>
      <c r="EQ210" s="6"/>
      <c r="ER210" s="6"/>
      <c r="ES210" s="6"/>
      <c r="ET210" s="6"/>
      <c r="EU210" s="6"/>
      <c r="EV210" s="6"/>
      <c r="EW210" s="6"/>
      <c r="EX210" s="6"/>
      <c r="EY210" s="6"/>
      <c r="EZ210" s="6"/>
      <c r="FA210" s="6"/>
      <c r="FB210" s="6"/>
      <c r="FC210" s="6"/>
      <c r="FD210" s="6"/>
      <c r="FE210" s="6"/>
      <c r="FF210" s="6"/>
      <c r="FG210" s="6"/>
      <c r="FH210" s="6"/>
      <c r="FI210" s="6"/>
      <c r="FJ210" s="6"/>
      <c r="FK210" s="6"/>
      <c r="FL210" s="6"/>
      <c r="FM210" s="6"/>
      <c r="FN210" s="6"/>
      <c r="FO210" s="6"/>
      <c r="FP210" s="6"/>
      <c r="FQ210" s="6"/>
      <c r="FR210" s="6"/>
      <c r="FS210" s="6"/>
      <c r="FT210" s="6"/>
      <c r="FU210" s="6"/>
      <c r="FV210" s="6"/>
      <c r="FW210" s="6"/>
      <c r="FX210" s="6"/>
      <c r="FY210" s="6"/>
      <c r="FZ210" s="6"/>
      <c r="GA210" s="6"/>
      <c r="GB210" s="6"/>
      <c r="GC210" s="6"/>
      <c r="GD210" s="6"/>
      <c r="GE210" s="6"/>
      <c r="GF210" s="6"/>
      <c r="GG210" s="6"/>
      <c r="GH210" s="6"/>
      <c r="GI210" s="6"/>
      <c r="GJ210" s="6"/>
      <c r="GK210" s="6"/>
      <c r="GL210" s="6"/>
      <c r="GM210" s="6"/>
      <c r="GN210" s="6"/>
      <c r="GO210" s="6"/>
      <c r="GP210" s="6"/>
      <c r="GQ210" s="6"/>
      <c r="GR210" s="6"/>
      <c r="GS210" s="6"/>
      <c r="GT210" s="6"/>
      <c r="GU210" s="6"/>
      <c r="GV210" s="6"/>
      <c r="GW210" s="6"/>
      <c r="GX210" s="6"/>
      <c r="GY210" s="6"/>
      <c r="GZ210" s="6"/>
      <c r="HA210" s="6"/>
      <c r="HB210" s="6"/>
      <c r="HC210" s="6"/>
      <c r="HD210" s="6"/>
      <c r="HE210" s="6"/>
      <c r="HF210" s="6"/>
      <c r="HG210" s="6"/>
      <c r="HH210" s="6"/>
      <c r="HI210" s="6"/>
      <c r="HJ210" s="6"/>
      <c r="HK210" s="6"/>
      <c r="HL210" s="6"/>
      <c r="HM210" s="6"/>
      <c r="HN210" s="6"/>
      <c r="HO210" s="6"/>
      <c r="HP210" s="6"/>
      <c r="HQ210" s="6"/>
      <c r="HR210" s="6"/>
      <c r="HS210" s="6"/>
      <c r="HT210" s="6"/>
      <c r="HU210" s="6"/>
      <c r="HV210" s="6"/>
      <c r="HW210" s="6"/>
      <c r="HX210" s="6"/>
      <c r="HY210" s="6"/>
      <c r="HZ210" s="6"/>
      <c r="IA210" s="6"/>
      <c r="IB210" s="6"/>
      <c r="IC210" s="6"/>
      <c r="ID210" s="6"/>
      <c r="IE210" s="6"/>
      <c r="IF210" s="6"/>
      <c r="IG210" s="6"/>
      <c r="IH210" s="6"/>
      <c r="II210" s="6"/>
      <c r="IJ210" s="6"/>
      <c r="IK210" s="6"/>
      <c r="IL210" s="6"/>
      <c r="IM210" s="6"/>
      <c r="IN210" s="6"/>
      <c r="IO210" s="6"/>
      <c r="IP210" s="6"/>
      <c r="IQ210" s="6"/>
      <c r="IR210" s="6"/>
      <c r="IS210" s="6"/>
      <c r="IT210" s="6"/>
      <c r="IU210" s="6"/>
      <c r="IV210" s="6"/>
      <c r="IW210" s="6"/>
      <c r="IX210" s="6"/>
      <c r="IY210" s="6"/>
      <c r="IZ210" s="6"/>
      <c r="JA210" s="6"/>
      <c r="JB210" s="6"/>
      <c r="JC210" s="6"/>
      <c r="JD210" s="6"/>
      <c r="JE210" s="6"/>
      <c r="JF210" s="6"/>
      <c r="JG210" s="6"/>
      <c r="JH210" s="6"/>
      <c r="JI210" s="6"/>
      <c r="JJ210" s="6"/>
      <c r="JK210" s="6"/>
      <c r="JL210" s="6"/>
      <c r="JM210" s="6"/>
      <c r="JN210" s="6"/>
      <c r="JO210" s="6"/>
      <c r="JP210" s="6"/>
      <c r="JQ210" s="6"/>
      <c r="JR210" s="6"/>
      <c r="JS210" s="6"/>
      <c r="JT210" s="6"/>
      <c r="JU210" s="6"/>
      <c r="JV210" s="6"/>
      <c r="JW210" s="6"/>
      <c r="JX210" s="6"/>
      <c r="JY210" s="6"/>
      <c r="JZ210" s="6"/>
      <c r="KA210" s="6"/>
      <c r="KB210" s="6"/>
      <c r="KC210" s="6"/>
      <c r="KD210" s="6"/>
      <c r="KE210" s="6"/>
      <c r="KF210" s="6"/>
      <c r="KG210" s="6"/>
      <c r="KH210" s="6"/>
      <c r="KI210" s="6"/>
      <c r="KJ210" s="6"/>
      <c r="KK210" s="6"/>
      <c r="KL210" s="6"/>
      <c r="KM210" s="6"/>
      <c r="KN210" s="6"/>
      <c r="KO210" s="6"/>
      <c r="KP210" s="6"/>
      <c r="KQ210" s="6"/>
      <c r="KR210" s="6"/>
      <c r="KS210" s="6"/>
      <c r="KT210" s="6"/>
      <c r="KU210" s="6"/>
      <c r="KV210" s="6"/>
      <c r="KW210" s="6"/>
      <c r="KX210" s="6"/>
      <c r="KY210" s="6"/>
      <c r="KZ210" s="6"/>
      <c r="LA210" s="6"/>
      <c r="LB210" s="6"/>
      <c r="LC210" s="6"/>
      <c r="LD210" s="6"/>
      <c r="LE210" s="6"/>
      <c r="LF210" s="6"/>
      <c r="LG210" s="6"/>
      <c r="LH210" s="6"/>
      <c r="LI210" s="6"/>
      <c r="LJ210" s="6"/>
      <c r="LK210" s="6"/>
      <c r="LL210" s="6"/>
      <c r="LM210" s="6"/>
      <c r="LN210" s="6"/>
      <c r="LO210" s="6"/>
      <c r="LP210" s="6"/>
      <c r="LQ210" s="6"/>
      <c r="LR210" s="6"/>
      <c r="LS210" s="6"/>
      <c r="LT210" s="6"/>
      <c r="LU210" s="6"/>
      <c r="LV210" s="6"/>
      <c r="LW210" s="6"/>
      <c r="LX210" s="6"/>
      <c r="LY210" s="6"/>
      <c r="LZ210" s="6"/>
      <c r="MA210" s="6"/>
      <c r="MB210" s="6"/>
      <c r="MC210" s="6"/>
      <c r="MD210" s="6"/>
      <c r="ME210" s="6"/>
      <c r="MF210" s="6"/>
      <c r="MG210" s="6"/>
      <c r="MH210" s="6"/>
      <c r="MI210" s="6"/>
      <c r="MJ210" s="6"/>
      <c r="MK210" s="6"/>
      <c r="ML210" s="6"/>
      <c r="MM210" s="6"/>
      <c r="MN210" s="6"/>
      <c r="MO210" s="6"/>
      <c r="MP210" s="6"/>
      <c r="MQ210" s="6"/>
      <c r="MR210" s="6"/>
      <c r="MS210" s="6"/>
      <c r="MT210" s="6"/>
      <c r="MU210" s="6"/>
      <c r="MV210" s="6"/>
      <c r="MW210" s="6"/>
      <c r="MX210" s="6"/>
      <c r="MY210" s="6"/>
      <c r="MZ210" s="6"/>
      <c r="NA210" s="6"/>
      <c r="NB210" s="6"/>
      <c r="NC210" s="6"/>
      <c r="ND210" s="6"/>
      <c r="NE210" s="6"/>
      <c r="NF210" s="6"/>
      <c r="NG210" s="6"/>
      <c r="NH210" s="6"/>
      <c r="NI210" s="6"/>
      <c r="NJ210" s="6"/>
      <c r="NK210" s="6"/>
      <c r="NL210" s="6"/>
      <c r="NM210" s="6"/>
      <c r="NN210" s="6"/>
      <c r="NO210" s="6"/>
      <c r="NP210" s="6"/>
      <c r="NQ210" s="6"/>
      <c r="NR210" s="6"/>
      <c r="NS210" s="6"/>
      <c r="NT210" s="6"/>
      <c r="NU210" s="6"/>
      <c r="NV210" s="6"/>
      <c r="NW210" s="6"/>
      <c r="NX210" s="6"/>
      <c r="NY210" s="6"/>
      <c r="NZ210" s="6"/>
      <c r="OA210" s="6"/>
      <c r="OB210" s="6"/>
      <c r="OC210" s="6"/>
      <c r="OD210" s="6"/>
      <c r="OE210" s="6"/>
      <c r="OF210" s="6"/>
      <c r="OG210" s="6"/>
      <c r="OH210" s="6"/>
      <c r="OI210" s="6"/>
      <c r="OJ210" s="6"/>
      <c r="OK210" s="6"/>
      <c r="OL210" s="6"/>
      <c r="OM210" s="6"/>
      <c r="ON210" s="6"/>
      <c r="OO210" s="6"/>
      <c r="OP210" s="6"/>
      <c r="OQ210" s="6"/>
      <c r="OR210" s="6"/>
      <c r="OS210" s="6"/>
      <c r="OT210" s="6"/>
      <c r="OU210" s="6"/>
      <c r="OV210" s="6"/>
      <c r="OW210" s="6"/>
      <c r="OX210" s="6"/>
      <c r="OY210" s="6"/>
      <c r="OZ210" s="6"/>
      <c r="PA210" s="6"/>
      <c r="PB210" s="6"/>
      <c r="PC210" s="6"/>
      <c r="PD210" s="6"/>
      <c r="PE210" s="6"/>
      <c r="PF210" s="6"/>
      <c r="PG210" s="6"/>
      <c r="PH210" s="6"/>
      <c r="PI210" s="6"/>
      <c r="PJ210" s="6"/>
      <c r="PK210" s="6"/>
      <c r="PL210" s="6"/>
      <c r="PM210" s="6"/>
      <c r="PN210" s="6"/>
      <c r="PO210" s="6"/>
      <c r="PP210" s="6"/>
      <c r="PQ210" s="6"/>
      <c r="PR210" s="6"/>
      <c r="PS210" s="6"/>
      <c r="PT210" s="6"/>
      <c r="PU210" s="6"/>
      <c r="PV210" s="6"/>
      <c r="PW210" s="6"/>
      <c r="PX210" s="6"/>
      <c r="PY210" s="6"/>
      <c r="PZ210" s="6"/>
      <c r="QA210" s="6"/>
      <c r="QB210" s="6"/>
      <c r="QC210" s="6"/>
      <c r="QD210" s="6"/>
      <c r="QE210" s="6"/>
      <c r="QF210" s="6"/>
      <c r="QG210" s="6"/>
      <c r="QH210" s="6"/>
      <c r="QI210" s="6"/>
      <c r="QJ210" s="6"/>
      <c r="QK210" s="6"/>
      <c r="QL210" s="6"/>
      <c r="QM210" s="6"/>
      <c r="QN210" s="6"/>
      <c r="QO210" s="6"/>
      <c r="QP210" s="6"/>
      <c r="QQ210" s="6"/>
      <c r="QR210" s="6"/>
      <c r="QS210" s="6"/>
      <c r="QT210" s="6"/>
      <c r="QU210" s="6"/>
      <c r="QV210" s="6"/>
      <c r="QW210" s="6"/>
      <c r="QX210" s="6"/>
      <c r="QY210" s="6"/>
      <c r="QZ210" s="6"/>
      <c r="RA210" s="6"/>
      <c r="RB210" s="6"/>
      <c r="RC210" s="6"/>
      <c r="RD210" s="6"/>
      <c r="RE210" s="6"/>
      <c r="RF210" s="6"/>
      <c r="RG210" s="6"/>
      <c r="RH210" s="6"/>
      <c r="RI210" s="6"/>
      <c r="RJ210" s="6"/>
      <c r="RK210" s="6"/>
      <c r="RL210" s="6"/>
      <c r="RM210" s="6"/>
      <c r="RN210" s="6"/>
      <c r="RO210" s="6"/>
      <c r="RP210" s="6"/>
      <c r="RQ210" s="6"/>
      <c r="RR210" s="6"/>
      <c r="RS210" s="6"/>
      <c r="RT210" s="6"/>
      <c r="RU210" s="6"/>
      <c r="RV210" s="6"/>
      <c r="RW210" s="6"/>
      <c r="RX210" s="6"/>
      <c r="RY210" s="6"/>
      <c r="RZ210" s="6"/>
      <c r="SA210" s="6"/>
      <c r="SB210" s="6"/>
      <c r="SC210" s="6"/>
      <c r="SD210" s="6"/>
      <c r="SE210" s="6"/>
      <c r="SF210" s="6"/>
      <c r="SG210" s="6"/>
      <c r="SH210" s="6"/>
      <c r="SI210" s="6"/>
      <c r="SJ210" s="6"/>
      <c r="SK210" s="6"/>
      <c r="SL210" s="6"/>
      <c r="SM210" s="6"/>
      <c r="SN210" s="6"/>
      <c r="SO210" s="6"/>
      <c r="SP210" s="6"/>
      <c r="SQ210" s="6"/>
      <c r="SR210" s="6"/>
      <c r="SS210" s="6"/>
      <c r="ST210" s="6"/>
      <c r="SU210" s="6"/>
      <c r="SV210" s="6"/>
      <c r="SW210" s="6"/>
      <c r="SX210" s="6"/>
      <c r="SY210" s="6"/>
      <c r="SZ210" s="6"/>
      <c r="TA210" s="6"/>
      <c r="TB210" s="6"/>
      <c r="TC210" s="6"/>
      <c r="TD210" s="6"/>
      <c r="TE210" s="6"/>
      <c r="TF210" s="6"/>
      <c r="TG210" s="6"/>
      <c r="TH210" s="6"/>
      <c r="TI210" s="6"/>
      <c r="TJ210" s="6"/>
      <c r="TK210" s="6"/>
      <c r="TL210" s="6"/>
      <c r="TM210" s="6"/>
      <c r="TN210" s="6"/>
      <c r="TO210" s="6"/>
      <c r="TP210" s="6"/>
      <c r="TQ210" s="6"/>
      <c r="TR210" s="6"/>
      <c r="TS210" s="6"/>
      <c r="TT210" s="6"/>
      <c r="TU210" s="6"/>
      <c r="TV210" s="6"/>
      <c r="TW210" s="6"/>
      <c r="TX210" s="6"/>
      <c r="TY210" s="6"/>
      <c r="TZ210" s="6"/>
      <c r="UA210" s="6"/>
      <c r="UB210" s="6"/>
      <c r="UC210" s="6"/>
      <c r="UD210" s="6"/>
      <c r="UE210" s="6"/>
      <c r="UF210" s="6"/>
      <c r="UG210" s="6"/>
      <c r="UH210" s="6"/>
      <c r="UI210" s="6"/>
      <c r="UJ210" s="6"/>
      <c r="UK210" s="6"/>
      <c r="UL210" s="6"/>
      <c r="UM210" s="6"/>
      <c r="UN210" s="6"/>
      <c r="UO210" s="6"/>
      <c r="UP210" s="6"/>
      <c r="UQ210" s="6"/>
      <c r="UR210" s="6"/>
      <c r="US210" s="6"/>
      <c r="UT210" s="6"/>
      <c r="UU210" s="6"/>
      <c r="UV210" s="6"/>
      <c r="UW210" s="6"/>
      <c r="UX210" s="6"/>
      <c r="UY210" s="6"/>
      <c r="UZ210" s="6"/>
      <c r="VA210" s="6"/>
      <c r="VB210" s="6"/>
      <c r="VC210" s="6"/>
      <c r="VD210" s="6"/>
      <c r="VE210" s="6"/>
      <c r="VF210" s="6"/>
      <c r="VG210" s="6"/>
      <c r="VH210" s="6"/>
      <c r="VI210" s="6"/>
      <c r="VJ210" s="6"/>
      <c r="VK210" s="6"/>
      <c r="VL210" s="6"/>
      <c r="VM210" s="6"/>
      <c r="VN210" s="6"/>
      <c r="VO210" s="6"/>
      <c r="VP210" s="6"/>
      <c r="VQ210" s="6"/>
      <c r="VR210" s="6"/>
      <c r="VS210" s="6"/>
      <c r="VT210" s="6"/>
      <c r="VU210" s="6"/>
      <c r="VV210" s="6"/>
      <c r="VW210" s="6"/>
      <c r="VX210" s="6"/>
      <c r="VY210" s="6"/>
      <c r="VZ210" s="6"/>
      <c r="WA210" s="6"/>
      <c r="WB210" s="6"/>
      <c r="WC210" s="6"/>
      <c r="WD210" s="6"/>
      <c r="WE210" s="6"/>
      <c r="WF210" s="6"/>
      <c r="WG210" s="6"/>
      <c r="WH210" s="6"/>
      <c r="WI210" s="6"/>
      <c r="WJ210" s="6"/>
      <c r="WK210" s="6"/>
      <c r="WL210" s="6"/>
      <c r="WM210" s="6"/>
      <c r="WN210" s="6"/>
      <c r="WO210" s="6"/>
      <c r="WP210" s="6"/>
      <c r="WQ210" s="6"/>
      <c r="WR210" s="6"/>
      <c r="WS210" s="6"/>
      <c r="WT210" s="6"/>
      <c r="WU210" s="6"/>
      <c r="WV210" s="6"/>
      <c r="WW210" s="6"/>
      <c r="WX210" s="6"/>
      <c r="WY210" s="6"/>
      <c r="WZ210" s="6"/>
      <c r="XA210" s="6"/>
      <c r="XB210" s="6"/>
      <c r="XC210" s="6"/>
      <c r="XD210" s="6"/>
      <c r="XE210" s="6"/>
      <c r="XF210" s="6"/>
      <c r="XG210" s="6"/>
      <c r="XH210" s="6"/>
      <c r="XI210" s="6"/>
      <c r="XJ210" s="6"/>
      <c r="XK210" s="6"/>
      <c r="XL210" s="6"/>
      <c r="XM210" s="6"/>
      <c r="XN210" s="6"/>
      <c r="XO210" s="6"/>
      <c r="XP210" s="6"/>
      <c r="XQ210" s="6"/>
      <c r="XR210" s="6"/>
      <c r="XS210" s="6"/>
      <c r="XT210" s="6"/>
      <c r="XU210" s="6"/>
      <c r="XV210" s="6"/>
      <c r="XW210" s="6"/>
      <c r="XX210" s="6"/>
      <c r="XY210" s="6"/>
      <c r="XZ210" s="6"/>
      <c r="YA210" s="6"/>
      <c r="YB210" s="6"/>
      <c r="YC210" s="6"/>
      <c r="YD210" s="6"/>
      <c r="YE210" s="6"/>
      <c r="YF210" s="6"/>
      <c r="YG210" s="6"/>
      <c r="YH210" s="6"/>
      <c r="YI210" s="6"/>
      <c r="YJ210" s="6"/>
      <c r="YK210" s="6"/>
      <c r="YL210" s="6"/>
      <c r="YM210" s="6"/>
      <c r="YN210" s="6"/>
      <c r="YO210" s="6"/>
      <c r="YP210" s="6"/>
      <c r="YQ210" s="6"/>
      <c r="YR210" s="6"/>
      <c r="YS210" s="6"/>
      <c r="YT210" s="6"/>
      <c r="YU210" s="6"/>
      <c r="YV210" s="6"/>
      <c r="YW210" s="6"/>
      <c r="YX210" s="6"/>
      <c r="YY210" s="6"/>
      <c r="YZ210" s="6"/>
      <c r="ZA210" s="6"/>
      <c r="ZB210" s="6"/>
      <c r="ZC210" s="6"/>
      <c r="ZD210" s="6"/>
      <c r="ZE210" s="6"/>
      <c r="ZF210" s="6"/>
      <c r="ZG210" s="6"/>
      <c r="ZH210" s="6"/>
      <c r="ZI210" s="6"/>
      <c r="ZJ210" s="6"/>
      <c r="ZK210" s="6"/>
      <c r="ZL210" s="6"/>
      <c r="ZM210" s="6"/>
      <c r="ZN210" s="6"/>
      <c r="ZO210" s="6"/>
      <c r="ZP210" s="6"/>
      <c r="ZQ210" s="6"/>
      <c r="ZR210" s="6"/>
      <c r="ZS210" s="6"/>
      <c r="ZT210" s="6"/>
      <c r="ZU210" s="6"/>
      <c r="ZV210" s="6"/>
      <c r="ZW210" s="6"/>
      <c r="ZX210" s="6"/>
      <c r="ZY210" s="6"/>
      <c r="ZZ210" s="6"/>
      <c r="AAA210" s="6"/>
      <c r="AAB210" s="6"/>
      <c r="AAC210" s="6"/>
      <c r="AAD210" s="6"/>
      <c r="AAE210" s="6"/>
      <c r="AAF210" s="6"/>
      <c r="AAG210" s="6"/>
      <c r="AAH210" s="6"/>
      <c r="AAI210" s="6"/>
      <c r="AAJ210" s="6"/>
      <c r="AAK210" s="6"/>
      <c r="AAL210" s="6"/>
      <c r="AAM210" s="6"/>
      <c r="AAN210" s="6"/>
      <c r="AAO210" s="6"/>
      <c r="AAP210" s="6"/>
      <c r="AAQ210" s="6"/>
      <c r="AAR210" s="6"/>
      <c r="AAS210" s="6"/>
      <c r="AAT210" s="6"/>
      <c r="AAU210" s="6"/>
      <c r="AAV210" s="6"/>
      <c r="AAW210" s="6"/>
      <c r="AAX210" s="6"/>
      <c r="AAY210" s="6"/>
      <c r="AAZ210" s="6"/>
      <c r="ABA210" s="6"/>
      <c r="ABB210" s="6"/>
      <c r="ABC210" s="6"/>
      <c r="ABD210" s="6"/>
      <c r="ABE210" s="6"/>
      <c r="ABF210" s="6"/>
      <c r="ABG210" s="6"/>
      <c r="ABH210" s="6"/>
      <c r="ABI210" s="6"/>
      <c r="ABJ210" s="6"/>
      <c r="ABK210" s="6"/>
      <c r="ABL210" s="6"/>
      <c r="ABM210" s="6"/>
      <c r="ABN210" s="6"/>
      <c r="ABO210" s="6"/>
      <c r="ABP210" s="6"/>
      <c r="ABQ210" s="6"/>
      <c r="ABR210" s="6"/>
      <c r="ABS210" s="6"/>
      <c r="ABT210" s="6"/>
      <c r="ABU210" s="6"/>
      <c r="ABV210" s="6"/>
      <c r="ABW210" s="6"/>
      <c r="ABX210" s="6"/>
      <c r="ABY210" s="6"/>
      <c r="ABZ210" s="6"/>
      <c r="ACA210" s="6"/>
      <c r="ACB210" s="6"/>
      <c r="ACC210" s="6"/>
      <c r="ACD210" s="6"/>
      <c r="ACE210" s="6"/>
      <c r="ACF210" s="6"/>
      <c r="ACG210" s="6"/>
      <c r="ACH210" s="6"/>
      <c r="ACI210" s="6"/>
      <c r="ACJ210" s="6"/>
      <c r="ACK210" s="6"/>
      <c r="ACL210" s="6"/>
      <c r="ACM210" s="6"/>
      <c r="ACN210" s="6"/>
      <c r="ACO210" s="6"/>
      <c r="ACP210" s="6"/>
      <c r="ACQ210" s="6"/>
      <c r="ACR210" s="6"/>
      <c r="ACS210" s="6"/>
      <c r="ACT210" s="6"/>
      <c r="ACU210" s="6"/>
      <c r="ACV210" s="6"/>
      <c r="ACW210" s="6"/>
      <c r="ACX210" s="6"/>
      <c r="ACY210" s="6"/>
      <c r="ACZ210" s="6"/>
      <c r="ADA210" s="6"/>
      <c r="ADB210" s="6"/>
      <c r="ADC210" s="6"/>
      <c r="ADD210" s="6"/>
      <c r="ADE210" s="6"/>
      <c r="ADF210" s="6"/>
      <c r="ADG210" s="6"/>
      <c r="ADH210" s="6"/>
      <c r="ADI210" s="6"/>
      <c r="ADJ210" s="6"/>
      <c r="ADK210" s="6"/>
      <c r="ADL210" s="6"/>
      <c r="ADM210" s="6"/>
      <c r="ADN210" s="6"/>
      <c r="ADO210" s="6"/>
      <c r="ADP210" s="6"/>
      <c r="ADQ210" s="6"/>
      <c r="ADR210" s="6"/>
      <c r="ADS210" s="6"/>
      <c r="ADT210" s="6"/>
      <c r="ADU210" s="6"/>
      <c r="ADV210" s="6"/>
      <c r="ADW210" s="6"/>
      <c r="ADX210" s="6"/>
      <c r="ADY210" s="6"/>
      <c r="ADZ210" s="6"/>
      <c r="AEA210" s="6"/>
      <c r="AEB210" s="6"/>
      <c r="AEC210" s="6"/>
      <c r="AED210" s="6"/>
      <c r="AEE210" s="6"/>
      <c r="AEF210" s="6"/>
      <c r="AEG210" s="6"/>
      <c r="AEH210" s="6"/>
      <c r="AEI210" s="6"/>
      <c r="AEJ210" s="6"/>
      <c r="AEK210" s="6"/>
      <c r="AEL210" s="6"/>
      <c r="AEM210" s="6"/>
      <c r="AEN210" s="6"/>
      <c r="AEO210" s="6"/>
      <c r="AEP210" s="6"/>
      <c r="AEQ210" s="6"/>
      <c r="AER210" s="6"/>
      <c r="AES210" s="6"/>
      <c r="AET210" s="6"/>
      <c r="AEU210" s="6"/>
      <c r="AEV210" s="6"/>
      <c r="AEW210" s="6"/>
      <c r="AEX210" s="6"/>
      <c r="AEY210" s="6"/>
      <c r="AEZ210" s="6"/>
      <c r="AFA210" s="6"/>
      <c r="AFB210" s="6"/>
      <c r="AFC210" s="6"/>
      <c r="AFD210" s="6"/>
      <c r="AFE210" s="6"/>
      <c r="AFF210" s="6"/>
      <c r="AFG210" s="6"/>
      <c r="AFH210" s="6"/>
      <c r="AFI210" s="6"/>
      <c r="AFJ210" s="6"/>
      <c r="AFK210" s="6"/>
      <c r="AFL210" s="6"/>
      <c r="AFM210" s="6"/>
      <c r="AFN210" s="6"/>
      <c r="AFO210" s="6"/>
      <c r="AFP210" s="6"/>
      <c r="AFQ210" s="6"/>
      <c r="AFR210" s="6"/>
      <c r="AFS210" s="6"/>
      <c r="AFT210" s="6"/>
      <c r="AFU210" s="6"/>
      <c r="AFV210" s="6"/>
      <c r="AFW210" s="6"/>
      <c r="AFX210" s="6"/>
      <c r="AFY210" s="6"/>
      <c r="AFZ210" s="6"/>
      <c r="AGA210" s="6"/>
      <c r="AGB210" s="6"/>
      <c r="AGC210" s="6"/>
      <c r="AGD210" s="6"/>
      <c r="AGE210" s="6"/>
      <c r="AGF210" s="6"/>
      <c r="AGG210" s="6"/>
      <c r="AGH210" s="6"/>
      <c r="AGI210" s="6"/>
      <c r="AGJ210" s="6"/>
      <c r="AGK210" s="6"/>
      <c r="AGL210" s="6"/>
      <c r="AGM210" s="6"/>
      <c r="AGN210" s="6"/>
      <c r="AGO210" s="6"/>
      <c r="AGP210" s="6"/>
      <c r="AGQ210" s="6"/>
      <c r="AGR210" s="6"/>
      <c r="AGS210" s="6"/>
      <c r="AGT210" s="6"/>
      <c r="AGU210" s="6"/>
      <c r="AGV210" s="6"/>
      <c r="AGW210" s="6"/>
      <c r="AGX210" s="6"/>
      <c r="AGY210" s="6"/>
      <c r="AGZ210" s="6"/>
      <c r="AHA210" s="6"/>
      <c r="AHB210" s="6"/>
      <c r="AHC210" s="6"/>
      <c r="AHD210" s="6"/>
      <c r="AHE210" s="6"/>
      <c r="AHF210" s="6"/>
      <c r="AHG210" s="6"/>
      <c r="AHH210" s="6"/>
      <c r="AHI210" s="6"/>
      <c r="AHJ210" s="6"/>
      <c r="AHK210" s="6"/>
      <c r="AHL210" s="6"/>
      <c r="AHM210" s="6"/>
      <c r="AHN210" s="6"/>
      <c r="AHO210" s="6"/>
      <c r="AHP210" s="6"/>
      <c r="AHQ210" s="6"/>
      <c r="AHR210" s="6"/>
      <c r="AHS210" s="6"/>
      <c r="AHT210" s="6"/>
      <c r="AHU210" s="6"/>
      <c r="AHV210" s="6"/>
      <c r="AHW210" s="6"/>
      <c r="AHX210" s="6"/>
      <c r="AHY210" s="6"/>
      <c r="AHZ210" s="6"/>
      <c r="AIA210" s="6"/>
      <c r="AIB210" s="6"/>
      <c r="AIC210" s="6"/>
      <c r="AID210" s="6"/>
      <c r="AIE210" s="6"/>
      <c r="AIF210" s="6"/>
      <c r="AIG210" s="6"/>
      <c r="AIH210" s="6"/>
      <c r="AII210" s="6"/>
      <c r="AIJ210" s="6"/>
      <c r="AIK210" s="6"/>
      <c r="AIL210" s="6"/>
      <c r="AIM210" s="6"/>
      <c r="AIN210" s="6"/>
      <c r="AIO210" s="6"/>
      <c r="AIP210" s="6"/>
      <c r="AIQ210" s="6"/>
      <c r="AIR210" s="6"/>
      <c r="AIS210" s="6"/>
      <c r="AIT210" s="6"/>
      <c r="AIU210" s="6"/>
      <c r="AIV210" s="6"/>
      <c r="AIW210" s="6"/>
      <c r="AIX210" s="6"/>
      <c r="AIY210" s="6"/>
      <c r="AIZ210" s="6"/>
      <c r="AJA210" s="6"/>
      <c r="AJB210" s="6"/>
      <c r="AJC210" s="6"/>
      <c r="AJD210" s="6"/>
      <c r="AJE210" s="6"/>
      <c r="AJF210" s="6"/>
      <c r="AJG210" s="6"/>
      <c r="AJH210" s="6"/>
      <c r="AJI210" s="6"/>
      <c r="AJJ210" s="6"/>
      <c r="AJK210" s="6"/>
      <c r="AJL210" s="6"/>
      <c r="AJM210" s="6"/>
      <c r="AJN210" s="6"/>
      <c r="AJO210" s="6"/>
      <c r="AJP210" s="6"/>
      <c r="AJQ210" s="6"/>
      <c r="AJR210" s="6"/>
      <c r="AJS210" s="6"/>
      <c r="AJT210" s="6"/>
      <c r="AJU210" s="6"/>
      <c r="AJV210" s="6"/>
      <c r="AJW210" s="6"/>
      <c r="AJX210" s="6"/>
      <c r="AJY210" s="6"/>
      <c r="AJZ210" s="6"/>
      <c r="AKA210" s="6"/>
      <c r="AKB210" s="6"/>
      <c r="AKC210" s="6"/>
      <c r="AKD210" s="6"/>
      <c r="AKE210" s="6"/>
      <c r="AKF210" s="6"/>
      <c r="AKG210" s="6"/>
      <c r="AKH210" s="6"/>
      <c r="AKI210" s="6"/>
      <c r="AKJ210" s="6"/>
      <c r="AKK210" s="6"/>
      <c r="AKL210" s="6"/>
      <c r="AKM210" s="6"/>
      <c r="AKN210" s="6"/>
      <c r="AKO210" s="6"/>
      <c r="AKP210" s="6"/>
      <c r="AKQ210" s="6"/>
      <c r="AKR210" s="6"/>
      <c r="AKS210" s="6"/>
      <c r="AKT210" s="6"/>
      <c r="AKU210" s="6"/>
      <c r="AKV210" s="6"/>
      <c r="AKW210" s="6"/>
      <c r="AKX210" s="6"/>
      <c r="AKY210" s="6"/>
      <c r="AKZ210" s="6"/>
      <c r="ALA210" s="6"/>
    </row>
    <row r="211" spans="1:989" s="35" customFormat="1" ht="25.5" x14ac:dyDescent="0.2">
      <c r="A211" s="13" t="s">
        <v>61</v>
      </c>
      <c r="B211" s="72">
        <f>B212</f>
        <v>0</v>
      </c>
      <c r="C211" s="72">
        <f>C212</f>
        <v>0</v>
      </c>
      <c r="D211" s="72">
        <f>D212</f>
        <v>0</v>
      </c>
      <c r="E211" s="69" t="s">
        <v>225</v>
      </c>
      <c r="F211" s="69" t="s">
        <v>225</v>
      </c>
      <c r="G211" s="86">
        <f>G212</f>
        <v>105547.9</v>
      </c>
      <c r="H211" s="68">
        <f t="shared" si="69"/>
        <v>105547.9</v>
      </c>
      <c r="I211" s="69" t="s">
        <v>225</v>
      </c>
      <c r="J211" s="70">
        <f t="shared" si="71"/>
        <v>105547.9</v>
      </c>
      <c r="K211" s="69" t="s">
        <v>225</v>
      </c>
      <c r="L211" s="71">
        <f t="shared" si="73"/>
        <v>105547.9</v>
      </c>
      <c r="M211" s="69" t="s">
        <v>225</v>
      </c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  <c r="BT211" s="3"/>
      <c r="BU211" s="3"/>
      <c r="BV211" s="3"/>
      <c r="BW211" s="3"/>
      <c r="BX211" s="3"/>
      <c r="BY211" s="3"/>
      <c r="BZ211" s="3"/>
      <c r="CA211" s="3"/>
      <c r="CB211" s="3"/>
      <c r="CC211" s="3"/>
      <c r="CD211" s="3"/>
      <c r="CE211" s="3"/>
      <c r="CF211" s="3"/>
      <c r="CG211" s="3"/>
      <c r="CH211" s="3"/>
      <c r="CI211" s="3"/>
      <c r="CJ211" s="3"/>
      <c r="CK211" s="3"/>
      <c r="CL211" s="3"/>
      <c r="CM211" s="3"/>
      <c r="CN211" s="3"/>
      <c r="CO211" s="3"/>
      <c r="CP211" s="3"/>
      <c r="CQ211" s="3"/>
      <c r="CR211" s="3"/>
      <c r="CS211" s="3"/>
      <c r="CT211" s="3"/>
      <c r="CU211" s="3"/>
      <c r="CV211" s="3"/>
      <c r="CW211" s="3"/>
      <c r="CX211" s="3"/>
      <c r="CY211" s="3"/>
      <c r="CZ211" s="3"/>
      <c r="DA211" s="3"/>
      <c r="DB211" s="3"/>
      <c r="DC211" s="3"/>
      <c r="DD211" s="3"/>
      <c r="DE211" s="3"/>
      <c r="DF211" s="3"/>
      <c r="DG211" s="3"/>
      <c r="DH211" s="3"/>
      <c r="DI211" s="3"/>
      <c r="DJ211" s="3"/>
      <c r="DK211" s="3"/>
      <c r="DL211" s="3"/>
      <c r="DM211" s="3"/>
      <c r="DN211" s="3"/>
      <c r="DO211" s="3"/>
      <c r="DP211" s="3"/>
      <c r="DQ211" s="3"/>
      <c r="DR211" s="3"/>
      <c r="DS211" s="3"/>
      <c r="DT211" s="3"/>
      <c r="DU211" s="3"/>
      <c r="DV211" s="3"/>
      <c r="DW211" s="3"/>
      <c r="DX211" s="3"/>
      <c r="DY211" s="3"/>
      <c r="DZ211" s="3"/>
      <c r="EA211" s="3"/>
      <c r="EB211" s="3"/>
      <c r="EC211" s="3"/>
      <c r="ED211" s="3"/>
      <c r="EE211" s="3"/>
      <c r="EF211" s="3"/>
      <c r="EG211" s="3"/>
      <c r="EH211" s="3"/>
      <c r="EI211" s="3"/>
      <c r="EJ211" s="3"/>
      <c r="EK211" s="3"/>
      <c r="EL211" s="3"/>
      <c r="EM211" s="3"/>
      <c r="EN211" s="3"/>
      <c r="EO211" s="3"/>
      <c r="EP211" s="3"/>
      <c r="EQ211" s="3"/>
      <c r="ER211" s="3"/>
      <c r="ES211" s="3"/>
      <c r="ET211" s="3"/>
      <c r="EU211" s="3"/>
      <c r="EV211" s="3"/>
      <c r="EW211" s="3"/>
      <c r="EX211" s="3"/>
      <c r="EY211" s="3"/>
      <c r="EZ211" s="3"/>
      <c r="FA211" s="3"/>
      <c r="FB211" s="3"/>
      <c r="FC211" s="3"/>
      <c r="FD211" s="3"/>
      <c r="FE211" s="3"/>
      <c r="FF211" s="3"/>
      <c r="FG211" s="3"/>
      <c r="FH211" s="3"/>
      <c r="FI211" s="3"/>
      <c r="FJ211" s="3"/>
      <c r="FK211" s="3"/>
      <c r="FL211" s="3"/>
      <c r="FM211" s="3"/>
      <c r="FN211" s="3"/>
      <c r="FO211" s="3"/>
      <c r="FP211" s="3"/>
      <c r="FQ211" s="3"/>
      <c r="FR211" s="3"/>
      <c r="FS211" s="3"/>
      <c r="FT211" s="3"/>
      <c r="FU211" s="3"/>
      <c r="FV211" s="3"/>
      <c r="FW211" s="3"/>
      <c r="FX211" s="3"/>
      <c r="FY211" s="3"/>
      <c r="FZ211" s="3"/>
      <c r="GA211" s="3"/>
      <c r="GB211" s="3"/>
      <c r="GC211" s="3"/>
      <c r="GD211" s="3"/>
      <c r="GE211" s="3"/>
      <c r="GF211" s="3"/>
      <c r="GG211" s="3"/>
      <c r="GH211" s="3"/>
      <c r="GI211" s="3"/>
      <c r="GJ211" s="3"/>
      <c r="GK211" s="3"/>
      <c r="GL211" s="3"/>
      <c r="GM211" s="3"/>
      <c r="GN211" s="3"/>
      <c r="GO211" s="3"/>
      <c r="GP211" s="3"/>
      <c r="GQ211" s="3"/>
      <c r="GR211" s="3"/>
      <c r="GS211" s="3"/>
      <c r="GT211" s="3"/>
      <c r="GU211" s="3"/>
      <c r="GV211" s="3"/>
      <c r="GW211" s="3"/>
      <c r="GX211" s="3"/>
      <c r="GY211" s="3"/>
      <c r="GZ211" s="3"/>
      <c r="HA211" s="3"/>
      <c r="HB211" s="3"/>
      <c r="HC211" s="3"/>
      <c r="HD211" s="3"/>
      <c r="HE211" s="3"/>
      <c r="HF211" s="3"/>
      <c r="HG211" s="3"/>
      <c r="HH211" s="3"/>
      <c r="HI211" s="3"/>
      <c r="HJ211" s="3"/>
      <c r="HK211" s="3"/>
      <c r="HL211" s="3"/>
      <c r="HM211" s="3"/>
      <c r="HN211" s="3"/>
      <c r="HO211" s="3"/>
      <c r="HP211" s="3"/>
      <c r="HQ211" s="3"/>
      <c r="HR211" s="3"/>
      <c r="HS211" s="3"/>
      <c r="HT211" s="3"/>
      <c r="HU211" s="3"/>
      <c r="HV211" s="3"/>
      <c r="HW211" s="3"/>
      <c r="HX211" s="3"/>
      <c r="HY211" s="3"/>
      <c r="HZ211" s="3"/>
      <c r="IA211" s="3"/>
      <c r="IB211" s="3"/>
      <c r="IC211" s="3"/>
      <c r="ID211" s="3"/>
      <c r="IE211" s="3"/>
      <c r="IF211" s="3"/>
      <c r="IG211" s="3"/>
      <c r="IH211" s="3"/>
      <c r="II211" s="3"/>
      <c r="IJ211" s="3"/>
      <c r="IK211" s="3"/>
      <c r="IL211" s="3"/>
      <c r="IM211" s="3"/>
      <c r="IN211" s="3"/>
      <c r="IO211" s="3"/>
      <c r="IP211" s="3"/>
      <c r="IQ211" s="3"/>
      <c r="IR211" s="3"/>
      <c r="IS211" s="3"/>
      <c r="IT211" s="3"/>
      <c r="IU211" s="3"/>
      <c r="IV211" s="3"/>
      <c r="IW211" s="3"/>
      <c r="IX211" s="3"/>
      <c r="IY211" s="3"/>
      <c r="IZ211" s="3"/>
      <c r="JA211" s="3"/>
      <c r="JB211" s="3"/>
      <c r="JC211" s="3"/>
      <c r="JD211" s="3"/>
      <c r="JE211" s="3"/>
      <c r="JF211" s="3"/>
      <c r="JG211" s="3"/>
      <c r="JH211" s="3"/>
      <c r="JI211" s="3"/>
      <c r="JJ211" s="3"/>
      <c r="JK211" s="3"/>
      <c r="JL211" s="3"/>
      <c r="JM211" s="3"/>
      <c r="JN211" s="3"/>
      <c r="JO211" s="3"/>
      <c r="JP211" s="3"/>
      <c r="JQ211" s="3"/>
      <c r="JR211" s="3"/>
      <c r="JS211" s="3"/>
      <c r="JT211" s="3"/>
      <c r="JU211" s="3"/>
      <c r="JV211" s="3"/>
      <c r="JW211" s="3"/>
      <c r="JX211" s="3"/>
      <c r="JY211" s="3"/>
      <c r="JZ211" s="3"/>
      <c r="KA211" s="3"/>
      <c r="KB211" s="3"/>
      <c r="KC211" s="3"/>
      <c r="KD211" s="3"/>
      <c r="KE211" s="3"/>
      <c r="KF211" s="3"/>
      <c r="KG211" s="3"/>
      <c r="KH211" s="3"/>
      <c r="KI211" s="3"/>
      <c r="KJ211" s="3"/>
      <c r="KK211" s="3"/>
      <c r="KL211" s="3"/>
      <c r="KM211" s="3"/>
      <c r="KN211" s="3"/>
      <c r="KO211" s="3"/>
      <c r="KP211" s="3"/>
      <c r="KQ211" s="3"/>
      <c r="KR211" s="3"/>
      <c r="KS211" s="3"/>
      <c r="KT211" s="3"/>
      <c r="KU211" s="3"/>
      <c r="KV211" s="3"/>
      <c r="KW211" s="3"/>
      <c r="KX211" s="3"/>
      <c r="KY211" s="3"/>
      <c r="KZ211" s="3"/>
      <c r="LA211" s="3"/>
      <c r="LB211" s="3"/>
      <c r="LC211" s="3"/>
      <c r="LD211" s="3"/>
      <c r="LE211" s="3"/>
      <c r="LF211" s="3"/>
      <c r="LG211" s="3"/>
      <c r="LH211" s="3"/>
      <c r="LI211" s="3"/>
      <c r="LJ211" s="3"/>
      <c r="LK211" s="3"/>
      <c r="LL211" s="3"/>
      <c r="LM211" s="3"/>
      <c r="LN211" s="3"/>
      <c r="LO211" s="3"/>
      <c r="LP211" s="3"/>
      <c r="LQ211" s="3"/>
      <c r="LR211" s="3"/>
      <c r="LS211" s="3"/>
      <c r="LT211" s="3"/>
      <c r="LU211" s="3"/>
      <c r="LV211" s="3"/>
      <c r="LW211" s="3"/>
      <c r="LX211" s="3"/>
      <c r="LY211" s="3"/>
      <c r="LZ211" s="3"/>
      <c r="MA211" s="3"/>
      <c r="MB211" s="3"/>
      <c r="MC211" s="3"/>
      <c r="MD211" s="3"/>
      <c r="ME211" s="3"/>
      <c r="MF211" s="3"/>
      <c r="MG211" s="3"/>
      <c r="MH211" s="3"/>
      <c r="MI211" s="3"/>
      <c r="MJ211" s="3"/>
      <c r="MK211" s="3"/>
      <c r="ML211" s="3"/>
      <c r="MM211" s="3"/>
      <c r="MN211" s="3"/>
      <c r="MO211" s="3"/>
      <c r="MP211" s="3"/>
      <c r="MQ211" s="3"/>
      <c r="MR211" s="3"/>
      <c r="MS211" s="3"/>
      <c r="MT211" s="3"/>
      <c r="MU211" s="3"/>
      <c r="MV211" s="3"/>
      <c r="MW211" s="3"/>
      <c r="MX211" s="3"/>
      <c r="MY211" s="3"/>
      <c r="MZ211" s="3"/>
      <c r="NA211" s="3"/>
      <c r="NB211" s="3"/>
      <c r="NC211" s="3"/>
      <c r="ND211" s="3"/>
      <c r="NE211" s="3"/>
      <c r="NF211" s="3"/>
      <c r="NG211" s="3"/>
      <c r="NH211" s="3"/>
      <c r="NI211" s="3"/>
      <c r="NJ211" s="3"/>
      <c r="NK211" s="3"/>
      <c r="NL211" s="3"/>
      <c r="NM211" s="3"/>
      <c r="NN211" s="3"/>
      <c r="NO211" s="3"/>
      <c r="NP211" s="3"/>
      <c r="NQ211" s="3"/>
      <c r="NR211" s="3"/>
      <c r="NS211" s="3"/>
      <c r="NT211" s="3"/>
      <c r="NU211" s="3"/>
      <c r="NV211" s="3"/>
      <c r="NW211" s="3"/>
      <c r="NX211" s="3"/>
      <c r="NY211" s="3"/>
      <c r="NZ211" s="3"/>
      <c r="OA211" s="3"/>
      <c r="OB211" s="3"/>
      <c r="OC211" s="3"/>
      <c r="OD211" s="3"/>
      <c r="OE211" s="3"/>
      <c r="OF211" s="3"/>
      <c r="OG211" s="3"/>
      <c r="OH211" s="3"/>
      <c r="OI211" s="3"/>
      <c r="OJ211" s="3"/>
      <c r="OK211" s="3"/>
      <c r="OL211" s="3"/>
      <c r="OM211" s="3"/>
      <c r="ON211" s="3"/>
      <c r="OO211" s="3"/>
      <c r="OP211" s="3"/>
      <c r="OQ211" s="3"/>
      <c r="OR211" s="3"/>
      <c r="OS211" s="3"/>
      <c r="OT211" s="3"/>
      <c r="OU211" s="3"/>
      <c r="OV211" s="3"/>
      <c r="OW211" s="3"/>
      <c r="OX211" s="3"/>
      <c r="OY211" s="3"/>
      <c r="OZ211" s="3"/>
      <c r="PA211" s="3"/>
      <c r="PB211" s="3"/>
      <c r="PC211" s="3"/>
      <c r="PD211" s="3"/>
      <c r="PE211" s="3"/>
      <c r="PF211" s="3"/>
      <c r="PG211" s="3"/>
      <c r="PH211" s="3"/>
      <c r="PI211" s="3"/>
      <c r="PJ211" s="3"/>
      <c r="PK211" s="3"/>
      <c r="PL211" s="3"/>
      <c r="PM211" s="3"/>
      <c r="PN211" s="3"/>
      <c r="PO211" s="3"/>
      <c r="PP211" s="3"/>
      <c r="PQ211" s="3"/>
      <c r="PR211" s="3"/>
      <c r="PS211" s="3"/>
      <c r="PT211" s="3"/>
      <c r="PU211" s="3"/>
      <c r="PV211" s="3"/>
      <c r="PW211" s="3"/>
      <c r="PX211" s="3"/>
      <c r="PY211" s="3"/>
      <c r="PZ211" s="3"/>
      <c r="QA211" s="3"/>
      <c r="QB211" s="3"/>
      <c r="QC211" s="3"/>
      <c r="QD211" s="3"/>
      <c r="QE211" s="3"/>
      <c r="QF211" s="3"/>
      <c r="QG211" s="3"/>
      <c r="QH211" s="3"/>
      <c r="QI211" s="3"/>
      <c r="QJ211" s="3"/>
      <c r="QK211" s="3"/>
      <c r="QL211" s="3"/>
      <c r="QM211" s="3"/>
      <c r="QN211" s="3"/>
      <c r="QO211" s="3"/>
      <c r="QP211" s="3"/>
      <c r="QQ211" s="3"/>
      <c r="QR211" s="3"/>
      <c r="QS211" s="3"/>
      <c r="QT211" s="3"/>
      <c r="QU211" s="3"/>
      <c r="QV211" s="3"/>
      <c r="QW211" s="3"/>
      <c r="QX211" s="3"/>
      <c r="QY211" s="3"/>
      <c r="QZ211" s="3"/>
      <c r="RA211" s="3"/>
      <c r="RB211" s="3"/>
      <c r="RC211" s="3"/>
      <c r="RD211" s="3"/>
      <c r="RE211" s="3"/>
      <c r="RF211" s="3"/>
      <c r="RG211" s="3"/>
      <c r="RH211" s="3"/>
      <c r="RI211" s="3"/>
      <c r="RJ211" s="3"/>
      <c r="RK211" s="3"/>
      <c r="RL211" s="3"/>
      <c r="RM211" s="3"/>
      <c r="RN211" s="3"/>
      <c r="RO211" s="3"/>
      <c r="RP211" s="3"/>
      <c r="RQ211" s="3"/>
      <c r="RR211" s="3"/>
      <c r="RS211" s="3"/>
      <c r="RT211" s="3"/>
      <c r="RU211" s="3"/>
      <c r="RV211" s="3"/>
      <c r="RW211" s="3"/>
      <c r="RX211" s="3"/>
      <c r="RY211" s="3"/>
      <c r="RZ211" s="3"/>
      <c r="SA211" s="3"/>
      <c r="SB211" s="3"/>
      <c r="SC211" s="3"/>
      <c r="SD211" s="3"/>
      <c r="SE211" s="3"/>
      <c r="SF211" s="3"/>
      <c r="SG211" s="3"/>
      <c r="SH211" s="3"/>
      <c r="SI211" s="3"/>
      <c r="SJ211" s="3"/>
      <c r="SK211" s="3"/>
      <c r="SL211" s="3"/>
      <c r="SM211" s="3"/>
      <c r="SN211" s="3"/>
      <c r="SO211" s="3"/>
      <c r="SP211" s="3"/>
      <c r="SQ211" s="3"/>
      <c r="SR211" s="3"/>
      <c r="SS211" s="3"/>
      <c r="ST211" s="3"/>
      <c r="SU211" s="3"/>
      <c r="SV211" s="3"/>
      <c r="SW211" s="3"/>
      <c r="SX211" s="3"/>
      <c r="SY211" s="3"/>
      <c r="SZ211" s="3"/>
      <c r="TA211" s="3"/>
      <c r="TB211" s="3"/>
      <c r="TC211" s="3"/>
      <c r="TD211" s="3"/>
      <c r="TE211" s="3"/>
      <c r="TF211" s="3"/>
      <c r="TG211" s="3"/>
      <c r="TH211" s="3"/>
      <c r="TI211" s="3"/>
      <c r="TJ211" s="3"/>
      <c r="TK211" s="3"/>
      <c r="TL211" s="3"/>
      <c r="TM211" s="3"/>
      <c r="TN211" s="3"/>
      <c r="TO211" s="3"/>
      <c r="TP211" s="3"/>
      <c r="TQ211" s="3"/>
      <c r="TR211" s="3"/>
      <c r="TS211" s="3"/>
      <c r="TT211" s="3"/>
      <c r="TU211" s="3"/>
      <c r="TV211" s="3"/>
      <c r="TW211" s="3"/>
      <c r="TX211" s="3"/>
      <c r="TY211" s="3"/>
      <c r="TZ211" s="3"/>
      <c r="UA211" s="3"/>
      <c r="UB211" s="3"/>
      <c r="UC211" s="3"/>
      <c r="UD211" s="3"/>
      <c r="UE211" s="3"/>
      <c r="UF211" s="3"/>
      <c r="UG211" s="3"/>
      <c r="UH211" s="3"/>
      <c r="UI211" s="3"/>
      <c r="UJ211" s="3"/>
      <c r="UK211" s="3"/>
      <c r="UL211" s="3"/>
      <c r="UM211" s="3"/>
      <c r="UN211" s="3"/>
      <c r="UO211" s="3"/>
      <c r="UP211" s="3"/>
      <c r="UQ211" s="3"/>
      <c r="UR211" s="3"/>
      <c r="US211" s="3"/>
      <c r="UT211" s="3"/>
      <c r="UU211" s="3"/>
      <c r="UV211" s="3"/>
      <c r="UW211" s="3"/>
      <c r="UX211" s="3"/>
      <c r="UY211" s="3"/>
      <c r="UZ211" s="3"/>
      <c r="VA211" s="3"/>
      <c r="VB211" s="3"/>
      <c r="VC211" s="3"/>
      <c r="VD211" s="3"/>
      <c r="VE211" s="3"/>
      <c r="VF211" s="3"/>
      <c r="VG211" s="3"/>
      <c r="VH211" s="3"/>
      <c r="VI211" s="3"/>
      <c r="VJ211" s="3"/>
      <c r="VK211" s="3"/>
      <c r="VL211" s="3"/>
      <c r="VM211" s="3"/>
      <c r="VN211" s="3"/>
      <c r="VO211" s="3"/>
      <c r="VP211" s="3"/>
      <c r="VQ211" s="3"/>
      <c r="VR211" s="3"/>
      <c r="VS211" s="3"/>
      <c r="VT211" s="3"/>
      <c r="VU211" s="3"/>
      <c r="VV211" s="3"/>
      <c r="VW211" s="3"/>
      <c r="VX211" s="3"/>
      <c r="VY211" s="3"/>
      <c r="VZ211" s="3"/>
      <c r="WA211" s="3"/>
      <c r="WB211" s="3"/>
      <c r="WC211" s="3"/>
      <c r="WD211" s="3"/>
      <c r="WE211" s="3"/>
      <c r="WF211" s="3"/>
      <c r="WG211" s="3"/>
      <c r="WH211" s="3"/>
      <c r="WI211" s="3"/>
      <c r="WJ211" s="3"/>
      <c r="WK211" s="3"/>
      <c r="WL211" s="3"/>
      <c r="WM211" s="3"/>
      <c r="WN211" s="3"/>
      <c r="WO211" s="3"/>
      <c r="WP211" s="3"/>
      <c r="WQ211" s="3"/>
      <c r="WR211" s="3"/>
      <c r="WS211" s="3"/>
      <c r="WT211" s="3"/>
      <c r="WU211" s="3"/>
      <c r="WV211" s="3"/>
      <c r="WW211" s="3"/>
      <c r="WX211" s="3"/>
      <c r="WY211" s="3"/>
      <c r="WZ211" s="3"/>
      <c r="XA211" s="3"/>
      <c r="XB211" s="3"/>
      <c r="XC211" s="3"/>
      <c r="XD211" s="3"/>
      <c r="XE211" s="3"/>
      <c r="XF211" s="3"/>
      <c r="XG211" s="3"/>
      <c r="XH211" s="3"/>
      <c r="XI211" s="3"/>
      <c r="XJ211" s="3"/>
      <c r="XK211" s="3"/>
      <c r="XL211" s="3"/>
      <c r="XM211" s="3"/>
      <c r="XN211" s="3"/>
      <c r="XO211" s="3"/>
      <c r="XP211" s="3"/>
      <c r="XQ211" s="3"/>
      <c r="XR211" s="3"/>
      <c r="XS211" s="3"/>
      <c r="XT211" s="3"/>
      <c r="XU211" s="3"/>
      <c r="XV211" s="3"/>
      <c r="XW211" s="3"/>
      <c r="XX211" s="3"/>
      <c r="XY211" s="3"/>
      <c r="XZ211" s="3"/>
      <c r="YA211" s="3"/>
      <c r="YB211" s="3"/>
      <c r="YC211" s="3"/>
      <c r="YD211" s="3"/>
      <c r="YE211" s="3"/>
      <c r="YF211" s="3"/>
      <c r="YG211" s="3"/>
      <c r="YH211" s="3"/>
      <c r="YI211" s="3"/>
      <c r="YJ211" s="3"/>
      <c r="YK211" s="3"/>
      <c r="YL211" s="3"/>
      <c r="YM211" s="3"/>
      <c r="YN211" s="3"/>
      <c r="YO211" s="3"/>
      <c r="YP211" s="3"/>
      <c r="YQ211" s="3"/>
      <c r="YR211" s="3"/>
      <c r="YS211" s="3"/>
      <c r="YT211" s="3"/>
      <c r="YU211" s="3"/>
      <c r="YV211" s="3"/>
      <c r="YW211" s="3"/>
      <c r="YX211" s="3"/>
      <c r="YY211" s="3"/>
      <c r="YZ211" s="3"/>
      <c r="ZA211" s="3"/>
      <c r="ZB211" s="3"/>
      <c r="ZC211" s="3"/>
      <c r="ZD211" s="3"/>
      <c r="ZE211" s="3"/>
      <c r="ZF211" s="3"/>
      <c r="ZG211" s="3"/>
      <c r="ZH211" s="3"/>
      <c r="ZI211" s="3"/>
      <c r="ZJ211" s="3"/>
      <c r="ZK211" s="3"/>
      <c r="ZL211" s="3"/>
      <c r="ZM211" s="3"/>
      <c r="ZN211" s="3"/>
      <c r="ZO211" s="3"/>
      <c r="ZP211" s="3"/>
      <c r="ZQ211" s="3"/>
      <c r="ZR211" s="3"/>
      <c r="ZS211" s="3"/>
      <c r="ZT211" s="3"/>
      <c r="ZU211" s="3"/>
      <c r="ZV211" s="3"/>
      <c r="ZW211" s="3"/>
      <c r="ZX211" s="3"/>
      <c r="ZY211" s="3"/>
      <c r="ZZ211" s="3"/>
      <c r="AAA211" s="3"/>
      <c r="AAB211" s="3"/>
      <c r="AAC211" s="3"/>
      <c r="AAD211" s="3"/>
      <c r="AAE211" s="3"/>
      <c r="AAF211" s="3"/>
      <c r="AAG211" s="3"/>
      <c r="AAH211" s="3"/>
      <c r="AAI211" s="3"/>
      <c r="AAJ211" s="3"/>
      <c r="AAK211" s="3"/>
      <c r="AAL211" s="3"/>
      <c r="AAM211" s="3"/>
      <c r="AAN211" s="3"/>
      <c r="AAO211" s="3"/>
      <c r="AAP211" s="3"/>
      <c r="AAQ211" s="3"/>
      <c r="AAR211" s="3"/>
      <c r="AAS211" s="3"/>
      <c r="AAT211" s="3"/>
      <c r="AAU211" s="3"/>
      <c r="AAV211" s="3"/>
      <c r="AAW211" s="3"/>
      <c r="AAX211" s="3"/>
      <c r="AAY211" s="3"/>
      <c r="AAZ211" s="3"/>
      <c r="ABA211" s="3"/>
      <c r="ABB211" s="3"/>
      <c r="ABC211" s="3"/>
      <c r="ABD211" s="3"/>
      <c r="ABE211" s="3"/>
      <c r="ABF211" s="3"/>
      <c r="ABG211" s="3"/>
      <c r="ABH211" s="3"/>
      <c r="ABI211" s="3"/>
      <c r="ABJ211" s="3"/>
      <c r="ABK211" s="3"/>
      <c r="ABL211" s="3"/>
      <c r="ABM211" s="3"/>
      <c r="ABN211" s="3"/>
      <c r="ABO211" s="3"/>
      <c r="ABP211" s="3"/>
      <c r="ABQ211" s="3"/>
      <c r="ABR211" s="3"/>
      <c r="ABS211" s="3"/>
      <c r="ABT211" s="3"/>
      <c r="ABU211" s="3"/>
      <c r="ABV211" s="3"/>
      <c r="ABW211" s="3"/>
      <c r="ABX211" s="3"/>
      <c r="ABY211" s="3"/>
      <c r="ABZ211" s="3"/>
      <c r="ACA211" s="3"/>
      <c r="ACB211" s="3"/>
      <c r="ACC211" s="3"/>
      <c r="ACD211" s="3"/>
      <c r="ACE211" s="3"/>
      <c r="ACF211" s="3"/>
      <c r="ACG211" s="3"/>
      <c r="ACH211" s="3"/>
      <c r="ACI211" s="3"/>
      <c r="ACJ211" s="3"/>
      <c r="ACK211" s="3"/>
      <c r="ACL211" s="3"/>
      <c r="ACM211" s="3"/>
      <c r="ACN211" s="3"/>
      <c r="ACO211" s="3"/>
      <c r="ACP211" s="3"/>
      <c r="ACQ211" s="3"/>
      <c r="ACR211" s="3"/>
      <c r="ACS211" s="3"/>
      <c r="ACT211" s="3"/>
      <c r="ACU211" s="3"/>
      <c r="ACV211" s="3"/>
      <c r="ACW211" s="3"/>
      <c r="ACX211" s="3"/>
      <c r="ACY211" s="3"/>
      <c r="ACZ211" s="3"/>
      <c r="ADA211" s="3"/>
      <c r="ADB211" s="3"/>
      <c r="ADC211" s="3"/>
      <c r="ADD211" s="3"/>
      <c r="ADE211" s="3"/>
      <c r="ADF211" s="3"/>
      <c r="ADG211" s="3"/>
      <c r="ADH211" s="3"/>
      <c r="ADI211" s="3"/>
      <c r="ADJ211" s="3"/>
      <c r="ADK211" s="3"/>
      <c r="ADL211" s="3"/>
      <c r="ADM211" s="3"/>
      <c r="ADN211" s="3"/>
      <c r="ADO211" s="3"/>
      <c r="ADP211" s="3"/>
      <c r="ADQ211" s="3"/>
      <c r="ADR211" s="3"/>
      <c r="ADS211" s="3"/>
      <c r="ADT211" s="3"/>
      <c r="ADU211" s="3"/>
      <c r="ADV211" s="3"/>
      <c r="ADW211" s="3"/>
      <c r="ADX211" s="3"/>
      <c r="ADY211" s="3"/>
      <c r="ADZ211" s="3"/>
      <c r="AEA211" s="3"/>
      <c r="AEB211" s="3"/>
      <c r="AEC211" s="3"/>
      <c r="AED211" s="3"/>
      <c r="AEE211" s="3"/>
      <c r="AEF211" s="3"/>
      <c r="AEG211" s="3"/>
      <c r="AEH211" s="3"/>
      <c r="AEI211" s="3"/>
      <c r="AEJ211" s="3"/>
      <c r="AEK211" s="3"/>
      <c r="AEL211" s="3"/>
      <c r="AEM211" s="3"/>
      <c r="AEN211" s="3"/>
      <c r="AEO211" s="3"/>
      <c r="AEP211" s="3"/>
      <c r="AEQ211" s="3"/>
      <c r="AER211" s="3"/>
      <c r="AES211" s="3"/>
      <c r="AET211" s="3"/>
      <c r="AEU211" s="3"/>
      <c r="AEV211" s="3"/>
      <c r="AEW211" s="3"/>
      <c r="AEX211" s="3"/>
      <c r="AEY211" s="3"/>
      <c r="AEZ211" s="3"/>
      <c r="AFA211" s="3"/>
      <c r="AFB211" s="3"/>
      <c r="AFC211" s="3"/>
      <c r="AFD211" s="3"/>
      <c r="AFE211" s="3"/>
      <c r="AFF211" s="3"/>
      <c r="AFG211" s="3"/>
      <c r="AFH211" s="3"/>
      <c r="AFI211" s="3"/>
      <c r="AFJ211" s="3"/>
      <c r="AFK211" s="3"/>
      <c r="AFL211" s="3"/>
      <c r="AFM211" s="3"/>
      <c r="AFN211" s="3"/>
      <c r="AFO211" s="3"/>
      <c r="AFP211" s="3"/>
      <c r="AFQ211" s="3"/>
      <c r="AFR211" s="3"/>
      <c r="AFS211" s="3"/>
      <c r="AFT211" s="3"/>
      <c r="AFU211" s="3"/>
      <c r="AFV211" s="3"/>
      <c r="AFW211" s="3"/>
      <c r="AFX211" s="3"/>
      <c r="AFY211" s="3"/>
      <c r="AFZ211" s="3"/>
      <c r="AGA211" s="3"/>
      <c r="AGB211" s="3"/>
      <c r="AGC211" s="3"/>
      <c r="AGD211" s="3"/>
      <c r="AGE211" s="3"/>
      <c r="AGF211" s="3"/>
      <c r="AGG211" s="3"/>
      <c r="AGH211" s="3"/>
      <c r="AGI211" s="3"/>
      <c r="AGJ211" s="3"/>
      <c r="AGK211" s="3"/>
      <c r="AGL211" s="3"/>
      <c r="AGM211" s="3"/>
      <c r="AGN211" s="3"/>
      <c r="AGO211" s="3"/>
      <c r="AGP211" s="3"/>
      <c r="AGQ211" s="3"/>
      <c r="AGR211" s="3"/>
      <c r="AGS211" s="3"/>
      <c r="AGT211" s="3"/>
      <c r="AGU211" s="3"/>
      <c r="AGV211" s="3"/>
      <c r="AGW211" s="3"/>
      <c r="AGX211" s="3"/>
      <c r="AGY211" s="3"/>
      <c r="AGZ211" s="3"/>
      <c r="AHA211" s="3"/>
      <c r="AHB211" s="3"/>
      <c r="AHC211" s="3"/>
      <c r="AHD211" s="3"/>
      <c r="AHE211" s="3"/>
      <c r="AHF211" s="3"/>
      <c r="AHG211" s="3"/>
      <c r="AHH211" s="3"/>
      <c r="AHI211" s="3"/>
      <c r="AHJ211" s="3"/>
      <c r="AHK211" s="3"/>
      <c r="AHL211" s="3"/>
      <c r="AHM211" s="3"/>
      <c r="AHN211" s="3"/>
      <c r="AHO211" s="3"/>
      <c r="AHP211" s="3"/>
      <c r="AHQ211" s="3"/>
      <c r="AHR211" s="3"/>
      <c r="AHS211" s="3"/>
      <c r="AHT211" s="3"/>
      <c r="AHU211" s="3"/>
      <c r="AHV211" s="3"/>
      <c r="AHW211" s="3"/>
      <c r="AHX211" s="3"/>
      <c r="AHY211" s="3"/>
      <c r="AHZ211" s="3"/>
      <c r="AIA211" s="3"/>
      <c r="AIB211" s="3"/>
      <c r="AIC211" s="3"/>
      <c r="AID211" s="3"/>
      <c r="AIE211" s="3"/>
      <c r="AIF211" s="3"/>
      <c r="AIG211" s="3"/>
      <c r="AIH211" s="3"/>
      <c r="AII211" s="3"/>
      <c r="AIJ211" s="3"/>
      <c r="AIK211" s="3"/>
      <c r="AIL211" s="3"/>
      <c r="AIM211" s="3"/>
      <c r="AIN211" s="3"/>
      <c r="AIO211" s="3"/>
      <c r="AIP211" s="3"/>
      <c r="AIQ211" s="3"/>
      <c r="AIR211" s="3"/>
      <c r="AIS211" s="3"/>
      <c r="AIT211" s="3"/>
      <c r="AIU211" s="3"/>
      <c r="AIV211" s="3"/>
      <c r="AIW211" s="3"/>
      <c r="AIX211" s="3"/>
      <c r="AIY211" s="3"/>
      <c r="AIZ211" s="3"/>
      <c r="AJA211" s="3"/>
      <c r="AJB211" s="3"/>
      <c r="AJC211" s="3"/>
      <c r="AJD211" s="3"/>
      <c r="AJE211" s="3"/>
      <c r="AJF211" s="3"/>
      <c r="AJG211" s="3"/>
      <c r="AJH211" s="3"/>
      <c r="AJI211" s="3"/>
      <c r="AJJ211" s="3"/>
      <c r="AJK211" s="3"/>
      <c r="AJL211" s="3"/>
      <c r="AJM211" s="3"/>
      <c r="AJN211" s="3"/>
      <c r="AJO211" s="3"/>
      <c r="AJP211" s="3"/>
      <c r="AJQ211" s="3"/>
      <c r="AJR211" s="3"/>
      <c r="AJS211" s="3"/>
      <c r="AJT211" s="3"/>
      <c r="AJU211" s="3"/>
      <c r="AJV211" s="3"/>
      <c r="AJW211" s="3"/>
      <c r="AJX211" s="3"/>
      <c r="AJY211" s="3"/>
      <c r="AJZ211" s="3"/>
      <c r="AKA211" s="3"/>
      <c r="AKB211" s="3"/>
      <c r="AKC211" s="3"/>
      <c r="AKD211" s="3"/>
      <c r="AKE211" s="3"/>
      <c r="AKF211" s="3"/>
      <c r="AKG211" s="3"/>
      <c r="AKH211" s="3"/>
      <c r="AKI211" s="3"/>
      <c r="AKJ211" s="3"/>
      <c r="AKK211" s="3"/>
      <c r="AKL211" s="3"/>
      <c r="AKM211" s="3"/>
      <c r="AKN211" s="3"/>
      <c r="AKO211" s="3"/>
      <c r="AKP211" s="3"/>
      <c r="AKQ211" s="3"/>
      <c r="AKR211" s="3"/>
      <c r="AKS211" s="3"/>
      <c r="AKT211" s="3"/>
      <c r="AKU211" s="3"/>
      <c r="AKV211" s="3"/>
      <c r="AKW211" s="3"/>
      <c r="AKX211" s="3"/>
      <c r="AKY211" s="3"/>
      <c r="AKZ211" s="3"/>
      <c r="ALA211" s="3"/>
    </row>
    <row r="212" spans="1:989" s="35" customFormat="1" ht="26.25" customHeight="1" x14ac:dyDescent="0.2">
      <c r="A212" s="13" t="s">
        <v>211</v>
      </c>
      <c r="B212" s="72">
        <v>0</v>
      </c>
      <c r="C212" s="72">
        <v>0</v>
      </c>
      <c r="D212" s="72">
        <v>0</v>
      </c>
      <c r="E212" s="69" t="s">
        <v>225</v>
      </c>
      <c r="F212" s="69" t="s">
        <v>225</v>
      </c>
      <c r="G212" s="86">
        <v>105547.9</v>
      </c>
      <c r="H212" s="68">
        <f t="shared" si="69"/>
        <v>105547.9</v>
      </c>
      <c r="I212" s="69" t="s">
        <v>225</v>
      </c>
      <c r="J212" s="70">
        <f t="shared" si="71"/>
        <v>105547.9</v>
      </c>
      <c r="K212" s="69" t="s">
        <v>225</v>
      </c>
      <c r="L212" s="71">
        <f t="shared" si="73"/>
        <v>105547.9</v>
      </c>
      <c r="M212" s="69" t="s">
        <v>225</v>
      </c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  <c r="BX212" s="3"/>
      <c r="BY212" s="3"/>
      <c r="BZ212" s="3"/>
      <c r="CA212" s="3"/>
      <c r="CB212" s="3"/>
      <c r="CC212" s="3"/>
      <c r="CD212" s="3"/>
      <c r="CE212" s="3"/>
      <c r="CF212" s="3"/>
      <c r="CG212" s="3"/>
      <c r="CH212" s="3"/>
      <c r="CI212" s="3"/>
      <c r="CJ212" s="3"/>
      <c r="CK212" s="3"/>
      <c r="CL212" s="3"/>
      <c r="CM212" s="3"/>
      <c r="CN212" s="3"/>
      <c r="CO212" s="3"/>
      <c r="CP212" s="3"/>
      <c r="CQ212" s="3"/>
      <c r="CR212" s="3"/>
      <c r="CS212" s="3"/>
      <c r="CT212" s="3"/>
      <c r="CU212" s="3"/>
      <c r="CV212" s="3"/>
      <c r="CW212" s="3"/>
      <c r="CX212" s="3"/>
      <c r="CY212" s="3"/>
      <c r="CZ212" s="3"/>
      <c r="DA212" s="3"/>
      <c r="DB212" s="3"/>
      <c r="DC212" s="3"/>
      <c r="DD212" s="3"/>
      <c r="DE212" s="3"/>
      <c r="DF212" s="3"/>
      <c r="DG212" s="3"/>
      <c r="DH212" s="3"/>
      <c r="DI212" s="3"/>
      <c r="DJ212" s="3"/>
      <c r="DK212" s="3"/>
      <c r="DL212" s="3"/>
      <c r="DM212" s="3"/>
      <c r="DN212" s="3"/>
      <c r="DO212" s="3"/>
      <c r="DP212" s="3"/>
      <c r="DQ212" s="3"/>
      <c r="DR212" s="3"/>
      <c r="DS212" s="3"/>
      <c r="DT212" s="3"/>
      <c r="DU212" s="3"/>
      <c r="DV212" s="3"/>
      <c r="DW212" s="3"/>
      <c r="DX212" s="3"/>
      <c r="DY212" s="3"/>
      <c r="DZ212" s="3"/>
      <c r="EA212" s="3"/>
      <c r="EB212" s="3"/>
      <c r="EC212" s="3"/>
      <c r="ED212" s="3"/>
      <c r="EE212" s="3"/>
      <c r="EF212" s="3"/>
      <c r="EG212" s="3"/>
      <c r="EH212" s="3"/>
      <c r="EI212" s="3"/>
      <c r="EJ212" s="3"/>
      <c r="EK212" s="3"/>
      <c r="EL212" s="3"/>
      <c r="EM212" s="3"/>
      <c r="EN212" s="3"/>
      <c r="EO212" s="3"/>
      <c r="EP212" s="3"/>
      <c r="EQ212" s="3"/>
      <c r="ER212" s="3"/>
      <c r="ES212" s="3"/>
      <c r="ET212" s="3"/>
      <c r="EU212" s="3"/>
      <c r="EV212" s="3"/>
      <c r="EW212" s="3"/>
      <c r="EX212" s="3"/>
      <c r="EY212" s="3"/>
      <c r="EZ212" s="3"/>
      <c r="FA212" s="3"/>
      <c r="FB212" s="3"/>
      <c r="FC212" s="3"/>
      <c r="FD212" s="3"/>
      <c r="FE212" s="3"/>
      <c r="FF212" s="3"/>
      <c r="FG212" s="3"/>
      <c r="FH212" s="3"/>
      <c r="FI212" s="3"/>
      <c r="FJ212" s="3"/>
      <c r="FK212" s="3"/>
      <c r="FL212" s="3"/>
      <c r="FM212" s="3"/>
      <c r="FN212" s="3"/>
      <c r="FO212" s="3"/>
      <c r="FP212" s="3"/>
      <c r="FQ212" s="3"/>
      <c r="FR212" s="3"/>
      <c r="FS212" s="3"/>
      <c r="FT212" s="3"/>
      <c r="FU212" s="3"/>
      <c r="FV212" s="3"/>
      <c r="FW212" s="3"/>
      <c r="FX212" s="3"/>
      <c r="FY212" s="3"/>
      <c r="FZ212" s="3"/>
      <c r="GA212" s="3"/>
      <c r="GB212" s="3"/>
      <c r="GC212" s="3"/>
      <c r="GD212" s="3"/>
      <c r="GE212" s="3"/>
      <c r="GF212" s="3"/>
      <c r="GG212" s="3"/>
      <c r="GH212" s="3"/>
      <c r="GI212" s="3"/>
      <c r="GJ212" s="3"/>
      <c r="GK212" s="3"/>
      <c r="GL212" s="3"/>
      <c r="GM212" s="3"/>
      <c r="GN212" s="3"/>
      <c r="GO212" s="3"/>
      <c r="GP212" s="3"/>
      <c r="GQ212" s="3"/>
      <c r="GR212" s="3"/>
      <c r="GS212" s="3"/>
      <c r="GT212" s="3"/>
      <c r="GU212" s="3"/>
      <c r="GV212" s="3"/>
      <c r="GW212" s="3"/>
      <c r="GX212" s="3"/>
      <c r="GY212" s="3"/>
      <c r="GZ212" s="3"/>
      <c r="HA212" s="3"/>
      <c r="HB212" s="3"/>
      <c r="HC212" s="3"/>
      <c r="HD212" s="3"/>
      <c r="HE212" s="3"/>
      <c r="HF212" s="3"/>
      <c r="HG212" s="3"/>
      <c r="HH212" s="3"/>
      <c r="HI212" s="3"/>
      <c r="HJ212" s="3"/>
      <c r="HK212" s="3"/>
      <c r="HL212" s="3"/>
      <c r="HM212" s="3"/>
      <c r="HN212" s="3"/>
      <c r="HO212" s="3"/>
      <c r="HP212" s="3"/>
      <c r="HQ212" s="3"/>
      <c r="HR212" s="3"/>
      <c r="HS212" s="3"/>
      <c r="HT212" s="3"/>
      <c r="HU212" s="3"/>
      <c r="HV212" s="3"/>
      <c r="HW212" s="3"/>
      <c r="HX212" s="3"/>
      <c r="HY212" s="3"/>
      <c r="HZ212" s="3"/>
      <c r="IA212" s="3"/>
      <c r="IB212" s="3"/>
      <c r="IC212" s="3"/>
      <c r="ID212" s="3"/>
      <c r="IE212" s="3"/>
      <c r="IF212" s="3"/>
      <c r="IG212" s="3"/>
      <c r="IH212" s="3"/>
      <c r="II212" s="3"/>
      <c r="IJ212" s="3"/>
      <c r="IK212" s="3"/>
      <c r="IL212" s="3"/>
      <c r="IM212" s="3"/>
      <c r="IN212" s="3"/>
      <c r="IO212" s="3"/>
      <c r="IP212" s="3"/>
      <c r="IQ212" s="3"/>
      <c r="IR212" s="3"/>
      <c r="IS212" s="3"/>
      <c r="IT212" s="3"/>
      <c r="IU212" s="3"/>
      <c r="IV212" s="3"/>
      <c r="IW212" s="3"/>
      <c r="IX212" s="3"/>
      <c r="IY212" s="3"/>
      <c r="IZ212" s="3"/>
      <c r="JA212" s="3"/>
      <c r="JB212" s="3"/>
      <c r="JC212" s="3"/>
      <c r="JD212" s="3"/>
      <c r="JE212" s="3"/>
      <c r="JF212" s="3"/>
      <c r="JG212" s="3"/>
      <c r="JH212" s="3"/>
      <c r="JI212" s="3"/>
      <c r="JJ212" s="3"/>
      <c r="JK212" s="3"/>
      <c r="JL212" s="3"/>
      <c r="JM212" s="3"/>
      <c r="JN212" s="3"/>
      <c r="JO212" s="3"/>
      <c r="JP212" s="3"/>
      <c r="JQ212" s="3"/>
      <c r="JR212" s="3"/>
      <c r="JS212" s="3"/>
      <c r="JT212" s="3"/>
      <c r="JU212" s="3"/>
      <c r="JV212" s="3"/>
      <c r="JW212" s="3"/>
      <c r="JX212" s="3"/>
      <c r="JY212" s="3"/>
      <c r="JZ212" s="3"/>
      <c r="KA212" s="3"/>
      <c r="KB212" s="3"/>
      <c r="KC212" s="3"/>
      <c r="KD212" s="3"/>
      <c r="KE212" s="3"/>
      <c r="KF212" s="3"/>
      <c r="KG212" s="3"/>
      <c r="KH212" s="3"/>
      <c r="KI212" s="3"/>
      <c r="KJ212" s="3"/>
      <c r="KK212" s="3"/>
      <c r="KL212" s="3"/>
      <c r="KM212" s="3"/>
      <c r="KN212" s="3"/>
      <c r="KO212" s="3"/>
      <c r="KP212" s="3"/>
      <c r="KQ212" s="3"/>
      <c r="KR212" s="3"/>
      <c r="KS212" s="3"/>
      <c r="KT212" s="3"/>
      <c r="KU212" s="3"/>
      <c r="KV212" s="3"/>
      <c r="KW212" s="3"/>
      <c r="KX212" s="3"/>
      <c r="KY212" s="3"/>
      <c r="KZ212" s="3"/>
      <c r="LA212" s="3"/>
      <c r="LB212" s="3"/>
      <c r="LC212" s="3"/>
      <c r="LD212" s="3"/>
      <c r="LE212" s="3"/>
      <c r="LF212" s="3"/>
      <c r="LG212" s="3"/>
      <c r="LH212" s="3"/>
      <c r="LI212" s="3"/>
      <c r="LJ212" s="3"/>
      <c r="LK212" s="3"/>
      <c r="LL212" s="3"/>
      <c r="LM212" s="3"/>
      <c r="LN212" s="3"/>
      <c r="LO212" s="3"/>
      <c r="LP212" s="3"/>
      <c r="LQ212" s="3"/>
      <c r="LR212" s="3"/>
      <c r="LS212" s="3"/>
      <c r="LT212" s="3"/>
      <c r="LU212" s="3"/>
      <c r="LV212" s="3"/>
      <c r="LW212" s="3"/>
      <c r="LX212" s="3"/>
      <c r="LY212" s="3"/>
      <c r="LZ212" s="3"/>
      <c r="MA212" s="3"/>
      <c r="MB212" s="3"/>
      <c r="MC212" s="3"/>
      <c r="MD212" s="3"/>
      <c r="ME212" s="3"/>
      <c r="MF212" s="3"/>
      <c r="MG212" s="3"/>
      <c r="MH212" s="3"/>
      <c r="MI212" s="3"/>
      <c r="MJ212" s="3"/>
      <c r="MK212" s="3"/>
      <c r="ML212" s="3"/>
      <c r="MM212" s="3"/>
      <c r="MN212" s="3"/>
      <c r="MO212" s="3"/>
      <c r="MP212" s="3"/>
      <c r="MQ212" s="3"/>
      <c r="MR212" s="3"/>
      <c r="MS212" s="3"/>
      <c r="MT212" s="3"/>
      <c r="MU212" s="3"/>
      <c r="MV212" s="3"/>
      <c r="MW212" s="3"/>
      <c r="MX212" s="3"/>
      <c r="MY212" s="3"/>
      <c r="MZ212" s="3"/>
      <c r="NA212" s="3"/>
      <c r="NB212" s="3"/>
      <c r="NC212" s="3"/>
      <c r="ND212" s="3"/>
      <c r="NE212" s="3"/>
      <c r="NF212" s="3"/>
      <c r="NG212" s="3"/>
      <c r="NH212" s="3"/>
      <c r="NI212" s="3"/>
      <c r="NJ212" s="3"/>
      <c r="NK212" s="3"/>
      <c r="NL212" s="3"/>
      <c r="NM212" s="3"/>
      <c r="NN212" s="3"/>
      <c r="NO212" s="3"/>
      <c r="NP212" s="3"/>
      <c r="NQ212" s="3"/>
      <c r="NR212" s="3"/>
      <c r="NS212" s="3"/>
      <c r="NT212" s="3"/>
      <c r="NU212" s="3"/>
      <c r="NV212" s="3"/>
      <c r="NW212" s="3"/>
      <c r="NX212" s="3"/>
      <c r="NY212" s="3"/>
      <c r="NZ212" s="3"/>
      <c r="OA212" s="3"/>
      <c r="OB212" s="3"/>
      <c r="OC212" s="3"/>
      <c r="OD212" s="3"/>
      <c r="OE212" s="3"/>
      <c r="OF212" s="3"/>
      <c r="OG212" s="3"/>
      <c r="OH212" s="3"/>
      <c r="OI212" s="3"/>
      <c r="OJ212" s="3"/>
      <c r="OK212" s="3"/>
      <c r="OL212" s="3"/>
      <c r="OM212" s="3"/>
      <c r="ON212" s="3"/>
      <c r="OO212" s="3"/>
      <c r="OP212" s="3"/>
      <c r="OQ212" s="3"/>
      <c r="OR212" s="3"/>
      <c r="OS212" s="3"/>
      <c r="OT212" s="3"/>
      <c r="OU212" s="3"/>
      <c r="OV212" s="3"/>
      <c r="OW212" s="3"/>
      <c r="OX212" s="3"/>
      <c r="OY212" s="3"/>
      <c r="OZ212" s="3"/>
      <c r="PA212" s="3"/>
      <c r="PB212" s="3"/>
      <c r="PC212" s="3"/>
      <c r="PD212" s="3"/>
      <c r="PE212" s="3"/>
      <c r="PF212" s="3"/>
      <c r="PG212" s="3"/>
      <c r="PH212" s="3"/>
      <c r="PI212" s="3"/>
      <c r="PJ212" s="3"/>
      <c r="PK212" s="3"/>
      <c r="PL212" s="3"/>
      <c r="PM212" s="3"/>
      <c r="PN212" s="3"/>
      <c r="PO212" s="3"/>
      <c r="PP212" s="3"/>
      <c r="PQ212" s="3"/>
      <c r="PR212" s="3"/>
      <c r="PS212" s="3"/>
      <c r="PT212" s="3"/>
      <c r="PU212" s="3"/>
      <c r="PV212" s="3"/>
      <c r="PW212" s="3"/>
      <c r="PX212" s="3"/>
      <c r="PY212" s="3"/>
      <c r="PZ212" s="3"/>
      <c r="QA212" s="3"/>
      <c r="QB212" s="3"/>
      <c r="QC212" s="3"/>
      <c r="QD212" s="3"/>
      <c r="QE212" s="3"/>
      <c r="QF212" s="3"/>
      <c r="QG212" s="3"/>
      <c r="QH212" s="3"/>
      <c r="QI212" s="3"/>
      <c r="QJ212" s="3"/>
      <c r="QK212" s="3"/>
      <c r="QL212" s="3"/>
      <c r="QM212" s="3"/>
      <c r="QN212" s="3"/>
      <c r="QO212" s="3"/>
      <c r="QP212" s="3"/>
      <c r="QQ212" s="3"/>
      <c r="QR212" s="3"/>
      <c r="QS212" s="3"/>
      <c r="QT212" s="3"/>
      <c r="QU212" s="3"/>
      <c r="QV212" s="3"/>
      <c r="QW212" s="3"/>
      <c r="QX212" s="3"/>
      <c r="QY212" s="3"/>
      <c r="QZ212" s="3"/>
      <c r="RA212" s="3"/>
      <c r="RB212" s="3"/>
      <c r="RC212" s="3"/>
      <c r="RD212" s="3"/>
      <c r="RE212" s="3"/>
      <c r="RF212" s="3"/>
      <c r="RG212" s="3"/>
      <c r="RH212" s="3"/>
      <c r="RI212" s="3"/>
      <c r="RJ212" s="3"/>
      <c r="RK212" s="3"/>
      <c r="RL212" s="3"/>
      <c r="RM212" s="3"/>
      <c r="RN212" s="3"/>
      <c r="RO212" s="3"/>
      <c r="RP212" s="3"/>
      <c r="RQ212" s="3"/>
      <c r="RR212" s="3"/>
      <c r="RS212" s="3"/>
      <c r="RT212" s="3"/>
      <c r="RU212" s="3"/>
      <c r="RV212" s="3"/>
      <c r="RW212" s="3"/>
      <c r="RX212" s="3"/>
      <c r="RY212" s="3"/>
      <c r="RZ212" s="3"/>
      <c r="SA212" s="3"/>
      <c r="SB212" s="3"/>
      <c r="SC212" s="3"/>
      <c r="SD212" s="3"/>
      <c r="SE212" s="3"/>
      <c r="SF212" s="3"/>
      <c r="SG212" s="3"/>
      <c r="SH212" s="3"/>
      <c r="SI212" s="3"/>
      <c r="SJ212" s="3"/>
      <c r="SK212" s="3"/>
      <c r="SL212" s="3"/>
      <c r="SM212" s="3"/>
      <c r="SN212" s="3"/>
      <c r="SO212" s="3"/>
      <c r="SP212" s="3"/>
      <c r="SQ212" s="3"/>
      <c r="SR212" s="3"/>
      <c r="SS212" s="3"/>
      <c r="ST212" s="3"/>
      <c r="SU212" s="3"/>
      <c r="SV212" s="3"/>
      <c r="SW212" s="3"/>
      <c r="SX212" s="3"/>
      <c r="SY212" s="3"/>
      <c r="SZ212" s="3"/>
      <c r="TA212" s="3"/>
      <c r="TB212" s="3"/>
      <c r="TC212" s="3"/>
      <c r="TD212" s="3"/>
      <c r="TE212" s="3"/>
      <c r="TF212" s="3"/>
      <c r="TG212" s="3"/>
      <c r="TH212" s="3"/>
      <c r="TI212" s="3"/>
      <c r="TJ212" s="3"/>
      <c r="TK212" s="3"/>
      <c r="TL212" s="3"/>
      <c r="TM212" s="3"/>
      <c r="TN212" s="3"/>
      <c r="TO212" s="3"/>
      <c r="TP212" s="3"/>
      <c r="TQ212" s="3"/>
      <c r="TR212" s="3"/>
      <c r="TS212" s="3"/>
      <c r="TT212" s="3"/>
      <c r="TU212" s="3"/>
      <c r="TV212" s="3"/>
      <c r="TW212" s="3"/>
      <c r="TX212" s="3"/>
      <c r="TY212" s="3"/>
      <c r="TZ212" s="3"/>
      <c r="UA212" s="3"/>
      <c r="UB212" s="3"/>
      <c r="UC212" s="3"/>
      <c r="UD212" s="3"/>
      <c r="UE212" s="3"/>
      <c r="UF212" s="3"/>
      <c r="UG212" s="3"/>
      <c r="UH212" s="3"/>
      <c r="UI212" s="3"/>
      <c r="UJ212" s="3"/>
      <c r="UK212" s="3"/>
      <c r="UL212" s="3"/>
      <c r="UM212" s="3"/>
      <c r="UN212" s="3"/>
      <c r="UO212" s="3"/>
      <c r="UP212" s="3"/>
      <c r="UQ212" s="3"/>
      <c r="UR212" s="3"/>
      <c r="US212" s="3"/>
      <c r="UT212" s="3"/>
      <c r="UU212" s="3"/>
      <c r="UV212" s="3"/>
      <c r="UW212" s="3"/>
      <c r="UX212" s="3"/>
      <c r="UY212" s="3"/>
      <c r="UZ212" s="3"/>
      <c r="VA212" s="3"/>
      <c r="VB212" s="3"/>
      <c r="VC212" s="3"/>
      <c r="VD212" s="3"/>
      <c r="VE212" s="3"/>
      <c r="VF212" s="3"/>
      <c r="VG212" s="3"/>
      <c r="VH212" s="3"/>
      <c r="VI212" s="3"/>
      <c r="VJ212" s="3"/>
      <c r="VK212" s="3"/>
      <c r="VL212" s="3"/>
      <c r="VM212" s="3"/>
      <c r="VN212" s="3"/>
      <c r="VO212" s="3"/>
      <c r="VP212" s="3"/>
      <c r="VQ212" s="3"/>
      <c r="VR212" s="3"/>
      <c r="VS212" s="3"/>
      <c r="VT212" s="3"/>
      <c r="VU212" s="3"/>
      <c r="VV212" s="3"/>
      <c r="VW212" s="3"/>
      <c r="VX212" s="3"/>
      <c r="VY212" s="3"/>
      <c r="VZ212" s="3"/>
      <c r="WA212" s="3"/>
      <c r="WB212" s="3"/>
      <c r="WC212" s="3"/>
      <c r="WD212" s="3"/>
      <c r="WE212" s="3"/>
      <c r="WF212" s="3"/>
      <c r="WG212" s="3"/>
      <c r="WH212" s="3"/>
      <c r="WI212" s="3"/>
      <c r="WJ212" s="3"/>
      <c r="WK212" s="3"/>
      <c r="WL212" s="3"/>
      <c r="WM212" s="3"/>
      <c r="WN212" s="3"/>
      <c r="WO212" s="3"/>
      <c r="WP212" s="3"/>
      <c r="WQ212" s="3"/>
      <c r="WR212" s="3"/>
      <c r="WS212" s="3"/>
      <c r="WT212" s="3"/>
      <c r="WU212" s="3"/>
      <c r="WV212" s="3"/>
      <c r="WW212" s="3"/>
      <c r="WX212" s="3"/>
      <c r="WY212" s="3"/>
      <c r="WZ212" s="3"/>
      <c r="XA212" s="3"/>
      <c r="XB212" s="3"/>
      <c r="XC212" s="3"/>
      <c r="XD212" s="3"/>
      <c r="XE212" s="3"/>
      <c r="XF212" s="3"/>
      <c r="XG212" s="3"/>
      <c r="XH212" s="3"/>
      <c r="XI212" s="3"/>
      <c r="XJ212" s="3"/>
      <c r="XK212" s="3"/>
      <c r="XL212" s="3"/>
      <c r="XM212" s="3"/>
      <c r="XN212" s="3"/>
      <c r="XO212" s="3"/>
      <c r="XP212" s="3"/>
      <c r="XQ212" s="3"/>
      <c r="XR212" s="3"/>
      <c r="XS212" s="3"/>
      <c r="XT212" s="3"/>
      <c r="XU212" s="3"/>
      <c r="XV212" s="3"/>
      <c r="XW212" s="3"/>
      <c r="XX212" s="3"/>
      <c r="XY212" s="3"/>
      <c r="XZ212" s="3"/>
      <c r="YA212" s="3"/>
      <c r="YB212" s="3"/>
      <c r="YC212" s="3"/>
      <c r="YD212" s="3"/>
      <c r="YE212" s="3"/>
      <c r="YF212" s="3"/>
      <c r="YG212" s="3"/>
      <c r="YH212" s="3"/>
      <c r="YI212" s="3"/>
      <c r="YJ212" s="3"/>
      <c r="YK212" s="3"/>
      <c r="YL212" s="3"/>
      <c r="YM212" s="3"/>
      <c r="YN212" s="3"/>
      <c r="YO212" s="3"/>
      <c r="YP212" s="3"/>
      <c r="YQ212" s="3"/>
      <c r="YR212" s="3"/>
      <c r="YS212" s="3"/>
      <c r="YT212" s="3"/>
      <c r="YU212" s="3"/>
      <c r="YV212" s="3"/>
      <c r="YW212" s="3"/>
      <c r="YX212" s="3"/>
      <c r="YY212" s="3"/>
      <c r="YZ212" s="3"/>
      <c r="ZA212" s="3"/>
      <c r="ZB212" s="3"/>
      <c r="ZC212" s="3"/>
      <c r="ZD212" s="3"/>
      <c r="ZE212" s="3"/>
      <c r="ZF212" s="3"/>
      <c r="ZG212" s="3"/>
      <c r="ZH212" s="3"/>
      <c r="ZI212" s="3"/>
      <c r="ZJ212" s="3"/>
      <c r="ZK212" s="3"/>
      <c r="ZL212" s="3"/>
      <c r="ZM212" s="3"/>
      <c r="ZN212" s="3"/>
      <c r="ZO212" s="3"/>
      <c r="ZP212" s="3"/>
      <c r="ZQ212" s="3"/>
      <c r="ZR212" s="3"/>
      <c r="ZS212" s="3"/>
      <c r="ZT212" s="3"/>
      <c r="ZU212" s="3"/>
      <c r="ZV212" s="3"/>
      <c r="ZW212" s="3"/>
      <c r="ZX212" s="3"/>
      <c r="ZY212" s="3"/>
      <c r="ZZ212" s="3"/>
      <c r="AAA212" s="3"/>
      <c r="AAB212" s="3"/>
      <c r="AAC212" s="3"/>
      <c r="AAD212" s="3"/>
      <c r="AAE212" s="3"/>
      <c r="AAF212" s="3"/>
      <c r="AAG212" s="3"/>
      <c r="AAH212" s="3"/>
      <c r="AAI212" s="3"/>
      <c r="AAJ212" s="3"/>
      <c r="AAK212" s="3"/>
      <c r="AAL212" s="3"/>
      <c r="AAM212" s="3"/>
      <c r="AAN212" s="3"/>
      <c r="AAO212" s="3"/>
      <c r="AAP212" s="3"/>
      <c r="AAQ212" s="3"/>
      <c r="AAR212" s="3"/>
      <c r="AAS212" s="3"/>
      <c r="AAT212" s="3"/>
      <c r="AAU212" s="3"/>
      <c r="AAV212" s="3"/>
      <c r="AAW212" s="3"/>
      <c r="AAX212" s="3"/>
      <c r="AAY212" s="3"/>
      <c r="AAZ212" s="3"/>
      <c r="ABA212" s="3"/>
      <c r="ABB212" s="3"/>
      <c r="ABC212" s="3"/>
      <c r="ABD212" s="3"/>
      <c r="ABE212" s="3"/>
      <c r="ABF212" s="3"/>
      <c r="ABG212" s="3"/>
      <c r="ABH212" s="3"/>
      <c r="ABI212" s="3"/>
      <c r="ABJ212" s="3"/>
      <c r="ABK212" s="3"/>
      <c r="ABL212" s="3"/>
      <c r="ABM212" s="3"/>
      <c r="ABN212" s="3"/>
      <c r="ABO212" s="3"/>
      <c r="ABP212" s="3"/>
      <c r="ABQ212" s="3"/>
      <c r="ABR212" s="3"/>
      <c r="ABS212" s="3"/>
      <c r="ABT212" s="3"/>
      <c r="ABU212" s="3"/>
      <c r="ABV212" s="3"/>
      <c r="ABW212" s="3"/>
      <c r="ABX212" s="3"/>
      <c r="ABY212" s="3"/>
      <c r="ABZ212" s="3"/>
      <c r="ACA212" s="3"/>
      <c r="ACB212" s="3"/>
      <c r="ACC212" s="3"/>
      <c r="ACD212" s="3"/>
      <c r="ACE212" s="3"/>
      <c r="ACF212" s="3"/>
      <c r="ACG212" s="3"/>
      <c r="ACH212" s="3"/>
      <c r="ACI212" s="3"/>
      <c r="ACJ212" s="3"/>
      <c r="ACK212" s="3"/>
      <c r="ACL212" s="3"/>
      <c r="ACM212" s="3"/>
      <c r="ACN212" s="3"/>
      <c r="ACO212" s="3"/>
      <c r="ACP212" s="3"/>
      <c r="ACQ212" s="3"/>
      <c r="ACR212" s="3"/>
      <c r="ACS212" s="3"/>
      <c r="ACT212" s="3"/>
      <c r="ACU212" s="3"/>
      <c r="ACV212" s="3"/>
      <c r="ACW212" s="3"/>
      <c r="ACX212" s="3"/>
      <c r="ACY212" s="3"/>
      <c r="ACZ212" s="3"/>
      <c r="ADA212" s="3"/>
      <c r="ADB212" s="3"/>
      <c r="ADC212" s="3"/>
      <c r="ADD212" s="3"/>
      <c r="ADE212" s="3"/>
      <c r="ADF212" s="3"/>
      <c r="ADG212" s="3"/>
      <c r="ADH212" s="3"/>
      <c r="ADI212" s="3"/>
      <c r="ADJ212" s="3"/>
      <c r="ADK212" s="3"/>
      <c r="ADL212" s="3"/>
      <c r="ADM212" s="3"/>
      <c r="ADN212" s="3"/>
      <c r="ADO212" s="3"/>
      <c r="ADP212" s="3"/>
      <c r="ADQ212" s="3"/>
      <c r="ADR212" s="3"/>
      <c r="ADS212" s="3"/>
      <c r="ADT212" s="3"/>
      <c r="ADU212" s="3"/>
      <c r="ADV212" s="3"/>
      <c r="ADW212" s="3"/>
      <c r="ADX212" s="3"/>
      <c r="ADY212" s="3"/>
      <c r="ADZ212" s="3"/>
      <c r="AEA212" s="3"/>
      <c r="AEB212" s="3"/>
      <c r="AEC212" s="3"/>
      <c r="AED212" s="3"/>
      <c r="AEE212" s="3"/>
      <c r="AEF212" s="3"/>
      <c r="AEG212" s="3"/>
      <c r="AEH212" s="3"/>
      <c r="AEI212" s="3"/>
      <c r="AEJ212" s="3"/>
      <c r="AEK212" s="3"/>
      <c r="AEL212" s="3"/>
      <c r="AEM212" s="3"/>
      <c r="AEN212" s="3"/>
      <c r="AEO212" s="3"/>
      <c r="AEP212" s="3"/>
      <c r="AEQ212" s="3"/>
      <c r="AER212" s="3"/>
      <c r="AES212" s="3"/>
      <c r="AET212" s="3"/>
      <c r="AEU212" s="3"/>
      <c r="AEV212" s="3"/>
      <c r="AEW212" s="3"/>
      <c r="AEX212" s="3"/>
      <c r="AEY212" s="3"/>
      <c r="AEZ212" s="3"/>
      <c r="AFA212" s="3"/>
      <c r="AFB212" s="3"/>
      <c r="AFC212" s="3"/>
      <c r="AFD212" s="3"/>
      <c r="AFE212" s="3"/>
      <c r="AFF212" s="3"/>
      <c r="AFG212" s="3"/>
      <c r="AFH212" s="3"/>
      <c r="AFI212" s="3"/>
      <c r="AFJ212" s="3"/>
      <c r="AFK212" s="3"/>
      <c r="AFL212" s="3"/>
      <c r="AFM212" s="3"/>
      <c r="AFN212" s="3"/>
      <c r="AFO212" s="3"/>
      <c r="AFP212" s="3"/>
      <c r="AFQ212" s="3"/>
      <c r="AFR212" s="3"/>
      <c r="AFS212" s="3"/>
      <c r="AFT212" s="3"/>
      <c r="AFU212" s="3"/>
      <c r="AFV212" s="3"/>
      <c r="AFW212" s="3"/>
      <c r="AFX212" s="3"/>
      <c r="AFY212" s="3"/>
      <c r="AFZ212" s="3"/>
      <c r="AGA212" s="3"/>
      <c r="AGB212" s="3"/>
      <c r="AGC212" s="3"/>
      <c r="AGD212" s="3"/>
      <c r="AGE212" s="3"/>
      <c r="AGF212" s="3"/>
      <c r="AGG212" s="3"/>
      <c r="AGH212" s="3"/>
      <c r="AGI212" s="3"/>
      <c r="AGJ212" s="3"/>
      <c r="AGK212" s="3"/>
      <c r="AGL212" s="3"/>
      <c r="AGM212" s="3"/>
      <c r="AGN212" s="3"/>
      <c r="AGO212" s="3"/>
      <c r="AGP212" s="3"/>
      <c r="AGQ212" s="3"/>
      <c r="AGR212" s="3"/>
      <c r="AGS212" s="3"/>
      <c r="AGT212" s="3"/>
      <c r="AGU212" s="3"/>
      <c r="AGV212" s="3"/>
      <c r="AGW212" s="3"/>
      <c r="AGX212" s="3"/>
      <c r="AGY212" s="3"/>
      <c r="AGZ212" s="3"/>
      <c r="AHA212" s="3"/>
      <c r="AHB212" s="3"/>
      <c r="AHC212" s="3"/>
      <c r="AHD212" s="3"/>
      <c r="AHE212" s="3"/>
      <c r="AHF212" s="3"/>
      <c r="AHG212" s="3"/>
      <c r="AHH212" s="3"/>
      <c r="AHI212" s="3"/>
      <c r="AHJ212" s="3"/>
      <c r="AHK212" s="3"/>
      <c r="AHL212" s="3"/>
      <c r="AHM212" s="3"/>
      <c r="AHN212" s="3"/>
      <c r="AHO212" s="3"/>
      <c r="AHP212" s="3"/>
      <c r="AHQ212" s="3"/>
      <c r="AHR212" s="3"/>
      <c r="AHS212" s="3"/>
      <c r="AHT212" s="3"/>
      <c r="AHU212" s="3"/>
      <c r="AHV212" s="3"/>
      <c r="AHW212" s="3"/>
      <c r="AHX212" s="3"/>
      <c r="AHY212" s="3"/>
      <c r="AHZ212" s="3"/>
      <c r="AIA212" s="3"/>
      <c r="AIB212" s="3"/>
      <c r="AIC212" s="3"/>
      <c r="AID212" s="3"/>
      <c r="AIE212" s="3"/>
      <c r="AIF212" s="3"/>
      <c r="AIG212" s="3"/>
      <c r="AIH212" s="3"/>
      <c r="AII212" s="3"/>
      <c r="AIJ212" s="3"/>
      <c r="AIK212" s="3"/>
      <c r="AIL212" s="3"/>
      <c r="AIM212" s="3"/>
      <c r="AIN212" s="3"/>
      <c r="AIO212" s="3"/>
      <c r="AIP212" s="3"/>
      <c r="AIQ212" s="3"/>
      <c r="AIR212" s="3"/>
      <c r="AIS212" s="3"/>
      <c r="AIT212" s="3"/>
      <c r="AIU212" s="3"/>
      <c r="AIV212" s="3"/>
      <c r="AIW212" s="3"/>
      <c r="AIX212" s="3"/>
      <c r="AIY212" s="3"/>
      <c r="AIZ212" s="3"/>
      <c r="AJA212" s="3"/>
      <c r="AJB212" s="3"/>
      <c r="AJC212" s="3"/>
      <c r="AJD212" s="3"/>
      <c r="AJE212" s="3"/>
      <c r="AJF212" s="3"/>
      <c r="AJG212" s="3"/>
      <c r="AJH212" s="3"/>
      <c r="AJI212" s="3"/>
      <c r="AJJ212" s="3"/>
      <c r="AJK212" s="3"/>
      <c r="AJL212" s="3"/>
      <c r="AJM212" s="3"/>
      <c r="AJN212" s="3"/>
      <c r="AJO212" s="3"/>
      <c r="AJP212" s="3"/>
      <c r="AJQ212" s="3"/>
      <c r="AJR212" s="3"/>
      <c r="AJS212" s="3"/>
      <c r="AJT212" s="3"/>
      <c r="AJU212" s="3"/>
      <c r="AJV212" s="3"/>
      <c r="AJW212" s="3"/>
      <c r="AJX212" s="3"/>
      <c r="AJY212" s="3"/>
      <c r="AJZ212" s="3"/>
      <c r="AKA212" s="3"/>
      <c r="AKB212" s="3"/>
      <c r="AKC212" s="3"/>
      <c r="AKD212" s="3"/>
      <c r="AKE212" s="3"/>
      <c r="AKF212" s="3"/>
      <c r="AKG212" s="3"/>
      <c r="AKH212" s="3"/>
      <c r="AKI212" s="3"/>
      <c r="AKJ212" s="3"/>
      <c r="AKK212" s="3"/>
      <c r="AKL212" s="3"/>
      <c r="AKM212" s="3"/>
      <c r="AKN212" s="3"/>
      <c r="AKO212" s="3"/>
      <c r="AKP212" s="3"/>
      <c r="AKQ212" s="3"/>
      <c r="AKR212" s="3"/>
      <c r="AKS212" s="3"/>
      <c r="AKT212" s="3"/>
      <c r="AKU212" s="3"/>
      <c r="AKV212" s="3"/>
      <c r="AKW212" s="3"/>
      <c r="AKX212" s="3"/>
      <c r="AKY212" s="3"/>
      <c r="AKZ212" s="3"/>
      <c r="ALA212" s="3"/>
    </row>
    <row r="213" spans="1:989" s="3" customFormat="1" ht="28.5" customHeight="1" x14ac:dyDescent="0.2">
      <c r="A213" s="13" t="s">
        <v>72</v>
      </c>
      <c r="B213" s="72">
        <f>B214</f>
        <v>0</v>
      </c>
      <c r="C213" s="72">
        <f>C214</f>
        <v>0</v>
      </c>
      <c r="D213" s="72">
        <f>D214</f>
        <v>0</v>
      </c>
      <c r="E213" s="69" t="s">
        <v>225</v>
      </c>
      <c r="F213" s="69" t="s">
        <v>225</v>
      </c>
      <c r="G213" s="86">
        <f>G214</f>
        <v>0</v>
      </c>
      <c r="H213" s="68">
        <f t="shared" si="69"/>
        <v>0</v>
      </c>
      <c r="I213" s="69" t="s">
        <v>225</v>
      </c>
      <c r="J213" s="70">
        <f t="shared" si="71"/>
        <v>0</v>
      </c>
      <c r="K213" s="69" t="s">
        <v>225</v>
      </c>
      <c r="L213" s="71">
        <f t="shared" si="73"/>
        <v>0</v>
      </c>
      <c r="M213" s="69" t="s">
        <v>225</v>
      </c>
    </row>
    <row r="214" spans="1:989" s="3" customFormat="1" ht="25.5" x14ac:dyDescent="0.2">
      <c r="A214" s="13" t="s">
        <v>212</v>
      </c>
      <c r="B214" s="72">
        <v>0</v>
      </c>
      <c r="C214" s="72">
        <v>0</v>
      </c>
      <c r="D214" s="72">
        <v>0</v>
      </c>
      <c r="E214" s="69" t="s">
        <v>225</v>
      </c>
      <c r="F214" s="69" t="s">
        <v>225</v>
      </c>
      <c r="G214" s="86">
        <v>0</v>
      </c>
      <c r="H214" s="68">
        <f t="shared" si="69"/>
        <v>0</v>
      </c>
      <c r="I214" s="69" t="s">
        <v>225</v>
      </c>
      <c r="J214" s="70">
        <f t="shared" si="71"/>
        <v>0</v>
      </c>
      <c r="K214" s="69" t="s">
        <v>225</v>
      </c>
      <c r="L214" s="71">
        <f t="shared" si="73"/>
        <v>0</v>
      </c>
      <c r="M214" s="69" t="s">
        <v>225</v>
      </c>
    </row>
    <row r="215" spans="1:989" s="6" customFormat="1" ht="26.25" customHeight="1" x14ac:dyDescent="0.2">
      <c r="A215" s="20" t="s">
        <v>62</v>
      </c>
      <c r="B215" s="68">
        <f t="shared" ref="B215:D217" si="75">B216</f>
        <v>-105547.9</v>
      </c>
      <c r="C215" s="68">
        <f t="shared" si="75"/>
        <v>-105547.9</v>
      </c>
      <c r="D215" s="68">
        <f t="shared" si="75"/>
        <v>-105547.9</v>
      </c>
      <c r="E215" s="69">
        <f t="shared" si="67"/>
        <v>100</v>
      </c>
      <c r="F215" s="69">
        <f t="shared" si="68"/>
        <v>100</v>
      </c>
      <c r="G215" s="86">
        <f>G216</f>
        <v>-105547.9</v>
      </c>
      <c r="H215" s="68">
        <f t="shared" si="69"/>
        <v>0</v>
      </c>
      <c r="I215" s="68">
        <f t="shared" si="70"/>
        <v>0</v>
      </c>
      <c r="J215" s="70">
        <f t="shared" si="71"/>
        <v>0</v>
      </c>
      <c r="K215" s="70">
        <f t="shared" si="72"/>
        <v>0</v>
      </c>
      <c r="L215" s="71">
        <f t="shared" si="73"/>
        <v>0</v>
      </c>
      <c r="M215" s="71">
        <f t="shared" si="74"/>
        <v>0</v>
      </c>
    </row>
    <row r="216" spans="1:989" s="3" customFormat="1" ht="30" customHeight="1" x14ac:dyDescent="0.2">
      <c r="A216" s="13" t="s">
        <v>63</v>
      </c>
      <c r="B216" s="72">
        <f t="shared" si="75"/>
        <v>-105547.9</v>
      </c>
      <c r="C216" s="72">
        <f t="shared" si="75"/>
        <v>-105547.9</v>
      </c>
      <c r="D216" s="72">
        <f t="shared" si="75"/>
        <v>-105547.9</v>
      </c>
      <c r="E216" s="69">
        <f t="shared" si="67"/>
        <v>100</v>
      </c>
      <c r="F216" s="69">
        <f t="shared" si="68"/>
        <v>100</v>
      </c>
      <c r="G216" s="86">
        <f>G217</f>
        <v>-105547.9</v>
      </c>
      <c r="H216" s="68">
        <f t="shared" si="69"/>
        <v>0</v>
      </c>
      <c r="I216" s="68">
        <f t="shared" si="70"/>
        <v>0</v>
      </c>
      <c r="J216" s="70">
        <f t="shared" si="71"/>
        <v>0</v>
      </c>
      <c r="K216" s="70">
        <f t="shared" si="72"/>
        <v>0</v>
      </c>
      <c r="L216" s="71">
        <f t="shared" si="73"/>
        <v>0</v>
      </c>
      <c r="M216" s="71">
        <f t="shared" si="74"/>
        <v>0</v>
      </c>
    </row>
    <row r="217" spans="1:989" s="35" customFormat="1" ht="38.25" x14ac:dyDescent="0.2">
      <c r="A217" s="13" t="s">
        <v>73</v>
      </c>
      <c r="B217" s="72">
        <f t="shared" si="75"/>
        <v>-105547.9</v>
      </c>
      <c r="C217" s="72">
        <f t="shared" si="75"/>
        <v>-105547.9</v>
      </c>
      <c r="D217" s="72">
        <f t="shared" si="75"/>
        <v>-105547.9</v>
      </c>
      <c r="E217" s="69">
        <f t="shared" si="67"/>
        <v>100</v>
      </c>
      <c r="F217" s="69">
        <f t="shared" si="68"/>
        <v>100</v>
      </c>
      <c r="G217" s="86">
        <f>G218</f>
        <v>-105547.9</v>
      </c>
      <c r="H217" s="68">
        <f t="shared" si="69"/>
        <v>0</v>
      </c>
      <c r="I217" s="68">
        <f t="shared" si="70"/>
        <v>0</v>
      </c>
      <c r="J217" s="70">
        <f t="shared" si="71"/>
        <v>0</v>
      </c>
      <c r="K217" s="70">
        <f t="shared" si="72"/>
        <v>0</v>
      </c>
      <c r="L217" s="71">
        <f t="shared" si="73"/>
        <v>0</v>
      </c>
      <c r="M217" s="71">
        <f t="shared" si="74"/>
        <v>0</v>
      </c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  <c r="BV217" s="3"/>
      <c r="BW217" s="3"/>
      <c r="BX217" s="3"/>
      <c r="BY217" s="3"/>
      <c r="BZ217" s="3"/>
      <c r="CA217" s="3"/>
      <c r="CB217" s="3"/>
      <c r="CC217" s="3"/>
      <c r="CD217" s="3"/>
      <c r="CE217" s="3"/>
      <c r="CF217" s="3"/>
      <c r="CG217" s="3"/>
      <c r="CH217" s="3"/>
      <c r="CI217" s="3"/>
      <c r="CJ217" s="3"/>
      <c r="CK217" s="3"/>
      <c r="CL217" s="3"/>
      <c r="CM217" s="3"/>
      <c r="CN217" s="3"/>
      <c r="CO217" s="3"/>
      <c r="CP217" s="3"/>
      <c r="CQ217" s="3"/>
      <c r="CR217" s="3"/>
      <c r="CS217" s="3"/>
      <c r="CT217" s="3"/>
      <c r="CU217" s="3"/>
      <c r="CV217" s="3"/>
      <c r="CW217" s="3"/>
      <c r="CX217" s="3"/>
      <c r="CY217" s="3"/>
      <c r="CZ217" s="3"/>
      <c r="DA217" s="3"/>
      <c r="DB217" s="3"/>
      <c r="DC217" s="3"/>
      <c r="DD217" s="3"/>
      <c r="DE217" s="3"/>
      <c r="DF217" s="3"/>
      <c r="DG217" s="3"/>
      <c r="DH217" s="3"/>
      <c r="DI217" s="3"/>
      <c r="DJ217" s="3"/>
      <c r="DK217" s="3"/>
      <c r="DL217" s="3"/>
      <c r="DM217" s="3"/>
      <c r="DN217" s="3"/>
      <c r="DO217" s="3"/>
      <c r="DP217" s="3"/>
      <c r="DQ217" s="3"/>
      <c r="DR217" s="3"/>
      <c r="DS217" s="3"/>
      <c r="DT217" s="3"/>
      <c r="DU217" s="3"/>
      <c r="DV217" s="3"/>
      <c r="DW217" s="3"/>
      <c r="DX217" s="3"/>
      <c r="DY217" s="3"/>
      <c r="DZ217" s="3"/>
      <c r="EA217" s="3"/>
      <c r="EB217" s="3"/>
      <c r="EC217" s="3"/>
      <c r="ED217" s="3"/>
      <c r="EE217" s="3"/>
      <c r="EF217" s="3"/>
      <c r="EG217" s="3"/>
      <c r="EH217" s="3"/>
      <c r="EI217" s="3"/>
      <c r="EJ217" s="3"/>
      <c r="EK217" s="3"/>
      <c r="EL217" s="3"/>
      <c r="EM217" s="3"/>
      <c r="EN217" s="3"/>
      <c r="EO217" s="3"/>
      <c r="EP217" s="3"/>
      <c r="EQ217" s="3"/>
      <c r="ER217" s="3"/>
      <c r="ES217" s="3"/>
      <c r="ET217" s="3"/>
      <c r="EU217" s="3"/>
      <c r="EV217" s="3"/>
      <c r="EW217" s="3"/>
      <c r="EX217" s="3"/>
      <c r="EY217" s="3"/>
      <c r="EZ217" s="3"/>
      <c r="FA217" s="3"/>
      <c r="FB217" s="3"/>
      <c r="FC217" s="3"/>
      <c r="FD217" s="3"/>
      <c r="FE217" s="3"/>
      <c r="FF217" s="3"/>
      <c r="FG217" s="3"/>
      <c r="FH217" s="3"/>
      <c r="FI217" s="3"/>
      <c r="FJ217" s="3"/>
      <c r="FK217" s="3"/>
      <c r="FL217" s="3"/>
      <c r="FM217" s="3"/>
      <c r="FN217" s="3"/>
      <c r="FO217" s="3"/>
      <c r="FP217" s="3"/>
      <c r="FQ217" s="3"/>
      <c r="FR217" s="3"/>
      <c r="FS217" s="3"/>
      <c r="FT217" s="3"/>
      <c r="FU217" s="3"/>
      <c r="FV217" s="3"/>
      <c r="FW217" s="3"/>
      <c r="FX217" s="3"/>
      <c r="FY217" s="3"/>
      <c r="FZ217" s="3"/>
      <c r="GA217" s="3"/>
      <c r="GB217" s="3"/>
      <c r="GC217" s="3"/>
      <c r="GD217" s="3"/>
      <c r="GE217" s="3"/>
      <c r="GF217" s="3"/>
      <c r="GG217" s="3"/>
      <c r="GH217" s="3"/>
      <c r="GI217" s="3"/>
      <c r="GJ217" s="3"/>
      <c r="GK217" s="3"/>
      <c r="GL217" s="3"/>
      <c r="GM217" s="3"/>
      <c r="GN217" s="3"/>
      <c r="GO217" s="3"/>
      <c r="GP217" s="3"/>
      <c r="GQ217" s="3"/>
      <c r="GR217" s="3"/>
      <c r="GS217" s="3"/>
      <c r="GT217" s="3"/>
      <c r="GU217" s="3"/>
      <c r="GV217" s="3"/>
      <c r="GW217" s="3"/>
      <c r="GX217" s="3"/>
      <c r="GY217" s="3"/>
      <c r="GZ217" s="3"/>
      <c r="HA217" s="3"/>
      <c r="HB217" s="3"/>
      <c r="HC217" s="3"/>
      <c r="HD217" s="3"/>
      <c r="HE217" s="3"/>
      <c r="HF217" s="3"/>
      <c r="HG217" s="3"/>
      <c r="HH217" s="3"/>
      <c r="HI217" s="3"/>
      <c r="HJ217" s="3"/>
      <c r="HK217" s="3"/>
      <c r="HL217" s="3"/>
      <c r="HM217" s="3"/>
      <c r="HN217" s="3"/>
      <c r="HO217" s="3"/>
      <c r="HP217" s="3"/>
      <c r="HQ217" s="3"/>
      <c r="HR217" s="3"/>
      <c r="HS217" s="3"/>
      <c r="HT217" s="3"/>
      <c r="HU217" s="3"/>
      <c r="HV217" s="3"/>
      <c r="HW217" s="3"/>
      <c r="HX217" s="3"/>
      <c r="HY217" s="3"/>
      <c r="HZ217" s="3"/>
      <c r="IA217" s="3"/>
      <c r="IB217" s="3"/>
      <c r="IC217" s="3"/>
      <c r="ID217" s="3"/>
      <c r="IE217" s="3"/>
      <c r="IF217" s="3"/>
      <c r="IG217" s="3"/>
      <c r="IH217" s="3"/>
      <c r="II217" s="3"/>
      <c r="IJ217" s="3"/>
      <c r="IK217" s="3"/>
      <c r="IL217" s="3"/>
      <c r="IM217" s="3"/>
      <c r="IN217" s="3"/>
      <c r="IO217" s="3"/>
      <c r="IP217" s="3"/>
      <c r="IQ217" s="3"/>
      <c r="IR217" s="3"/>
      <c r="IS217" s="3"/>
      <c r="IT217" s="3"/>
      <c r="IU217" s="3"/>
      <c r="IV217" s="3"/>
      <c r="IW217" s="3"/>
      <c r="IX217" s="3"/>
      <c r="IY217" s="3"/>
      <c r="IZ217" s="3"/>
      <c r="JA217" s="3"/>
      <c r="JB217" s="3"/>
      <c r="JC217" s="3"/>
      <c r="JD217" s="3"/>
      <c r="JE217" s="3"/>
      <c r="JF217" s="3"/>
      <c r="JG217" s="3"/>
      <c r="JH217" s="3"/>
      <c r="JI217" s="3"/>
      <c r="JJ217" s="3"/>
      <c r="JK217" s="3"/>
      <c r="JL217" s="3"/>
      <c r="JM217" s="3"/>
      <c r="JN217" s="3"/>
      <c r="JO217" s="3"/>
      <c r="JP217" s="3"/>
      <c r="JQ217" s="3"/>
      <c r="JR217" s="3"/>
      <c r="JS217" s="3"/>
      <c r="JT217" s="3"/>
      <c r="JU217" s="3"/>
      <c r="JV217" s="3"/>
      <c r="JW217" s="3"/>
      <c r="JX217" s="3"/>
      <c r="JY217" s="3"/>
      <c r="JZ217" s="3"/>
      <c r="KA217" s="3"/>
      <c r="KB217" s="3"/>
      <c r="KC217" s="3"/>
      <c r="KD217" s="3"/>
      <c r="KE217" s="3"/>
      <c r="KF217" s="3"/>
      <c r="KG217" s="3"/>
      <c r="KH217" s="3"/>
      <c r="KI217" s="3"/>
      <c r="KJ217" s="3"/>
      <c r="KK217" s="3"/>
      <c r="KL217" s="3"/>
      <c r="KM217" s="3"/>
      <c r="KN217" s="3"/>
      <c r="KO217" s="3"/>
      <c r="KP217" s="3"/>
      <c r="KQ217" s="3"/>
      <c r="KR217" s="3"/>
      <c r="KS217" s="3"/>
      <c r="KT217" s="3"/>
      <c r="KU217" s="3"/>
      <c r="KV217" s="3"/>
      <c r="KW217" s="3"/>
      <c r="KX217" s="3"/>
      <c r="KY217" s="3"/>
      <c r="KZ217" s="3"/>
      <c r="LA217" s="3"/>
      <c r="LB217" s="3"/>
      <c r="LC217" s="3"/>
      <c r="LD217" s="3"/>
      <c r="LE217" s="3"/>
      <c r="LF217" s="3"/>
      <c r="LG217" s="3"/>
      <c r="LH217" s="3"/>
      <c r="LI217" s="3"/>
      <c r="LJ217" s="3"/>
      <c r="LK217" s="3"/>
      <c r="LL217" s="3"/>
      <c r="LM217" s="3"/>
      <c r="LN217" s="3"/>
      <c r="LO217" s="3"/>
      <c r="LP217" s="3"/>
      <c r="LQ217" s="3"/>
      <c r="LR217" s="3"/>
      <c r="LS217" s="3"/>
      <c r="LT217" s="3"/>
      <c r="LU217" s="3"/>
      <c r="LV217" s="3"/>
      <c r="LW217" s="3"/>
      <c r="LX217" s="3"/>
      <c r="LY217" s="3"/>
      <c r="LZ217" s="3"/>
      <c r="MA217" s="3"/>
      <c r="MB217" s="3"/>
      <c r="MC217" s="3"/>
      <c r="MD217" s="3"/>
      <c r="ME217" s="3"/>
      <c r="MF217" s="3"/>
      <c r="MG217" s="3"/>
      <c r="MH217" s="3"/>
      <c r="MI217" s="3"/>
      <c r="MJ217" s="3"/>
      <c r="MK217" s="3"/>
      <c r="ML217" s="3"/>
      <c r="MM217" s="3"/>
      <c r="MN217" s="3"/>
      <c r="MO217" s="3"/>
      <c r="MP217" s="3"/>
      <c r="MQ217" s="3"/>
      <c r="MR217" s="3"/>
      <c r="MS217" s="3"/>
      <c r="MT217" s="3"/>
      <c r="MU217" s="3"/>
      <c r="MV217" s="3"/>
      <c r="MW217" s="3"/>
      <c r="MX217" s="3"/>
      <c r="MY217" s="3"/>
      <c r="MZ217" s="3"/>
      <c r="NA217" s="3"/>
      <c r="NB217" s="3"/>
      <c r="NC217" s="3"/>
      <c r="ND217" s="3"/>
      <c r="NE217" s="3"/>
      <c r="NF217" s="3"/>
      <c r="NG217" s="3"/>
      <c r="NH217" s="3"/>
      <c r="NI217" s="3"/>
      <c r="NJ217" s="3"/>
      <c r="NK217" s="3"/>
      <c r="NL217" s="3"/>
      <c r="NM217" s="3"/>
      <c r="NN217" s="3"/>
      <c r="NO217" s="3"/>
      <c r="NP217" s="3"/>
      <c r="NQ217" s="3"/>
      <c r="NR217" s="3"/>
      <c r="NS217" s="3"/>
      <c r="NT217" s="3"/>
      <c r="NU217" s="3"/>
      <c r="NV217" s="3"/>
      <c r="NW217" s="3"/>
      <c r="NX217" s="3"/>
      <c r="NY217" s="3"/>
      <c r="NZ217" s="3"/>
      <c r="OA217" s="3"/>
      <c r="OB217" s="3"/>
      <c r="OC217" s="3"/>
      <c r="OD217" s="3"/>
      <c r="OE217" s="3"/>
      <c r="OF217" s="3"/>
      <c r="OG217" s="3"/>
      <c r="OH217" s="3"/>
      <c r="OI217" s="3"/>
      <c r="OJ217" s="3"/>
      <c r="OK217" s="3"/>
      <c r="OL217" s="3"/>
      <c r="OM217" s="3"/>
      <c r="ON217" s="3"/>
      <c r="OO217" s="3"/>
      <c r="OP217" s="3"/>
      <c r="OQ217" s="3"/>
      <c r="OR217" s="3"/>
      <c r="OS217" s="3"/>
      <c r="OT217" s="3"/>
      <c r="OU217" s="3"/>
      <c r="OV217" s="3"/>
      <c r="OW217" s="3"/>
      <c r="OX217" s="3"/>
      <c r="OY217" s="3"/>
      <c r="OZ217" s="3"/>
      <c r="PA217" s="3"/>
      <c r="PB217" s="3"/>
      <c r="PC217" s="3"/>
      <c r="PD217" s="3"/>
      <c r="PE217" s="3"/>
      <c r="PF217" s="3"/>
      <c r="PG217" s="3"/>
      <c r="PH217" s="3"/>
      <c r="PI217" s="3"/>
      <c r="PJ217" s="3"/>
      <c r="PK217" s="3"/>
      <c r="PL217" s="3"/>
      <c r="PM217" s="3"/>
      <c r="PN217" s="3"/>
      <c r="PO217" s="3"/>
      <c r="PP217" s="3"/>
      <c r="PQ217" s="3"/>
      <c r="PR217" s="3"/>
      <c r="PS217" s="3"/>
      <c r="PT217" s="3"/>
      <c r="PU217" s="3"/>
      <c r="PV217" s="3"/>
      <c r="PW217" s="3"/>
      <c r="PX217" s="3"/>
      <c r="PY217" s="3"/>
      <c r="PZ217" s="3"/>
      <c r="QA217" s="3"/>
      <c r="QB217" s="3"/>
      <c r="QC217" s="3"/>
      <c r="QD217" s="3"/>
      <c r="QE217" s="3"/>
      <c r="QF217" s="3"/>
      <c r="QG217" s="3"/>
      <c r="QH217" s="3"/>
      <c r="QI217" s="3"/>
      <c r="QJ217" s="3"/>
      <c r="QK217" s="3"/>
      <c r="QL217" s="3"/>
      <c r="QM217" s="3"/>
      <c r="QN217" s="3"/>
      <c r="QO217" s="3"/>
      <c r="QP217" s="3"/>
      <c r="QQ217" s="3"/>
      <c r="QR217" s="3"/>
      <c r="QS217" s="3"/>
      <c r="QT217" s="3"/>
      <c r="QU217" s="3"/>
      <c r="QV217" s="3"/>
      <c r="QW217" s="3"/>
      <c r="QX217" s="3"/>
      <c r="QY217" s="3"/>
      <c r="QZ217" s="3"/>
      <c r="RA217" s="3"/>
      <c r="RB217" s="3"/>
      <c r="RC217" s="3"/>
      <c r="RD217" s="3"/>
      <c r="RE217" s="3"/>
      <c r="RF217" s="3"/>
      <c r="RG217" s="3"/>
      <c r="RH217" s="3"/>
      <c r="RI217" s="3"/>
      <c r="RJ217" s="3"/>
      <c r="RK217" s="3"/>
      <c r="RL217" s="3"/>
      <c r="RM217" s="3"/>
      <c r="RN217" s="3"/>
      <c r="RO217" s="3"/>
      <c r="RP217" s="3"/>
      <c r="RQ217" s="3"/>
      <c r="RR217" s="3"/>
      <c r="RS217" s="3"/>
      <c r="RT217" s="3"/>
      <c r="RU217" s="3"/>
      <c r="RV217" s="3"/>
      <c r="RW217" s="3"/>
      <c r="RX217" s="3"/>
      <c r="RY217" s="3"/>
      <c r="RZ217" s="3"/>
      <c r="SA217" s="3"/>
      <c r="SB217" s="3"/>
      <c r="SC217" s="3"/>
      <c r="SD217" s="3"/>
      <c r="SE217" s="3"/>
      <c r="SF217" s="3"/>
      <c r="SG217" s="3"/>
      <c r="SH217" s="3"/>
      <c r="SI217" s="3"/>
      <c r="SJ217" s="3"/>
      <c r="SK217" s="3"/>
      <c r="SL217" s="3"/>
      <c r="SM217" s="3"/>
      <c r="SN217" s="3"/>
      <c r="SO217" s="3"/>
      <c r="SP217" s="3"/>
      <c r="SQ217" s="3"/>
      <c r="SR217" s="3"/>
      <c r="SS217" s="3"/>
      <c r="ST217" s="3"/>
      <c r="SU217" s="3"/>
      <c r="SV217" s="3"/>
      <c r="SW217" s="3"/>
      <c r="SX217" s="3"/>
      <c r="SY217" s="3"/>
      <c r="SZ217" s="3"/>
      <c r="TA217" s="3"/>
      <c r="TB217" s="3"/>
      <c r="TC217" s="3"/>
      <c r="TD217" s="3"/>
      <c r="TE217" s="3"/>
      <c r="TF217" s="3"/>
      <c r="TG217" s="3"/>
      <c r="TH217" s="3"/>
      <c r="TI217" s="3"/>
      <c r="TJ217" s="3"/>
      <c r="TK217" s="3"/>
      <c r="TL217" s="3"/>
      <c r="TM217" s="3"/>
      <c r="TN217" s="3"/>
      <c r="TO217" s="3"/>
      <c r="TP217" s="3"/>
      <c r="TQ217" s="3"/>
      <c r="TR217" s="3"/>
      <c r="TS217" s="3"/>
      <c r="TT217" s="3"/>
      <c r="TU217" s="3"/>
      <c r="TV217" s="3"/>
      <c r="TW217" s="3"/>
      <c r="TX217" s="3"/>
      <c r="TY217" s="3"/>
      <c r="TZ217" s="3"/>
      <c r="UA217" s="3"/>
      <c r="UB217" s="3"/>
      <c r="UC217" s="3"/>
      <c r="UD217" s="3"/>
      <c r="UE217" s="3"/>
      <c r="UF217" s="3"/>
      <c r="UG217" s="3"/>
      <c r="UH217" s="3"/>
      <c r="UI217" s="3"/>
      <c r="UJ217" s="3"/>
      <c r="UK217" s="3"/>
      <c r="UL217" s="3"/>
      <c r="UM217" s="3"/>
      <c r="UN217" s="3"/>
      <c r="UO217" s="3"/>
      <c r="UP217" s="3"/>
      <c r="UQ217" s="3"/>
      <c r="UR217" s="3"/>
      <c r="US217" s="3"/>
      <c r="UT217" s="3"/>
      <c r="UU217" s="3"/>
      <c r="UV217" s="3"/>
      <c r="UW217" s="3"/>
      <c r="UX217" s="3"/>
      <c r="UY217" s="3"/>
      <c r="UZ217" s="3"/>
      <c r="VA217" s="3"/>
      <c r="VB217" s="3"/>
      <c r="VC217" s="3"/>
      <c r="VD217" s="3"/>
      <c r="VE217" s="3"/>
      <c r="VF217" s="3"/>
      <c r="VG217" s="3"/>
      <c r="VH217" s="3"/>
      <c r="VI217" s="3"/>
      <c r="VJ217" s="3"/>
      <c r="VK217" s="3"/>
      <c r="VL217" s="3"/>
      <c r="VM217" s="3"/>
      <c r="VN217" s="3"/>
      <c r="VO217" s="3"/>
      <c r="VP217" s="3"/>
      <c r="VQ217" s="3"/>
      <c r="VR217" s="3"/>
      <c r="VS217" s="3"/>
      <c r="VT217" s="3"/>
      <c r="VU217" s="3"/>
      <c r="VV217" s="3"/>
      <c r="VW217" s="3"/>
      <c r="VX217" s="3"/>
      <c r="VY217" s="3"/>
      <c r="VZ217" s="3"/>
      <c r="WA217" s="3"/>
      <c r="WB217" s="3"/>
      <c r="WC217" s="3"/>
      <c r="WD217" s="3"/>
      <c r="WE217" s="3"/>
      <c r="WF217" s="3"/>
      <c r="WG217" s="3"/>
      <c r="WH217" s="3"/>
      <c r="WI217" s="3"/>
      <c r="WJ217" s="3"/>
      <c r="WK217" s="3"/>
      <c r="WL217" s="3"/>
      <c r="WM217" s="3"/>
      <c r="WN217" s="3"/>
      <c r="WO217" s="3"/>
      <c r="WP217" s="3"/>
      <c r="WQ217" s="3"/>
      <c r="WR217" s="3"/>
      <c r="WS217" s="3"/>
      <c r="WT217" s="3"/>
      <c r="WU217" s="3"/>
      <c r="WV217" s="3"/>
      <c r="WW217" s="3"/>
      <c r="WX217" s="3"/>
      <c r="WY217" s="3"/>
      <c r="WZ217" s="3"/>
      <c r="XA217" s="3"/>
      <c r="XB217" s="3"/>
      <c r="XC217" s="3"/>
      <c r="XD217" s="3"/>
      <c r="XE217" s="3"/>
      <c r="XF217" s="3"/>
      <c r="XG217" s="3"/>
      <c r="XH217" s="3"/>
      <c r="XI217" s="3"/>
      <c r="XJ217" s="3"/>
      <c r="XK217" s="3"/>
      <c r="XL217" s="3"/>
      <c r="XM217" s="3"/>
      <c r="XN217" s="3"/>
      <c r="XO217" s="3"/>
      <c r="XP217" s="3"/>
      <c r="XQ217" s="3"/>
      <c r="XR217" s="3"/>
      <c r="XS217" s="3"/>
      <c r="XT217" s="3"/>
      <c r="XU217" s="3"/>
      <c r="XV217" s="3"/>
      <c r="XW217" s="3"/>
      <c r="XX217" s="3"/>
      <c r="XY217" s="3"/>
      <c r="XZ217" s="3"/>
      <c r="YA217" s="3"/>
      <c r="YB217" s="3"/>
      <c r="YC217" s="3"/>
      <c r="YD217" s="3"/>
      <c r="YE217" s="3"/>
      <c r="YF217" s="3"/>
      <c r="YG217" s="3"/>
      <c r="YH217" s="3"/>
      <c r="YI217" s="3"/>
      <c r="YJ217" s="3"/>
      <c r="YK217" s="3"/>
      <c r="YL217" s="3"/>
      <c r="YM217" s="3"/>
      <c r="YN217" s="3"/>
      <c r="YO217" s="3"/>
      <c r="YP217" s="3"/>
      <c r="YQ217" s="3"/>
      <c r="YR217" s="3"/>
      <c r="YS217" s="3"/>
      <c r="YT217" s="3"/>
      <c r="YU217" s="3"/>
      <c r="YV217" s="3"/>
      <c r="YW217" s="3"/>
      <c r="YX217" s="3"/>
      <c r="YY217" s="3"/>
      <c r="YZ217" s="3"/>
      <c r="ZA217" s="3"/>
      <c r="ZB217" s="3"/>
      <c r="ZC217" s="3"/>
      <c r="ZD217" s="3"/>
      <c r="ZE217" s="3"/>
      <c r="ZF217" s="3"/>
      <c r="ZG217" s="3"/>
      <c r="ZH217" s="3"/>
      <c r="ZI217" s="3"/>
      <c r="ZJ217" s="3"/>
      <c r="ZK217" s="3"/>
      <c r="ZL217" s="3"/>
      <c r="ZM217" s="3"/>
      <c r="ZN217" s="3"/>
      <c r="ZO217" s="3"/>
      <c r="ZP217" s="3"/>
      <c r="ZQ217" s="3"/>
      <c r="ZR217" s="3"/>
      <c r="ZS217" s="3"/>
      <c r="ZT217" s="3"/>
      <c r="ZU217" s="3"/>
      <c r="ZV217" s="3"/>
      <c r="ZW217" s="3"/>
      <c r="ZX217" s="3"/>
      <c r="ZY217" s="3"/>
      <c r="ZZ217" s="3"/>
      <c r="AAA217" s="3"/>
      <c r="AAB217" s="3"/>
      <c r="AAC217" s="3"/>
      <c r="AAD217" s="3"/>
      <c r="AAE217" s="3"/>
      <c r="AAF217" s="3"/>
      <c r="AAG217" s="3"/>
      <c r="AAH217" s="3"/>
      <c r="AAI217" s="3"/>
      <c r="AAJ217" s="3"/>
      <c r="AAK217" s="3"/>
      <c r="AAL217" s="3"/>
      <c r="AAM217" s="3"/>
      <c r="AAN217" s="3"/>
      <c r="AAO217" s="3"/>
      <c r="AAP217" s="3"/>
      <c r="AAQ217" s="3"/>
      <c r="AAR217" s="3"/>
      <c r="AAS217" s="3"/>
      <c r="AAT217" s="3"/>
      <c r="AAU217" s="3"/>
      <c r="AAV217" s="3"/>
      <c r="AAW217" s="3"/>
      <c r="AAX217" s="3"/>
      <c r="AAY217" s="3"/>
      <c r="AAZ217" s="3"/>
      <c r="ABA217" s="3"/>
      <c r="ABB217" s="3"/>
      <c r="ABC217" s="3"/>
      <c r="ABD217" s="3"/>
      <c r="ABE217" s="3"/>
      <c r="ABF217" s="3"/>
      <c r="ABG217" s="3"/>
      <c r="ABH217" s="3"/>
      <c r="ABI217" s="3"/>
      <c r="ABJ217" s="3"/>
      <c r="ABK217" s="3"/>
      <c r="ABL217" s="3"/>
      <c r="ABM217" s="3"/>
      <c r="ABN217" s="3"/>
      <c r="ABO217" s="3"/>
      <c r="ABP217" s="3"/>
      <c r="ABQ217" s="3"/>
      <c r="ABR217" s="3"/>
      <c r="ABS217" s="3"/>
      <c r="ABT217" s="3"/>
      <c r="ABU217" s="3"/>
      <c r="ABV217" s="3"/>
      <c r="ABW217" s="3"/>
      <c r="ABX217" s="3"/>
      <c r="ABY217" s="3"/>
      <c r="ABZ217" s="3"/>
      <c r="ACA217" s="3"/>
      <c r="ACB217" s="3"/>
      <c r="ACC217" s="3"/>
      <c r="ACD217" s="3"/>
      <c r="ACE217" s="3"/>
      <c r="ACF217" s="3"/>
      <c r="ACG217" s="3"/>
      <c r="ACH217" s="3"/>
      <c r="ACI217" s="3"/>
      <c r="ACJ217" s="3"/>
      <c r="ACK217" s="3"/>
      <c r="ACL217" s="3"/>
      <c r="ACM217" s="3"/>
      <c r="ACN217" s="3"/>
      <c r="ACO217" s="3"/>
      <c r="ACP217" s="3"/>
      <c r="ACQ217" s="3"/>
      <c r="ACR217" s="3"/>
      <c r="ACS217" s="3"/>
      <c r="ACT217" s="3"/>
      <c r="ACU217" s="3"/>
      <c r="ACV217" s="3"/>
      <c r="ACW217" s="3"/>
      <c r="ACX217" s="3"/>
      <c r="ACY217" s="3"/>
      <c r="ACZ217" s="3"/>
      <c r="ADA217" s="3"/>
      <c r="ADB217" s="3"/>
      <c r="ADC217" s="3"/>
      <c r="ADD217" s="3"/>
      <c r="ADE217" s="3"/>
      <c r="ADF217" s="3"/>
      <c r="ADG217" s="3"/>
      <c r="ADH217" s="3"/>
      <c r="ADI217" s="3"/>
      <c r="ADJ217" s="3"/>
      <c r="ADK217" s="3"/>
      <c r="ADL217" s="3"/>
      <c r="ADM217" s="3"/>
      <c r="ADN217" s="3"/>
      <c r="ADO217" s="3"/>
      <c r="ADP217" s="3"/>
      <c r="ADQ217" s="3"/>
      <c r="ADR217" s="3"/>
      <c r="ADS217" s="3"/>
      <c r="ADT217" s="3"/>
      <c r="ADU217" s="3"/>
      <c r="ADV217" s="3"/>
      <c r="ADW217" s="3"/>
      <c r="ADX217" s="3"/>
      <c r="ADY217" s="3"/>
      <c r="ADZ217" s="3"/>
      <c r="AEA217" s="3"/>
      <c r="AEB217" s="3"/>
      <c r="AEC217" s="3"/>
      <c r="AED217" s="3"/>
      <c r="AEE217" s="3"/>
      <c r="AEF217" s="3"/>
      <c r="AEG217" s="3"/>
      <c r="AEH217" s="3"/>
      <c r="AEI217" s="3"/>
      <c r="AEJ217" s="3"/>
      <c r="AEK217" s="3"/>
      <c r="AEL217" s="3"/>
      <c r="AEM217" s="3"/>
      <c r="AEN217" s="3"/>
      <c r="AEO217" s="3"/>
      <c r="AEP217" s="3"/>
      <c r="AEQ217" s="3"/>
      <c r="AER217" s="3"/>
      <c r="AES217" s="3"/>
      <c r="AET217" s="3"/>
      <c r="AEU217" s="3"/>
      <c r="AEV217" s="3"/>
      <c r="AEW217" s="3"/>
      <c r="AEX217" s="3"/>
      <c r="AEY217" s="3"/>
      <c r="AEZ217" s="3"/>
      <c r="AFA217" s="3"/>
      <c r="AFB217" s="3"/>
      <c r="AFC217" s="3"/>
      <c r="AFD217" s="3"/>
      <c r="AFE217" s="3"/>
      <c r="AFF217" s="3"/>
      <c r="AFG217" s="3"/>
      <c r="AFH217" s="3"/>
      <c r="AFI217" s="3"/>
      <c r="AFJ217" s="3"/>
      <c r="AFK217" s="3"/>
      <c r="AFL217" s="3"/>
      <c r="AFM217" s="3"/>
      <c r="AFN217" s="3"/>
      <c r="AFO217" s="3"/>
      <c r="AFP217" s="3"/>
      <c r="AFQ217" s="3"/>
      <c r="AFR217" s="3"/>
      <c r="AFS217" s="3"/>
      <c r="AFT217" s="3"/>
      <c r="AFU217" s="3"/>
      <c r="AFV217" s="3"/>
      <c r="AFW217" s="3"/>
      <c r="AFX217" s="3"/>
      <c r="AFY217" s="3"/>
      <c r="AFZ217" s="3"/>
      <c r="AGA217" s="3"/>
      <c r="AGB217" s="3"/>
      <c r="AGC217" s="3"/>
      <c r="AGD217" s="3"/>
      <c r="AGE217" s="3"/>
      <c r="AGF217" s="3"/>
      <c r="AGG217" s="3"/>
      <c r="AGH217" s="3"/>
      <c r="AGI217" s="3"/>
      <c r="AGJ217" s="3"/>
      <c r="AGK217" s="3"/>
      <c r="AGL217" s="3"/>
      <c r="AGM217" s="3"/>
      <c r="AGN217" s="3"/>
      <c r="AGO217" s="3"/>
      <c r="AGP217" s="3"/>
      <c r="AGQ217" s="3"/>
      <c r="AGR217" s="3"/>
      <c r="AGS217" s="3"/>
      <c r="AGT217" s="3"/>
      <c r="AGU217" s="3"/>
      <c r="AGV217" s="3"/>
      <c r="AGW217" s="3"/>
      <c r="AGX217" s="3"/>
      <c r="AGY217" s="3"/>
      <c r="AGZ217" s="3"/>
      <c r="AHA217" s="3"/>
      <c r="AHB217" s="3"/>
      <c r="AHC217" s="3"/>
      <c r="AHD217" s="3"/>
      <c r="AHE217" s="3"/>
      <c r="AHF217" s="3"/>
      <c r="AHG217" s="3"/>
      <c r="AHH217" s="3"/>
      <c r="AHI217" s="3"/>
      <c r="AHJ217" s="3"/>
      <c r="AHK217" s="3"/>
      <c r="AHL217" s="3"/>
      <c r="AHM217" s="3"/>
      <c r="AHN217" s="3"/>
      <c r="AHO217" s="3"/>
      <c r="AHP217" s="3"/>
      <c r="AHQ217" s="3"/>
      <c r="AHR217" s="3"/>
      <c r="AHS217" s="3"/>
      <c r="AHT217" s="3"/>
      <c r="AHU217" s="3"/>
      <c r="AHV217" s="3"/>
      <c r="AHW217" s="3"/>
      <c r="AHX217" s="3"/>
      <c r="AHY217" s="3"/>
      <c r="AHZ217" s="3"/>
      <c r="AIA217" s="3"/>
      <c r="AIB217" s="3"/>
      <c r="AIC217" s="3"/>
      <c r="AID217" s="3"/>
      <c r="AIE217" s="3"/>
      <c r="AIF217" s="3"/>
      <c r="AIG217" s="3"/>
      <c r="AIH217" s="3"/>
      <c r="AII217" s="3"/>
      <c r="AIJ217" s="3"/>
      <c r="AIK217" s="3"/>
      <c r="AIL217" s="3"/>
      <c r="AIM217" s="3"/>
      <c r="AIN217" s="3"/>
      <c r="AIO217" s="3"/>
      <c r="AIP217" s="3"/>
      <c r="AIQ217" s="3"/>
      <c r="AIR217" s="3"/>
      <c r="AIS217" s="3"/>
      <c r="AIT217" s="3"/>
      <c r="AIU217" s="3"/>
      <c r="AIV217" s="3"/>
      <c r="AIW217" s="3"/>
      <c r="AIX217" s="3"/>
      <c r="AIY217" s="3"/>
      <c r="AIZ217" s="3"/>
      <c r="AJA217" s="3"/>
      <c r="AJB217" s="3"/>
      <c r="AJC217" s="3"/>
      <c r="AJD217" s="3"/>
      <c r="AJE217" s="3"/>
      <c r="AJF217" s="3"/>
      <c r="AJG217" s="3"/>
      <c r="AJH217" s="3"/>
      <c r="AJI217" s="3"/>
      <c r="AJJ217" s="3"/>
      <c r="AJK217" s="3"/>
      <c r="AJL217" s="3"/>
      <c r="AJM217" s="3"/>
      <c r="AJN217" s="3"/>
      <c r="AJO217" s="3"/>
      <c r="AJP217" s="3"/>
      <c r="AJQ217" s="3"/>
      <c r="AJR217" s="3"/>
      <c r="AJS217" s="3"/>
      <c r="AJT217" s="3"/>
      <c r="AJU217" s="3"/>
      <c r="AJV217" s="3"/>
      <c r="AJW217" s="3"/>
      <c r="AJX217" s="3"/>
      <c r="AJY217" s="3"/>
      <c r="AJZ217" s="3"/>
      <c r="AKA217" s="3"/>
      <c r="AKB217" s="3"/>
      <c r="AKC217" s="3"/>
      <c r="AKD217" s="3"/>
      <c r="AKE217" s="3"/>
      <c r="AKF217" s="3"/>
      <c r="AKG217" s="3"/>
      <c r="AKH217" s="3"/>
      <c r="AKI217" s="3"/>
      <c r="AKJ217" s="3"/>
      <c r="AKK217" s="3"/>
      <c r="AKL217" s="3"/>
      <c r="AKM217" s="3"/>
      <c r="AKN217" s="3"/>
      <c r="AKO217" s="3"/>
      <c r="AKP217" s="3"/>
      <c r="AKQ217" s="3"/>
      <c r="AKR217" s="3"/>
      <c r="AKS217" s="3"/>
      <c r="AKT217" s="3"/>
      <c r="AKU217" s="3"/>
      <c r="AKV217" s="3"/>
      <c r="AKW217" s="3"/>
      <c r="AKX217" s="3"/>
      <c r="AKY217" s="3"/>
      <c r="AKZ217" s="3"/>
      <c r="ALA217" s="3"/>
    </row>
    <row r="218" spans="1:989" s="35" customFormat="1" ht="38.25" x14ac:dyDescent="0.2">
      <c r="A218" s="13" t="s">
        <v>213</v>
      </c>
      <c r="B218" s="72">
        <v>-105547.9</v>
      </c>
      <c r="C218" s="72">
        <v>-105547.9</v>
      </c>
      <c r="D218" s="72">
        <v>-105547.9</v>
      </c>
      <c r="E218" s="69">
        <f t="shared" si="67"/>
        <v>100</v>
      </c>
      <c r="F218" s="69">
        <f t="shared" si="68"/>
        <v>100</v>
      </c>
      <c r="G218" s="86">
        <v>-105547.9</v>
      </c>
      <c r="H218" s="68">
        <f t="shared" si="69"/>
        <v>0</v>
      </c>
      <c r="I218" s="68">
        <f t="shared" si="70"/>
        <v>0</v>
      </c>
      <c r="J218" s="70">
        <f t="shared" si="71"/>
        <v>0</v>
      </c>
      <c r="K218" s="70">
        <f t="shared" si="72"/>
        <v>0</v>
      </c>
      <c r="L218" s="71">
        <f t="shared" si="73"/>
        <v>0</v>
      </c>
      <c r="M218" s="71">
        <f t="shared" si="74"/>
        <v>0</v>
      </c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  <c r="BV218" s="3"/>
      <c r="BW218" s="3"/>
      <c r="BX218" s="3"/>
      <c r="BY218" s="3"/>
      <c r="BZ218" s="3"/>
      <c r="CA218" s="3"/>
      <c r="CB218" s="3"/>
      <c r="CC218" s="3"/>
      <c r="CD218" s="3"/>
      <c r="CE218" s="3"/>
      <c r="CF218" s="3"/>
      <c r="CG218" s="3"/>
      <c r="CH218" s="3"/>
      <c r="CI218" s="3"/>
      <c r="CJ218" s="3"/>
      <c r="CK218" s="3"/>
      <c r="CL218" s="3"/>
      <c r="CM218" s="3"/>
      <c r="CN218" s="3"/>
      <c r="CO218" s="3"/>
      <c r="CP218" s="3"/>
      <c r="CQ218" s="3"/>
      <c r="CR218" s="3"/>
      <c r="CS218" s="3"/>
      <c r="CT218" s="3"/>
      <c r="CU218" s="3"/>
      <c r="CV218" s="3"/>
      <c r="CW218" s="3"/>
      <c r="CX218" s="3"/>
      <c r="CY218" s="3"/>
      <c r="CZ218" s="3"/>
      <c r="DA218" s="3"/>
      <c r="DB218" s="3"/>
      <c r="DC218" s="3"/>
      <c r="DD218" s="3"/>
      <c r="DE218" s="3"/>
      <c r="DF218" s="3"/>
      <c r="DG218" s="3"/>
      <c r="DH218" s="3"/>
      <c r="DI218" s="3"/>
      <c r="DJ218" s="3"/>
      <c r="DK218" s="3"/>
      <c r="DL218" s="3"/>
      <c r="DM218" s="3"/>
      <c r="DN218" s="3"/>
      <c r="DO218" s="3"/>
      <c r="DP218" s="3"/>
      <c r="DQ218" s="3"/>
      <c r="DR218" s="3"/>
      <c r="DS218" s="3"/>
      <c r="DT218" s="3"/>
      <c r="DU218" s="3"/>
      <c r="DV218" s="3"/>
      <c r="DW218" s="3"/>
      <c r="DX218" s="3"/>
      <c r="DY218" s="3"/>
      <c r="DZ218" s="3"/>
      <c r="EA218" s="3"/>
      <c r="EB218" s="3"/>
      <c r="EC218" s="3"/>
      <c r="ED218" s="3"/>
      <c r="EE218" s="3"/>
      <c r="EF218" s="3"/>
      <c r="EG218" s="3"/>
      <c r="EH218" s="3"/>
      <c r="EI218" s="3"/>
      <c r="EJ218" s="3"/>
      <c r="EK218" s="3"/>
      <c r="EL218" s="3"/>
      <c r="EM218" s="3"/>
      <c r="EN218" s="3"/>
      <c r="EO218" s="3"/>
      <c r="EP218" s="3"/>
      <c r="EQ218" s="3"/>
      <c r="ER218" s="3"/>
      <c r="ES218" s="3"/>
      <c r="ET218" s="3"/>
      <c r="EU218" s="3"/>
      <c r="EV218" s="3"/>
      <c r="EW218" s="3"/>
      <c r="EX218" s="3"/>
      <c r="EY218" s="3"/>
      <c r="EZ218" s="3"/>
      <c r="FA218" s="3"/>
      <c r="FB218" s="3"/>
      <c r="FC218" s="3"/>
      <c r="FD218" s="3"/>
      <c r="FE218" s="3"/>
      <c r="FF218" s="3"/>
      <c r="FG218" s="3"/>
      <c r="FH218" s="3"/>
      <c r="FI218" s="3"/>
      <c r="FJ218" s="3"/>
      <c r="FK218" s="3"/>
      <c r="FL218" s="3"/>
      <c r="FM218" s="3"/>
      <c r="FN218" s="3"/>
      <c r="FO218" s="3"/>
      <c r="FP218" s="3"/>
      <c r="FQ218" s="3"/>
      <c r="FR218" s="3"/>
      <c r="FS218" s="3"/>
      <c r="FT218" s="3"/>
      <c r="FU218" s="3"/>
      <c r="FV218" s="3"/>
      <c r="FW218" s="3"/>
      <c r="FX218" s="3"/>
      <c r="FY218" s="3"/>
      <c r="FZ218" s="3"/>
      <c r="GA218" s="3"/>
      <c r="GB218" s="3"/>
      <c r="GC218" s="3"/>
      <c r="GD218" s="3"/>
      <c r="GE218" s="3"/>
      <c r="GF218" s="3"/>
      <c r="GG218" s="3"/>
      <c r="GH218" s="3"/>
      <c r="GI218" s="3"/>
      <c r="GJ218" s="3"/>
      <c r="GK218" s="3"/>
      <c r="GL218" s="3"/>
      <c r="GM218" s="3"/>
      <c r="GN218" s="3"/>
      <c r="GO218" s="3"/>
      <c r="GP218" s="3"/>
      <c r="GQ218" s="3"/>
      <c r="GR218" s="3"/>
      <c r="GS218" s="3"/>
      <c r="GT218" s="3"/>
      <c r="GU218" s="3"/>
      <c r="GV218" s="3"/>
      <c r="GW218" s="3"/>
      <c r="GX218" s="3"/>
      <c r="GY218" s="3"/>
      <c r="GZ218" s="3"/>
      <c r="HA218" s="3"/>
      <c r="HB218" s="3"/>
      <c r="HC218" s="3"/>
      <c r="HD218" s="3"/>
      <c r="HE218" s="3"/>
      <c r="HF218" s="3"/>
      <c r="HG218" s="3"/>
      <c r="HH218" s="3"/>
      <c r="HI218" s="3"/>
      <c r="HJ218" s="3"/>
      <c r="HK218" s="3"/>
      <c r="HL218" s="3"/>
      <c r="HM218" s="3"/>
      <c r="HN218" s="3"/>
      <c r="HO218" s="3"/>
      <c r="HP218" s="3"/>
      <c r="HQ218" s="3"/>
      <c r="HR218" s="3"/>
      <c r="HS218" s="3"/>
      <c r="HT218" s="3"/>
      <c r="HU218" s="3"/>
      <c r="HV218" s="3"/>
      <c r="HW218" s="3"/>
      <c r="HX218" s="3"/>
      <c r="HY218" s="3"/>
      <c r="HZ218" s="3"/>
      <c r="IA218" s="3"/>
      <c r="IB218" s="3"/>
      <c r="IC218" s="3"/>
      <c r="ID218" s="3"/>
      <c r="IE218" s="3"/>
      <c r="IF218" s="3"/>
      <c r="IG218" s="3"/>
      <c r="IH218" s="3"/>
      <c r="II218" s="3"/>
      <c r="IJ218" s="3"/>
      <c r="IK218" s="3"/>
      <c r="IL218" s="3"/>
      <c r="IM218" s="3"/>
      <c r="IN218" s="3"/>
      <c r="IO218" s="3"/>
      <c r="IP218" s="3"/>
      <c r="IQ218" s="3"/>
      <c r="IR218" s="3"/>
      <c r="IS218" s="3"/>
      <c r="IT218" s="3"/>
      <c r="IU218" s="3"/>
      <c r="IV218" s="3"/>
      <c r="IW218" s="3"/>
      <c r="IX218" s="3"/>
      <c r="IY218" s="3"/>
      <c r="IZ218" s="3"/>
      <c r="JA218" s="3"/>
      <c r="JB218" s="3"/>
      <c r="JC218" s="3"/>
      <c r="JD218" s="3"/>
      <c r="JE218" s="3"/>
      <c r="JF218" s="3"/>
      <c r="JG218" s="3"/>
      <c r="JH218" s="3"/>
      <c r="JI218" s="3"/>
      <c r="JJ218" s="3"/>
      <c r="JK218" s="3"/>
      <c r="JL218" s="3"/>
      <c r="JM218" s="3"/>
      <c r="JN218" s="3"/>
      <c r="JO218" s="3"/>
      <c r="JP218" s="3"/>
      <c r="JQ218" s="3"/>
      <c r="JR218" s="3"/>
      <c r="JS218" s="3"/>
      <c r="JT218" s="3"/>
      <c r="JU218" s="3"/>
      <c r="JV218" s="3"/>
      <c r="JW218" s="3"/>
      <c r="JX218" s="3"/>
      <c r="JY218" s="3"/>
      <c r="JZ218" s="3"/>
      <c r="KA218" s="3"/>
      <c r="KB218" s="3"/>
      <c r="KC218" s="3"/>
      <c r="KD218" s="3"/>
      <c r="KE218" s="3"/>
      <c r="KF218" s="3"/>
      <c r="KG218" s="3"/>
      <c r="KH218" s="3"/>
      <c r="KI218" s="3"/>
      <c r="KJ218" s="3"/>
      <c r="KK218" s="3"/>
      <c r="KL218" s="3"/>
      <c r="KM218" s="3"/>
      <c r="KN218" s="3"/>
      <c r="KO218" s="3"/>
      <c r="KP218" s="3"/>
      <c r="KQ218" s="3"/>
      <c r="KR218" s="3"/>
      <c r="KS218" s="3"/>
      <c r="KT218" s="3"/>
      <c r="KU218" s="3"/>
      <c r="KV218" s="3"/>
      <c r="KW218" s="3"/>
      <c r="KX218" s="3"/>
      <c r="KY218" s="3"/>
      <c r="KZ218" s="3"/>
      <c r="LA218" s="3"/>
      <c r="LB218" s="3"/>
      <c r="LC218" s="3"/>
      <c r="LD218" s="3"/>
      <c r="LE218" s="3"/>
      <c r="LF218" s="3"/>
      <c r="LG218" s="3"/>
      <c r="LH218" s="3"/>
      <c r="LI218" s="3"/>
      <c r="LJ218" s="3"/>
      <c r="LK218" s="3"/>
      <c r="LL218" s="3"/>
      <c r="LM218" s="3"/>
      <c r="LN218" s="3"/>
      <c r="LO218" s="3"/>
      <c r="LP218" s="3"/>
      <c r="LQ218" s="3"/>
      <c r="LR218" s="3"/>
      <c r="LS218" s="3"/>
      <c r="LT218" s="3"/>
      <c r="LU218" s="3"/>
      <c r="LV218" s="3"/>
      <c r="LW218" s="3"/>
      <c r="LX218" s="3"/>
      <c r="LY218" s="3"/>
      <c r="LZ218" s="3"/>
      <c r="MA218" s="3"/>
      <c r="MB218" s="3"/>
      <c r="MC218" s="3"/>
      <c r="MD218" s="3"/>
      <c r="ME218" s="3"/>
      <c r="MF218" s="3"/>
      <c r="MG218" s="3"/>
      <c r="MH218" s="3"/>
      <c r="MI218" s="3"/>
      <c r="MJ218" s="3"/>
      <c r="MK218" s="3"/>
      <c r="ML218" s="3"/>
      <c r="MM218" s="3"/>
      <c r="MN218" s="3"/>
      <c r="MO218" s="3"/>
      <c r="MP218" s="3"/>
      <c r="MQ218" s="3"/>
      <c r="MR218" s="3"/>
      <c r="MS218" s="3"/>
      <c r="MT218" s="3"/>
      <c r="MU218" s="3"/>
      <c r="MV218" s="3"/>
      <c r="MW218" s="3"/>
      <c r="MX218" s="3"/>
      <c r="MY218" s="3"/>
      <c r="MZ218" s="3"/>
      <c r="NA218" s="3"/>
      <c r="NB218" s="3"/>
      <c r="NC218" s="3"/>
      <c r="ND218" s="3"/>
      <c r="NE218" s="3"/>
      <c r="NF218" s="3"/>
      <c r="NG218" s="3"/>
      <c r="NH218" s="3"/>
      <c r="NI218" s="3"/>
      <c r="NJ218" s="3"/>
      <c r="NK218" s="3"/>
      <c r="NL218" s="3"/>
      <c r="NM218" s="3"/>
      <c r="NN218" s="3"/>
      <c r="NO218" s="3"/>
      <c r="NP218" s="3"/>
      <c r="NQ218" s="3"/>
      <c r="NR218" s="3"/>
      <c r="NS218" s="3"/>
      <c r="NT218" s="3"/>
      <c r="NU218" s="3"/>
      <c r="NV218" s="3"/>
      <c r="NW218" s="3"/>
      <c r="NX218" s="3"/>
      <c r="NY218" s="3"/>
      <c r="NZ218" s="3"/>
      <c r="OA218" s="3"/>
      <c r="OB218" s="3"/>
      <c r="OC218" s="3"/>
      <c r="OD218" s="3"/>
      <c r="OE218" s="3"/>
      <c r="OF218" s="3"/>
      <c r="OG218" s="3"/>
      <c r="OH218" s="3"/>
      <c r="OI218" s="3"/>
      <c r="OJ218" s="3"/>
      <c r="OK218" s="3"/>
      <c r="OL218" s="3"/>
      <c r="OM218" s="3"/>
      <c r="ON218" s="3"/>
      <c r="OO218" s="3"/>
      <c r="OP218" s="3"/>
      <c r="OQ218" s="3"/>
      <c r="OR218" s="3"/>
      <c r="OS218" s="3"/>
      <c r="OT218" s="3"/>
      <c r="OU218" s="3"/>
      <c r="OV218" s="3"/>
      <c r="OW218" s="3"/>
      <c r="OX218" s="3"/>
      <c r="OY218" s="3"/>
      <c r="OZ218" s="3"/>
      <c r="PA218" s="3"/>
      <c r="PB218" s="3"/>
      <c r="PC218" s="3"/>
      <c r="PD218" s="3"/>
      <c r="PE218" s="3"/>
      <c r="PF218" s="3"/>
      <c r="PG218" s="3"/>
      <c r="PH218" s="3"/>
      <c r="PI218" s="3"/>
      <c r="PJ218" s="3"/>
      <c r="PK218" s="3"/>
      <c r="PL218" s="3"/>
      <c r="PM218" s="3"/>
      <c r="PN218" s="3"/>
      <c r="PO218" s="3"/>
      <c r="PP218" s="3"/>
      <c r="PQ218" s="3"/>
      <c r="PR218" s="3"/>
      <c r="PS218" s="3"/>
      <c r="PT218" s="3"/>
      <c r="PU218" s="3"/>
      <c r="PV218" s="3"/>
      <c r="PW218" s="3"/>
      <c r="PX218" s="3"/>
      <c r="PY218" s="3"/>
      <c r="PZ218" s="3"/>
      <c r="QA218" s="3"/>
      <c r="QB218" s="3"/>
      <c r="QC218" s="3"/>
      <c r="QD218" s="3"/>
      <c r="QE218" s="3"/>
      <c r="QF218" s="3"/>
      <c r="QG218" s="3"/>
      <c r="QH218" s="3"/>
      <c r="QI218" s="3"/>
      <c r="QJ218" s="3"/>
      <c r="QK218" s="3"/>
      <c r="QL218" s="3"/>
      <c r="QM218" s="3"/>
      <c r="QN218" s="3"/>
      <c r="QO218" s="3"/>
      <c r="QP218" s="3"/>
      <c r="QQ218" s="3"/>
      <c r="QR218" s="3"/>
      <c r="QS218" s="3"/>
      <c r="QT218" s="3"/>
      <c r="QU218" s="3"/>
      <c r="QV218" s="3"/>
      <c r="QW218" s="3"/>
      <c r="QX218" s="3"/>
      <c r="QY218" s="3"/>
      <c r="QZ218" s="3"/>
      <c r="RA218" s="3"/>
      <c r="RB218" s="3"/>
      <c r="RC218" s="3"/>
      <c r="RD218" s="3"/>
      <c r="RE218" s="3"/>
      <c r="RF218" s="3"/>
      <c r="RG218" s="3"/>
      <c r="RH218" s="3"/>
      <c r="RI218" s="3"/>
      <c r="RJ218" s="3"/>
      <c r="RK218" s="3"/>
      <c r="RL218" s="3"/>
      <c r="RM218" s="3"/>
      <c r="RN218" s="3"/>
      <c r="RO218" s="3"/>
      <c r="RP218" s="3"/>
      <c r="RQ218" s="3"/>
      <c r="RR218" s="3"/>
      <c r="RS218" s="3"/>
      <c r="RT218" s="3"/>
      <c r="RU218" s="3"/>
      <c r="RV218" s="3"/>
      <c r="RW218" s="3"/>
      <c r="RX218" s="3"/>
      <c r="RY218" s="3"/>
      <c r="RZ218" s="3"/>
      <c r="SA218" s="3"/>
      <c r="SB218" s="3"/>
      <c r="SC218" s="3"/>
      <c r="SD218" s="3"/>
      <c r="SE218" s="3"/>
      <c r="SF218" s="3"/>
      <c r="SG218" s="3"/>
      <c r="SH218" s="3"/>
      <c r="SI218" s="3"/>
      <c r="SJ218" s="3"/>
      <c r="SK218" s="3"/>
      <c r="SL218" s="3"/>
      <c r="SM218" s="3"/>
      <c r="SN218" s="3"/>
      <c r="SO218" s="3"/>
      <c r="SP218" s="3"/>
      <c r="SQ218" s="3"/>
      <c r="SR218" s="3"/>
      <c r="SS218" s="3"/>
      <c r="ST218" s="3"/>
      <c r="SU218" s="3"/>
      <c r="SV218" s="3"/>
      <c r="SW218" s="3"/>
      <c r="SX218" s="3"/>
      <c r="SY218" s="3"/>
      <c r="SZ218" s="3"/>
      <c r="TA218" s="3"/>
      <c r="TB218" s="3"/>
      <c r="TC218" s="3"/>
      <c r="TD218" s="3"/>
      <c r="TE218" s="3"/>
      <c r="TF218" s="3"/>
      <c r="TG218" s="3"/>
      <c r="TH218" s="3"/>
      <c r="TI218" s="3"/>
      <c r="TJ218" s="3"/>
      <c r="TK218" s="3"/>
      <c r="TL218" s="3"/>
      <c r="TM218" s="3"/>
      <c r="TN218" s="3"/>
      <c r="TO218" s="3"/>
      <c r="TP218" s="3"/>
      <c r="TQ218" s="3"/>
      <c r="TR218" s="3"/>
      <c r="TS218" s="3"/>
      <c r="TT218" s="3"/>
      <c r="TU218" s="3"/>
      <c r="TV218" s="3"/>
      <c r="TW218" s="3"/>
      <c r="TX218" s="3"/>
      <c r="TY218" s="3"/>
      <c r="TZ218" s="3"/>
      <c r="UA218" s="3"/>
      <c r="UB218" s="3"/>
      <c r="UC218" s="3"/>
      <c r="UD218" s="3"/>
      <c r="UE218" s="3"/>
      <c r="UF218" s="3"/>
      <c r="UG218" s="3"/>
      <c r="UH218" s="3"/>
      <c r="UI218" s="3"/>
      <c r="UJ218" s="3"/>
      <c r="UK218" s="3"/>
      <c r="UL218" s="3"/>
      <c r="UM218" s="3"/>
      <c r="UN218" s="3"/>
      <c r="UO218" s="3"/>
      <c r="UP218" s="3"/>
      <c r="UQ218" s="3"/>
      <c r="UR218" s="3"/>
      <c r="US218" s="3"/>
      <c r="UT218" s="3"/>
      <c r="UU218" s="3"/>
      <c r="UV218" s="3"/>
      <c r="UW218" s="3"/>
      <c r="UX218" s="3"/>
      <c r="UY218" s="3"/>
      <c r="UZ218" s="3"/>
      <c r="VA218" s="3"/>
      <c r="VB218" s="3"/>
      <c r="VC218" s="3"/>
      <c r="VD218" s="3"/>
      <c r="VE218" s="3"/>
      <c r="VF218" s="3"/>
      <c r="VG218" s="3"/>
      <c r="VH218" s="3"/>
      <c r="VI218" s="3"/>
      <c r="VJ218" s="3"/>
      <c r="VK218" s="3"/>
      <c r="VL218" s="3"/>
      <c r="VM218" s="3"/>
      <c r="VN218" s="3"/>
      <c r="VO218" s="3"/>
      <c r="VP218" s="3"/>
      <c r="VQ218" s="3"/>
      <c r="VR218" s="3"/>
      <c r="VS218" s="3"/>
      <c r="VT218" s="3"/>
      <c r="VU218" s="3"/>
      <c r="VV218" s="3"/>
      <c r="VW218" s="3"/>
      <c r="VX218" s="3"/>
      <c r="VY218" s="3"/>
      <c r="VZ218" s="3"/>
      <c r="WA218" s="3"/>
      <c r="WB218" s="3"/>
      <c r="WC218" s="3"/>
      <c r="WD218" s="3"/>
      <c r="WE218" s="3"/>
      <c r="WF218" s="3"/>
      <c r="WG218" s="3"/>
      <c r="WH218" s="3"/>
      <c r="WI218" s="3"/>
      <c r="WJ218" s="3"/>
      <c r="WK218" s="3"/>
      <c r="WL218" s="3"/>
      <c r="WM218" s="3"/>
      <c r="WN218" s="3"/>
      <c r="WO218" s="3"/>
      <c r="WP218" s="3"/>
      <c r="WQ218" s="3"/>
      <c r="WR218" s="3"/>
      <c r="WS218" s="3"/>
      <c r="WT218" s="3"/>
      <c r="WU218" s="3"/>
      <c r="WV218" s="3"/>
      <c r="WW218" s="3"/>
      <c r="WX218" s="3"/>
      <c r="WY218" s="3"/>
      <c r="WZ218" s="3"/>
      <c r="XA218" s="3"/>
      <c r="XB218" s="3"/>
      <c r="XC218" s="3"/>
      <c r="XD218" s="3"/>
      <c r="XE218" s="3"/>
      <c r="XF218" s="3"/>
      <c r="XG218" s="3"/>
      <c r="XH218" s="3"/>
      <c r="XI218" s="3"/>
      <c r="XJ218" s="3"/>
      <c r="XK218" s="3"/>
      <c r="XL218" s="3"/>
      <c r="XM218" s="3"/>
      <c r="XN218" s="3"/>
      <c r="XO218" s="3"/>
      <c r="XP218" s="3"/>
      <c r="XQ218" s="3"/>
      <c r="XR218" s="3"/>
      <c r="XS218" s="3"/>
      <c r="XT218" s="3"/>
      <c r="XU218" s="3"/>
      <c r="XV218" s="3"/>
      <c r="XW218" s="3"/>
      <c r="XX218" s="3"/>
      <c r="XY218" s="3"/>
      <c r="XZ218" s="3"/>
      <c r="YA218" s="3"/>
      <c r="YB218" s="3"/>
      <c r="YC218" s="3"/>
      <c r="YD218" s="3"/>
      <c r="YE218" s="3"/>
      <c r="YF218" s="3"/>
      <c r="YG218" s="3"/>
      <c r="YH218" s="3"/>
      <c r="YI218" s="3"/>
      <c r="YJ218" s="3"/>
      <c r="YK218" s="3"/>
      <c r="YL218" s="3"/>
      <c r="YM218" s="3"/>
      <c r="YN218" s="3"/>
      <c r="YO218" s="3"/>
      <c r="YP218" s="3"/>
      <c r="YQ218" s="3"/>
      <c r="YR218" s="3"/>
      <c r="YS218" s="3"/>
      <c r="YT218" s="3"/>
      <c r="YU218" s="3"/>
      <c r="YV218" s="3"/>
      <c r="YW218" s="3"/>
      <c r="YX218" s="3"/>
      <c r="YY218" s="3"/>
      <c r="YZ218" s="3"/>
      <c r="ZA218" s="3"/>
      <c r="ZB218" s="3"/>
      <c r="ZC218" s="3"/>
      <c r="ZD218" s="3"/>
      <c r="ZE218" s="3"/>
      <c r="ZF218" s="3"/>
      <c r="ZG218" s="3"/>
      <c r="ZH218" s="3"/>
      <c r="ZI218" s="3"/>
      <c r="ZJ218" s="3"/>
      <c r="ZK218" s="3"/>
      <c r="ZL218" s="3"/>
      <c r="ZM218" s="3"/>
      <c r="ZN218" s="3"/>
      <c r="ZO218" s="3"/>
      <c r="ZP218" s="3"/>
      <c r="ZQ218" s="3"/>
      <c r="ZR218" s="3"/>
      <c r="ZS218" s="3"/>
      <c r="ZT218" s="3"/>
      <c r="ZU218" s="3"/>
      <c r="ZV218" s="3"/>
      <c r="ZW218" s="3"/>
      <c r="ZX218" s="3"/>
      <c r="ZY218" s="3"/>
      <c r="ZZ218" s="3"/>
      <c r="AAA218" s="3"/>
      <c r="AAB218" s="3"/>
      <c r="AAC218" s="3"/>
      <c r="AAD218" s="3"/>
      <c r="AAE218" s="3"/>
      <c r="AAF218" s="3"/>
      <c r="AAG218" s="3"/>
      <c r="AAH218" s="3"/>
      <c r="AAI218" s="3"/>
      <c r="AAJ218" s="3"/>
      <c r="AAK218" s="3"/>
      <c r="AAL218" s="3"/>
      <c r="AAM218" s="3"/>
      <c r="AAN218" s="3"/>
      <c r="AAO218" s="3"/>
      <c r="AAP218" s="3"/>
      <c r="AAQ218" s="3"/>
      <c r="AAR218" s="3"/>
      <c r="AAS218" s="3"/>
      <c r="AAT218" s="3"/>
      <c r="AAU218" s="3"/>
      <c r="AAV218" s="3"/>
      <c r="AAW218" s="3"/>
      <c r="AAX218" s="3"/>
      <c r="AAY218" s="3"/>
      <c r="AAZ218" s="3"/>
      <c r="ABA218" s="3"/>
      <c r="ABB218" s="3"/>
      <c r="ABC218" s="3"/>
      <c r="ABD218" s="3"/>
      <c r="ABE218" s="3"/>
      <c r="ABF218" s="3"/>
      <c r="ABG218" s="3"/>
      <c r="ABH218" s="3"/>
      <c r="ABI218" s="3"/>
      <c r="ABJ218" s="3"/>
      <c r="ABK218" s="3"/>
      <c r="ABL218" s="3"/>
      <c r="ABM218" s="3"/>
      <c r="ABN218" s="3"/>
      <c r="ABO218" s="3"/>
      <c r="ABP218" s="3"/>
      <c r="ABQ218" s="3"/>
      <c r="ABR218" s="3"/>
      <c r="ABS218" s="3"/>
      <c r="ABT218" s="3"/>
      <c r="ABU218" s="3"/>
      <c r="ABV218" s="3"/>
      <c r="ABW218" s="3"/>
      <c r="ABX218" s="3"/>
      <c r="ABY218" s="3"/>
      <c r="ABZ218" s="3"/>
      <c r="ACA218" s="3"/>
      <c r="ACB218" s="3"/>
      <c r="ACC218" s="3"/>
      <c r="ACD218" s="3"/>
      <c r="ACE218" s="3"/>
      <c r="ACF218" s="3"/>
      <c r="ACG218" s="3"/>
      <c r="ACH218" s="3"/>
      <c r="ACI218" s="3"/>
      <c r="ACJ218" s="3"/>
      <c r="ACK218" s="3"/>
      <c r="ACL218" s="3"/>
      <c r="ACM218" s="3"/>
      <c r="ACN218" s="3"/>
      <c r="ACO218" s="3"/>
      <c r="ACP218" s="3"/>
      <c r="ACQ218" s="3"/>
      <c r="ACR218" s="3"/>
      <c r="ACS218" s="3"/>
      <c r="ACT218" s="3"/>
      <c r="ACU218" s="3"/>
      <c r="ACV218" s="3"/>
      <c r="ACW218" s="3"/>
      <c r="ACX218" s="3"/>
      <c r="ACY218" s="3"/>
      <c r="ACZ218" s="3"/>
      <c r="ADA218" s="3"/>
      <c r="ADB218" s="3"/>
      <c r="ADC218" s="3"/>
      <c r="ADD218" s="3"/>
      <c r="ADE218" s="3"/>
      <c r="ADF218" s="3"/>
      <c r="ADG218" s="3"/>
      <c r="ADH218" s="3"/>
      <c r="ADI218" s="3"/>
      <c r="ADJ218" s="3"/>
      <c r="ADK218" s="3"/>
      <c r="ADL218" s="3"/>
      <c r="ADM218" s="3"/>
      <c r="ADN218" s="3"/>
      <c r="ADO218" s="3"/>
      <c r="ADP218" s="3"/>
      <c r="ADQ218" s="3"/>
      <c r="ADR218" s="3"/>
      <c r="ADS218" s="3"/>
      <c r="ADT218" s="3"/>
      <c r="ADU218" s="3"/>
      <c r="ADV218" s="3"/>
      <c r="ADW218" s="3"/>
      <c r="ADX218" s="3"/>
      <c r="ADY218" s="3"/>
      <c r="ADZ218" s="3"/>
      <c r="AEA218" s="3"/>
      <c r="AEB218" s="3"/>
      <c r="AEC218" s="3"/>
      <c r="AED218" s="3"/>
      <c r="AEE218" s="3"/>
      <c r="AEF218" s="3"/>
      <c r="AEG218" s="3"/>
      <c r="AEH218" s="3"/>
      <c r="AEI218" s="3"/>
      <c r="AEJ218" s="3"/>
      <c r="AEK218" s="3"/>
      <c r="AEL218" s="3"/>
      <c r="AEM218" s="3"/>
      <c r="AEN218" s="3"/>
      <c r="AEO218" s="3"/>
      <c r="AEP218" s="3"/>
      <c r="AEQ218" s="3"/>
      <c r="AER218" s="3"/>
      <c r="AES218" s="3"/>
      <c r="AET218" s="3"/>
      <c r="AEU218" s="3"/>
      <c r="AEV218" s="3"/>
      <c r="AEW218" s="3"/>
      <c r="AEX218" s="3"/>
      <c r="AEY218" s="3"/>
      <c r="AEZ218" s="3"/>
      <c r="AFA218" s="3"/>
      <c r="AFB218" s="3"/>
      <c r="AFC218" s="3"/>
      <c r="AFD218" s="3"/>
      <c r="AFE218" s="3"/>
      <c r="AFF218" s="3"/>
      <c r="AFG218" s="3"/>
      <c r="AFH218" s="3"/>
      <c r="AFI218" s="3"/>
      <c r="AFJ218" s="3"/>
      <c r="AFK218" s="3"/>
      <c r="AFL218" s="3"/>
      <c r="AFM218" s="3"/>
      <c r="AFN218" s="3"/>
      <c r="AFO218" s="3"/>
      <c r="AFP218" s="3"/>
      <c r="AFQ218" s="3"/>
      <c r="AFR218" s="3"/>
      <c r="AFS218" s="3"/>
      <c r="AFT218" s="3"/>
      <c r="AFU218" s="3"/>
      <c r="AFV218" s="3"/>
      <c r="AFW218" s="3"/>
      <c r="AFX218" s="3"/>
      <c r="AFY218" s="3"/>
      <c r="AFZ218" s="3"/>
      <c r="AGA218" s="3"/>
      <c r="AGB218" s="3"/>
      <c r="AGC218" s="3"/>
      <c r="AGD218" s="3"/>
      <c r="AGE218" s="3"/>
      <c r="AGF218" s="3"/>
      <c r="AGG218" s="3"/>
      <c r="AGH218" s="3"/>
      <c r="AGI218" s="3"/>
      <c r="AGJ218" s="3"/>
      <c r="AGK218" s="3"/>
      <c r="AGL218" s="3"/>
      <c r="AGM218" s="3"/>
      <c r="AGN218" s="3"/>
      <c r="AGO218" s="3"/>
      <c r="AGP218" s="3"/>
      <c r="AGQ218" s="3"/>
      <c r="AGR218" s="3"/>
      <c r="AGS218" s="3"/>
      <c r="AGT218" s="3"/>
      <c r="AGU218" s="3"/>
      <c r="AGV218" s="3"/>
      <c r="AGW218" s="3"/>
      <c r="AGX218" s="3"/>
      <c r="AGY218" s="3"/>
      <c r="AGZ218" s="3"/>
      <c r="AHA218" s="3"/>
      <c r="AHB218" s="3"/>
      <c r="AHC218" s="3"/>
      <c r="AHD218" s="3"/>
      <c r="AHE218" s="3"/>
      <c r="AHF218" s="3"/>
      <c r="AHG218" s="3"/>
      <c r="AHH218" s="3"/>
      <c r="AHI218" s="3"/>
      <c r="AHJ218" s="3"/>
      <c r="AHK218" s="3"/>
      <c r="AHL218" s="3"/>
      <c r="AHM218" s="3"/>
      <c r="AHN218" s="3"/>
      <c r="AHO218" s="3"/>
      <c r="AHP218" s="3"/>
      <c r="AHQ218" s="3"/>
      <c r="AHR218" s="3"/>
      <c r="AHS218" s="3"/>
      <c r="AHT218" s="3"/>
      <c r="AHU218" s="3"/>
      <c r="AHV218" s="3"/>
      <c r="AHW218" s="3"/>
      <c r="AHX218" s="3"/>
      <c r="AHY218" s="3"/>
      <c r="AHZ218" s="3"/>
      <c r="AIA218" s="3"/>
      <c r="AIB218" s="3"/>
      <c r="AIC218" s="3"/>
      <c r="AID218" s="3"/>
      <c r="AIE218" s="3"/>
      <c r="AIF218" s="3"/>
      <c r="AIG218" s="3"/>
      <c r="AIH218" s="3"/>
      <c r="AII218" s="3"/>
      <c r="AIJ218" s="3"/>
      <c r="AIK218" s="3"/>
      <c r="AIL218" s="3"/>
      <c r="AIM218" s="3"/>
      <c r="AIN218" s="3"/>
      <c r="AIO218" s="3"/>
      <c r="AIP218" s="3"/>
      <c r="AIQ218" s="3"/>
      <c r="AIR218" s="3"/>
      <c r="AIS218" s="3"/>
      <c r="AIT218" s="3"/>
      <c r="AIU218" s="3"/>
      <c r="AIV218" s="3"/>
      <c r="AIW218" s="3"/>
      <c r="AIX218" s="3"/>
      <c r="AIY218" s="3"/>
      <c r="AIZ218" s="3"/>
      <c r="AJA218" s="3"/>
      <c r="AJB218" s="3"/>
      <c r="AJC218" s="3"/>
      <c r="AJD218" s="3"/>
      <c r="AJE218" s="3"/>
      <c r="AJF218" s="3"/>
      <c r="AJG218" s="3"/>
      <c r="AJH218" s="3"/>
      <c r="AJI218" s="3"/>
      <c r="AJJ218" s="3"/>
      <c r="AJK218" s="3"/>
      <c r="AJL218" s="3"/>
      <c r="AJM218" s="3"/>
      <c r="AJN218" s="3"/>
      <c r="AJO218" s="3"/>
      <c r="AJP218" s="3"/>
      <c r="AJQ218" s="3"/>
      <c r="AJR218" s="3"/>
      <c r="AJS218" s="3"/>
      <c r="AJT218" s="3"/>
      <c r="AJU218" s="3"/>
      <c r="AJV218" s="3"/>
      <c r="AJW218" s="3"/>
      <c r="AJX218" s="3"/>
      <c r="AJY218" s="3"/>
      <c r="AJZ218" s="3"/>
      <c r="AKA218" s="3"/>
      <c r="AKB218" s="3"/>
      <c r="AKC218" s="3"/>
      <c r="AKD218" s="3"/>
      <c r="AKE218" s="3"/>
      <c r="AKF218" s="3"/>
      <c r="AKG218" s="3"/>
      <c r="AKH218" s="3"/>
      <c r="AKI218" s="3"/>
      <c r="AKJ218" s="3"/>
      <c r="AKK218" s="3"/>
      <c r="AKL218" s="3"/>
      <c r="AKM218" s="3"/>
      <c r="AKN218" s="3"/>
      <c r="AKO218" s="3"/>
      <c r="AKP218" s="3"/>
      <c r="AKQ218" s="3"/>
      <c r="AKR218" s="3"/>
      <c r="AKS218" s="3"/>
      <c r="AKT218" s="3"/>
      <c r="AKU218" s="3"/>
      <c r="AKV218" s="3"/>
      <c r="AKW218" s="3"/>
      <c r="AKX218" s="3"/>
      <c r="AKY218" s="3"/>
      <c r="AKZ218" s="3"/>
      <c r="ALA218" s="3"/>
    </row>
    <row r="219" spans="1:989" s="6" customFormat="1" ht="25.5" x14ac:dyDescent="0.2">
      <c r="A219" s="20" t="s">
        <v>64</v>
      </c>
      <c r="B219" s="68">
        <f>B224+B220</f>
        <v>349431.79999999981</v>
      </c>
      <c r="C219" s="68">
        <f>C220+C224</f>
        <v>349431.79999999981</v>
      </c>
      <c r="D219" s="68">
        <f>D220+D224</f>
        <v>349431.79999999981</v>
      </c>
      <c r="E219" s="69">
        <f t="shared" si="67"/>
        <v>100</v>
      </c>
      <c r="F219" s="69">
        <f t="shared" si="68"/>
        <v>100</v>
      </c>
      <c r="G219" s="86">
        <f>G220+G224</f>
        <v>0</v>
      </c>
      <c r="H219" s="68">
        <f t="shared" si="69"/>
        <v>-349431.79999999981</v>
      </c>
      <c r="I219" s="68">
        <f t="shared" si="70"/>
        <v>-100</v>
      </c>
      <c r="J219" s="70">
        <f t="shared" si="71"/>
        <v>-349431.79999999981</v>
      </c>
      <c r="K219" s="70">
        <f t="shared" si="72"/>
        <v>-100</v>
      </c>
      <c r="L219" s="71">
        <f t="shared" si="73"/>
        <v>-349431.79999999981</v>
      </c>
      <c r="M219" s="71">
        <f t="shared" si="74"/>
        <v>-100</v>
      </c>
    </row>
    <row r="220" spans="1:989" s="3" customFormat="1" x14ac:dyDescent="0.2">
      <c r="A220" s="13" t="s">
        <v>214</v>
      </c>
      <c r="B220" s="72">
        <f t="shared" ref="B220:D222" si="76">B221</f>
        <v>-5221425</v>
      </c>
      <c r="C220" s="72">
        <f t="shared" si="76"/>
        <v>-5221425</v>
      </c>
      <c r="D220" s="72">
        <f t="shared" si="76"/>
        <v>-5236287.7</v>
      </c>
      <c r="E220" s="69">
        <f t="shared" si="67"/>
        <v>100.28464834791268</v>
      </c>
      <c r="F220" s="69">
        <f t="shared" si="68"/>
        <v>100.28464834791268</v>
      </c>
      <c r="G220" s="86">
        <f>G221</f>
        <v>-4977843.7</v>
      </c>
      <c r="H220" s="68">
        <f t="shared" si="69"/>
        <v>243581.29999999981</v>
      </c>
      <c r="I220" s="68">
        <f t="shared" si="70"/>
        <v>-4.6650349282044621</v>
      </c>
      <c r="J220" s="70">
        <f t="shared" si="71"/>
        <v>243581.29999999981</v>
      </c>
      <c r="K220" s="70">
        <f t="shared" si="72"/>
        <v>-4.6650349282044621</v>
      </c>
      <c r="L220" s="71">
        <f t="shared" si="73"/>
        <v>258444</v>
      </c>
      <c r="M220" s="71">
        <f t="shared" si="74"/>
        <v>-4.9356340752629002</v>
      </c>
    </row>
    <row r="221" spans="1:989" s="3" customFormat="1" x14ac:dyDescent="0.2">
      <c r="A221" s="13" t="s">
        <v>215</v>
      </c>
      <c r="B221" s="72">
        <f t="shared" si="76"/>
        <v>-5221425</v>
      </c>
      <c r="C221" s="72">
        <f t="shared" si="76"/>
        <v>-5221425</v>
      </c>
      <c r="D221" s="72">
        <f t="shared" si="76"/>
        <v>-5236287.7</v>
      </c>
      <c r="E221" s="69">
        <f t="shared" si="67"/>
        <v>100.28464834791268</v>
      </c>
      <c r="F221" s="69">
        <f t="shared" si="68"/>
        <v>100.28464834791268</v>
      </c>
      <c r="G221" s="86">
        <f>G222</f>
        <v>-4977843.7</v>
      </c>
      <c r="H221" s="68">
        <f t="shared" si="69"/>
        <v>243581.29999999981</v>
      </c>
      <c r="I221" s="68">
        <f t="shared" si="70"/>
        <v>-4.6650349282044621</v>
      </c>
      <c r="J221" s="70">
        <f t="shared" si="71"/>
        <v>243581.29999999981</v>
      </c>
      <c r="K221" s="70">
        <f t="shared" si="72"/>
        <v>-4.6650349282044621</v>
      </c>
      <c r="L221" s="71">
        <f t="shared" si="73"/>
        <v>258444</v>
      </c>
      <c r="M221" s="71">
        <f t="shared" si="74"/>
        <v>-4.9356340752629002</v>
      </c>
    </row>
    <row r="222" spans="1:989" s="3" customFormat="1" x14ac:dyDescent="0.2">
      <c r="A222" s="13" t="s">
        <v>216</v>
      </c>
      <c r="B222" s="72">
        <f t="shared" si="76"/>
        <v>-5221425</v>
      </c>
      <c r="C222" s="72">
        <f t="shared" si="76"/>
        <v>-5221425</v>
      </c>
      <c r="D222" s="72">
        <f t="shared" si="76"/>
        <v>-5236287.7</v>
      </c>
      <c r="E222" s="69">
        <f t="shared" si="67"/>
        <v>100.28464834791268</v>
      </c>
      <c r="F222" s="69">
        <f t="shared" si="68"/>
        <v>100.28464834791268</v>
      </c>
      <c r="G222" s="86">
        <f>G223</f>
        <v>-4977843.7</v>
      </c>
      <c r="H222" s="68">
        <f t="shared" si="69"/>
        <v>243581.29999999981</v>
      </c>
      <c r="I222" s="68">
        <f t="shared" si="70"/>
        <v>-4.6650349282044621</v>
      </c>
      <c r="J222" s="70">
        <f t="shared" si="71"/>
        <v>243581.29999999981</v>
      </c>
      <c r="K222" s="70">
        <f t="shared" si="72"/>
        <v>-4.6650349282044621</v>
      </c>
      <c r="L222" s="71">
        <f t="shared" si="73"/>
        <v>258444</v>
      </c>
      <c r="M222" s="71">
        <f t="shared" si="74"/>
        <v>-4.9356340752629002</v>
      </c>
    </row>
    <row r="223" spans="1:989" s="3" customFormat="1" ht="25.5" x14ac:dyDescent="0.2">
      <c r="A223" s="13" t="s">
        <v>217</v>
      </c>
      <c r="B223" s="72">
        <v>-5221425</v>
      </c>
      <c r="C223" s="72">
        <v>-5221425</v>
      </c>
      <c r="D223" s="72">
        <f>-5221425-14862.7</f>
        <v>-5236287.7</v>
      </c>
      <c r="E223" s="69">
        <f t="shared" si="67"/>
        <v>100.28464834791268</v>
      </c>
      <c r="F223" s="69">
        <f t="shared" si="68"/>
        <v>100.28464834791268</v>
      </c>
      <c r="G223" s="86">
        <v>-4977843.7</v>
      </c>
      <c r="H223" s="68">
        <f t="shared" si="69"/>
        <v>243581.29999999981</v>
      </c>
      <c r="I223" s="68">
        <f t="shared" si="70"/>
        <v>-4.6650349282044621</v>
      </c>
      <c r="J223" s="70">
        <f t="shared" si="71"/>
        <v>243581.29999999981</v>
      </c>
      <c r="K223" s="70">
        <f t="shared" si="72"/>
        <v>-4.6650349282044621</v>
      </c>
      <c r="L223" s="71">
        <f t="shared" si="73"/>
        <v>258444</v>
      </c>
      <c r="M223" s="71">
        <f t="shared" si="74"/>
        <v>-4.9356340752629002</v>
      </c>
    </row>
    <row r="224" spans="1:989" s="3" customFormat="1" x14ac:dyDescent="0.2">
      <c r="A224" s="13" t="s">
        <v>218</v>
      </c>
      <c r="B224" s="72">
        <f t="shared" ref="B224:D226" si="77">B225</f>
        <v>5570856.7999999998</v>
      </c>
      <c r="C224" s="72">
        <f t="shared" si="77"/>
        <v>5570856.7999999998</v>
      </c>
      <c r="D224" s="72">
        <f t="shared" si="77"/>
        <v>5585719.5</v>
      </c>
      <c r="E224" s="69">
        <f t="shared" si="67"/>
        <v>100.26679379014014</v>
      </c>
      <c r="F224" s="69">
        <f t="shared" si="68"/>
        <v>100.26679379014014</v>
      </c>
      <c r="G224" s="86">
        <f>G225</f>
        <v>4977843.7</v>
      </c>
      <c r="H224" s="68">
        <f t="shared" si="69"/>
        <v>-593013.09999999963</v>
      </c>
      <c r="I224" s="68">
        <f t="shared" si="70"/>
        <v>-10.644917313257803</v>
      </c>
      <c r="J224" s="70">
        <f t="shared" si="71"/>
        <v>-593013.09999999963</v>
      </c>
      <c r="K224" s="70">
        <f t="shared" si="72"/>
        <v>-10.644917313257803</v>
      </c>
      <c r="L224" s="71">
        <f t="shared" si="73"/>
        <v>-607875.79999999981</v>
      </c>
      <c r="M224" s="71">
        <f t="shared" si="74"/>
        <v>-10.882676797501196</v>
      </c>
    </row>
    <row r="225" spans="1:989" s="3" customFormat="1" x14ac:dyDescent="0.2">
      <c r="A225" s="13" t="s">
        <v>219</v>
      </c>
      <c r="B225" s="72">
        <f t="shared" si="77"/>
        <v>5570856.7999999998</v>
      </c>
      <c r="C225" s="72">
        <f t="shared" si="77"/>
        <v>5570856.7999999998</v>
      </c>
      <c r="D225" s="72">
        <f t="shared" si="77"/>
        <v>5585719.5</v>
      </c>
      <c r="E225" s="69">
        <f t="shared" si="67"/>
        <v>100.26679379014014</v>
      </c>
      <c r="F225" s="69">
        <f t="shared" si="68"/>
        <v>100.26679379014014</v>
      </c>
      <c r="G225" s="86">
        <f>G226</f>
        <v>4977843.7</v>
      </c>
      <c r="H225" s="68">
        <f t="shared" si="69"/>
        <v>-593013.09999999963</v>
      </c>
      <c r="I225" s="68">
        <f t="shared" si="70"/>
        <v>-10.644917313257803</v>
      </c>
      <c r="J225" s="70">
        <f t="shared" si="71"/>
        <v>-593013.09999999963</v>
      </c>
      <c r="K225" s="70">
        <f t="shared" si="72"/>
        <v>-10.644917313257803</v>
      </c>
      <c r="L225" s="71">
        <f t="shared" si="73"/>
        <v>-607875.79999999981</v>
      </c>
      <c r="M225" s="71">
        <f t="shared" si="74"/>
        <v>-10.882676797501196</v>
      </c>
    </row>
    <row r="226" spans="1:989" s="3" customFormat="1" x14ac:dyDescent="0.2">
      <c r="A226" s="13" t="s">
        <v>220</v>
      </c>
      <c r="B226" s="72">
        <f t="shared" si="77"/>
        <v>5570856.7999999998</v>
      </c>
      <c r="C226" s="72">
        <f t="shared" si="77"/>
        <v>5570856.7999999998</v>
      </c>
      <c r="D226" s="72">
        <f t="shared" si="77"/>
        <v>5585719.5</v>
      </c>
      <c r="E226" s="69">
        <f t="shared" si="67"/>
        <v>100.26679379014014</v>
      </c>
      <c r="F226" s="69">
        <f t="shared" si="68"/>
        <v>100.26679379014014</v>
      </c>
      <c r="G226" s="86">
        <f>G227</f>
        <v>4977843.7</v>
      </c>
      <c r="H226" s="68">
        <f t="shared" si="69"/>
        <v>-593013.09999999963</v>
      </c>
      <c r="I226" s="68">
        <f t="shared" si="70"/>
        <v>-10.644917313257803</v>
      </c>
      <c r="J226" s="70">
        <f t="shared" si="71"/>
        <v>-593013.09999999963</v>
      </c>
      <c r="K226" s="70">
        <f t="shared" si="72"/>
        <v>-10.644917313257803</v>
      </c>
      <c r="L226" s="71">
        <f t="shared" si="73"/>
        <v>-607875.79999999981</v>
      </c>
      <c r="M226" s="71">
        <f t="shared" si="74"/>
        <v>-10.882676797501196</v>
      </c>
    </row>
    <row r="227" spans="1:989" s="35" customFormat="1" ht="25.5" x14ac:dyDescent="0.2">
      <c r="A227" s="13" t="s">
        <v>221</v>
      </c>
      <c r="B227" s="72">
        <v>5570856.7999999998</v>
      </c>
      <c r="C227" s="72">
        <v>5570856.7999999998</v>
      </c>
      <c r="D227" s="72">
        <f>5570856.8+14862.7</f>
        <v>5585719.5</v>
      </c>
      <c r="E227" s="69">
        <f t="shared" si="67"/>
        <v>100.26679379014014</v>
      </c>
      <c r="F227" s="69">
        <f t="shared" si="68"/>
        <v>100.26679379014014</v>
      </c>
      <c r="G227" s="86">
        <v>4977843.7</v>
      </c>
      <c r="H227" s="68">
        <f t="shared" si="69"/>
        <v>-593013.09999999963</v>
      </c>
      <c r="I227" s="68">
        <f t="shared" si="70"/>
        <v>-10.644917313257803</v>
      </c>
      <c r="J227" s="70">
        <f t="shared" si="71"/>
        <v>-593013.09999999963</v>
      </c>
      <c r="K227" s="70">
        <f t="shared" si="72"/>
        <v>-10.644917313257803</v>
      </c>
      <c r="L227" s="71">
        <f t="shared" si="73"/>
        <v>-607875.79999999981</v>
      </c>
      <c r="M227" s="71">
        <f t="shared" si="74"/>
        <v>-10.882676797501196</v>
      </c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3"/>
      <c r="BT227" s="3"/>
      <c r="BU227" s="3"/>
      <c r="BV227" s="3"/>
      <c r="BW227" s="3"/>
      <c r="BX227" s="3"/>
      <c r="BY227" s="3"/>
      <c r="BZ227" s="3"/>
      <c r="CA227" s="3"/>
      <c r="CB227" s="3"/>
      <c r="CC227" s="3"/>
      <c r="CD227" s="3"/>
      <c r="CE227" s="3"/>
      <c r="CF227" s="3"/>
      <c r="CG227" s="3"/>
      <c r="CH227" s="3"/>
      <c r="CI227" s="3"/>
      <c r="CJ227" s="3"/>
      <c r="CK227" s="3"/>
      <c r="CL227" s="3"/>
      <c r="CM227" s="3"/>
      <c r="CN227" s="3"/>
      <c r="CO227" s="3"/>
      <c r="CP227" s="3"/>
      <c r="CQ227" s="3"/>
      <c r="CR227" s="3"/>
      <c r="CS227" s="3"/>
      <c r="CT227" s="3"/>
      <c r="CU227" s="3"/>
      <c r="CV227" s="3"/>
      <c r="CW227" s="3"/>
      <c r="CX227" s="3"/>
      <c r="CY227" s="3"/>
      <c r="CZ227" s="3"/>
      <c r="DA227" s="3"/>
      <c r="DB227" s="3"/>
      <c r="DC227" s="3"/>
      <c r="DD227" s="3"/>
      <c r="DE227" s="3"/>
      <c r="DF227" s="3"/>
      <c r="DG227" s="3"/>
      <c r="DH227" s="3"/>
      <c r="DI227" s="3"/>
      <c r="DJ227" s="3"/>
      <c r="DK227" s="3"/>
      <c r="DL227" s="3"/>
      <c r="DM227" s="3"/>
      <c r="DN227" s="3"/>
      <c r="DO227" s="3"/>
      <c r="DP227" s="3"/>
      <c r="DQ227" s="3"/>
      <c r="DR227" s="3"/>
      <c r="DS227" s="3"/>
      <c r="DT227" s="3"/>
      <c r="DU227" s="3"/>
      <c r="DV227" s="3"/>
      <c r="DW227" s="3"/>
      <c r="DX227" s="3"/>
      <c r="DY227" s="3"/>
      <c r="DZ227" s="3"/>
      <c r="EA227" s="3"/>
      <c r="EB227" s="3"/>
      <c r="EC227" s="3"/>
      <c r="ED227" s="3"/>
      <c r="EE227" s="3"/>
      <c r="EF227" s="3"/>
      <c r="EG227" s="3"/>
      <c r="EH227" s="3"/>
      <c r="EI227" s="3"/>
      <c r="EJ227" s="3"/>
      <c r="EK227" s="3"/>
      <c r="EL227" s="3"/>
      <c r="EM227" s="3"/>
      <c r="EN227" s="3"/>
      <c r="EO227" s="3"/>
      <c r="EP227" s="3"/>
      <c r="EQ227" s="3"/>
      <c r="ER227" s="3"/>
      <c r="ES227" s="3"/>
      <c r="ET227" s="3"/>
      <c r="EU227" s="3"/>
      <c r="EV227" s="3"/>
      <c r="EW227" s="3"/>
      <c r="EX227" s="3"/>
      <c r="EY227" s="3"/>
      <c r="EZ227" s="3"/>
      <c r="FA227" s="3"/>
      <c r="FB227" s="3"/>
      <c r="FC227" s="3"/>
      <c r="FD227" s="3"/>
      <c r="FE227" s="3"/>
      <c r="FF227" s="3"/>
      <c r="FG227" s="3"/>
      <c r="FH227" s="3"/>
      <c r="FI227" s="3"/>
      <c r="FJ227" s="3"/>
      <c r="FK227" s="3"/>
      <c r="FL227" s="3"/>
      <c r="FM227" s="3"/>
      <c r="FN227" s="3"/>
      <c r="FO227" s="3"/>
      <c r="FP227" s="3"/>
      <c r="FQ227" s="3"/>
      <c r="FR227" s="3"/>
      <c r="FS227" s="3"/>
      <c r="FT227" s="3"/>
      <c r="FU227" s="3"/>
      <c r="FV227" s="3"/>
      <c r="FW227" s="3"/>
      <c r="FX227" s="3"/>
      <c r="FY227" s="3"/>
      <c r="FZ227" s="3"/>
      <c r="GA227" s="3"/>
      <c r="GB227" s="3"/>
      <c r="GC227" s="3"/>
      <c r="GD227" s="3"/>
      <c r="GE227" s="3"/>
      <c r="GF227" s="3"/>
      <c r="GG227" s="3"/>
      <c r="GH227" s="3"/>
      <c r="GI227" s="3"/>
      <c r="GJ227" s="3"/>
      <c r="GK227" s="3"/>
      <c r="GL227" s="3"/>
      <c r="GM227" s="3"/>
      <c r="GN227" s="3"/>
      <c r="GO227" s="3"/>
      <c r="GP227" s="3"/>
      <c r="GQ227" s="3"/>
      <c r="GR227" s="3"/>
      <c r="GS227" s="3"/>
      <c r="GT227" s="3"/>
      <c r="GU227" s="3"/>
      <c r="GV227" s="3"/>
      <c r="GW227" s="3"/>
      <c r="GX227" s="3"/>
      <c r="GY227" s="3"/>
      <c r="GZ227" s="3"/>
      <c r="HA227" s="3"/>
      <c r="HB227" s="3"/>
      <c r="HC227" s="3"/>
      <c r="HD227" s="3"/>
      <c r="HE227" s="3"/>
      <c r="HF227" s="3"/>
      <c r="HG227" s="3"/>
      <c r="HH227" s="3"/>
      <c r="HI227" s="3"/>
      <c r="HJ227" s="3"/>
      <c r="HK227" s="3"/>
      <c r="HL227" s="3"/>
      <c r="HM227" s="3"/>
      <c r="HN227" s="3"/>
      <c r="HO227" s="3"/>
      <c r="HP227" s="3"/>
      <c r="HQ227" s="3"/>
      <c r="HR227" s="3"/>
      <c r="HS227" s="3"/>
      <c r="HT227" s="3"/>
      <c r="HU227" s="3"/>
      <c r="HV227" s="3"/>
      <c r="HW227" s="3"/>
      <c r="HX227" s="3"/>
      <c r="HY227" s="3"/>
      <c r="HZ227" s="3"/>
      <c r="IA227" s="3"/>
      <c r="IB227" s="3"/>
      <c r="IC227" s="3"/>
      <c r="ID227" s="3"/>
      <c r="IE227" s="3"/>
      <c r="IF227" s="3"/>
      <c r="IG227" s="3"/>
      <c r="IH227" s="3"/>
      <c r="II227" s="3"/>
      <c r="IJ227" s="3"/>
      <c r="IK227" s="3"/>
      <c r="IL227" s="3"/>
      <c r="IM227" s="3"/>
      <c r="IN227" s="3"/>
      <c r="IO227" s="3"/>
      <c r="IP227" s="3"/>
      <c r="IQ227" s="3"/>
      <c r="IR227" s="3"/>
      <c r="IS227" s="3"/>
      <c r="IT227" s="3"/>
      <c r="IU227" s="3"/>
      <c r="IV227" s="3"/>
      <c r="IW227" s="3"/>
      <c r="IX227" s="3"/>
      <c r="IY227" s="3"/>
      <c r="IZ227" s="3"/>
      <c r="JA227" s="3"/>
      <c r="JB227" s="3"/>
      <c r="JC227" s="3"/>
      <c r="JD227" s="3"/>
      <c r="JE227" s="3"/>
      <c r="JF227" s="3"/>
      <c r="JG227" s="3"/>
      <c r="JH227" s="3"/>
      <c r="JI227" s="3"/>
      <c r="JJ227" s="3"/>
      <c r="JK227" s="3"/>
      <c r="JL227" s="3"/>
      <c r="JM227" s="3"/>
      <c r="JN227" s="3"/>
      <c r="JO227" s="3"/>
      <c r="JP227" s="3"/>
      <c r="JQ227" s="3"/>
      <c r="JR227" s="3"/>
      <c r="JS227" s="3"/>
      <c r="JT227" s="3"/>
      <c r="JU227" s="3"/>
      <c r="JV227" s="3"/>
      <c r="JW227" s="3"/>
      <c r="JX227" s="3"/>
      <c r="JY227" s="3"/>
      <c r="JZ227" s="3"/>
      <c r="KA227" s="3"/>
      <c r="KB227" s="3"/>
      <c r="KC227" s="3"/>
      <c r="KD227" s="3"/>
      <c r="KE227" s="3"/>
      <c r="KF227" s="3"/>
      <c r="KG227" s="3"/>
      <c r="KH227" s="3"/>
      <c r="KI227" s="3"/>
      <c r="KJ227" s="3"/>
      <c r="KK227" s="3"/>
      <c r="KL227" s="3"/>
      <c r="KM227" s="3"/>
      <c r="KN227" s="3"/>
      <c r="KO227" s="3"/>
      <c r="KP227" s="3"/>
      <c r="KQ227" s="3"/>
      <c r="KR227" s="3"/>
      <c r="KS227" s="3"/>
      <c r="KT227" s="3"/>
      <c r="KU227" s="3"/>
      <c r="KV227" s="3"/>
      <c r="KW227" s="3"/>
      <c r="KX227" s="3"/>
      <c r="KY227" s="3"/>
      <c r="KZ227" s="3"/>
      <c r="LA227" s="3"/>
      <c r="LB227" s="3"/>
      <c r="LC227" s="3"/>
      <c r="LD227" s="3"/>
      <c r="LE227" s="3"/>
      <c r="LF227" s="3"/>
      <c r="LG227" s="3"/>
      <c r="LH227" s="3"/>
      <c r="LI227" s="3"/>
      <c r="LJ227" s="3"/>
      <c r="LK227" s="3"/>
      <c r="LL227" s="3"/>
      <c r="LM227" s="3"/>
      <c r="LN227" s="3"/>
      <c r="LO227" s="3"/>
      <c r="LP227" s="3"/>
      <c r="LQ227" s="3"/>
      <c r="LR227" s="3"/>
      <c r="LS227" s="3"/>
      <c r="LT227" s="3"/>
      <c r="LU227" s="3"/>
      <c r="LV227" s="3"/>
      <c r="LW227" s="3"/>
      <c r="LX227" s="3"/>
      <c r="LY227" s="3"/>
      <c r="LZ227" s="3"/>
      <c r="MA227" s="3"/>
      <c r="MB227" s="3"/>
      <c r="MC227" s="3"/>
      <c r="MD227" s="3"/>
      <c r="ME227" s="3"/>
      <c r="MF227" s="3"/>
      <c r="MG227" s="3"/>
      <c r="MH227" s="3"/>
      <c r="MI227" s="3"/>
      <c r="MJ227" s="3"/>
      <c r="MK227" s="3"/>
      <c r="ML227" s="3"/>
      <c r="MM227" s="3"/>
      <c r="MN227" s="3"/>
      <c r="MO227" s="3"/>
      <c r="MP227" s="3"/>
      <c r="MQ227" s="3"/>
      <c r="MR227" s="3"/>
      <c r="MS227" s="3"/>
      <c r="MT227" s="3"/>
      <c r="MU227" s="3"/>
      <c r="MV227" s="3"/>
      <c r="MW227" s="3"/>
      <c r="MX227" s="3"/>
      <c r="MY227" s="3"/>
      <c r="MZ227" s="3"/>
      <c r="NA227" s="3"/>
      <c r="NB227" s="3"/>
      <c r="NC227" s="3"/>
      <c r="ND227" s="3"/>
      <c r="NE227" s="3"/>
      <c r="NF227" s="3"/>
      <c r="NG227" s="3"/>
      <c r="NH227" s="3"/>
      <c r="NI227" s="3"/>
      <c r="NJ227" s="3"/>
      <c r="NK227" s="3"/>
      <c r="NL227" s="3"/>
      <c r="NM227" s="3"/>
      <c r="NN227" s="3"/>
      <c r="NO227" s="3"/>
      <c r="NP227" s="3"/>
      <c r="NQ227" s="3"/>
      <c r="NR227" s="3"/>
      <c r="NS227" s="3"/>
      <c r="NT227" s="3"/>
      <c r="NU227" s="3"/>
      <c r="NV227" s="3"/>
      <c r="NW227" s="3"/>
      <c r="NX227" s="3"/>
      <c r="NY227" s="3"/>
      <c r="NZ227" s="3"/>
      <c r="OA227" s="3"/>
      <c r="OB227" s="3"/>
      <c r="OC227" s="3"/>
      <c r="OD227" s="3"/>
      <c r="OE227" s="3"/>
      <c r="OF227" s="3"/>
      <c r="OG227" s="3"/>
      <c r="OH227" s="3"/>
      <c r="OI227" s="3"/>
      <c r="OJ227" s="3"/>
      <c r="OK227" s="3"/>
      <c r="OL227" s="3"/>
      <c r="OM227" s="3"/>
      <c r="ON227" s="3"/>
      <c r="OO227" s="3"/>
      <c r="OP227" s="3"/>
      <c r="OQ227" s="3"/>
      <c r="OR227" s="3"/>
      <c r="OS227" s="3"/>
      <c r="OT227" s="3"/>
      <c r="OU227" s="3"/>
      <c r="OV227" s="3"/>
      <c r="OW227" s="3"/>
      <c r="OX227" s="3"/>
      <c r="OY227" s="3"/>
      <c r="OZ227" s="3"/>
      <c r="PA227" s="3"/>
      <c r="PB227" s="3"/>
      <c r="PC227" s="3"/>
      <c r="PD227" s="3"/>
      <c r="PE227" s="3"/>
      <c r="PF227" s="3"/>
      <c r="PG227" s="3"/>
      <c r="PH227" s="3"/>
      <c r="PI227" s="3"/>
      <c r="PJ227" s="3"/>
      <c r="PK227" s="3"/>
      <c r="PL227" s="3"/>
      <c r="PM227" s="3"/>
      <c r="PN227" s="3"/>
      <c r="PO227" s="3"/>
      <c r="PP227" s="3"/>
      <c r="PQ227" s="3"/>
      <c r="PR227" s="3"/>
      <c r="PS227" s="3"/>
      <c r="PT227" s="3"/>
      <c r="PU227" s="3"/>
      <c r="PV227" s="3"/>
      <c r="PW227" s="3"/>
      <c r="PX227" s="3"/>
      <c r="PY227" s="3"/>
      <c r="PZ227" s="3"/>
      <c r="QA227" s="3"/>
      <c r="QB227" s="3"/>
      <c r="QC227" s="3"/>
      <c r="QD227" s="3"/>
      <c r="QE227" s="3"/>
      <c r="QF227" s="3"/>
      <c r="QG227" s="3"/>
      <c r="QH227" s="3"/>
      <c r="QI227" s="3"/>
      <c r="QJ227" s="3"/>
      <c r="QK227" s="3"/>
      <c r="QL227" s="3"/>
      <c r="QM227" s="3"/>
      <c r="QN227" s="3"/>
      <c r="QO227" s="3"/>
      <c r="QP227" s="3"/>
      <c r="QQ227" s="3"/>
      <c r="QR227" s="3"/>
      <c r="QS227" s="3"/>
      <c r="QT227" s="3"/>
      <c r="QU227" s="3"/>
      <c r="QV227" s="3"/>
      <c r="QW227" s="3"/>
      <c r="QX227" s="3"/>
      <c r="QY227" s="3"/>
      <c r="QZ227" s="3"/>
      <c r="RA227" s="3"/>
      <c r="RB227" s="3"/>
      <c r="RC227" s="3"/>
      <c r="RD227" s="3"/>
      <c r="RE227" s="3"/>
      <c r="RF227" s="3"/>
      <c r="RG227" s="3"/>
      <c r="RH227" s="3"/>
      <c r="RI227" s="3"/>
      <c r="RJ227" s="3"/>
      <c r="RK227" s="3"/>
      <c r="RL227" s="3"/>
      <c r="RM227" s="3"/>
      <c r="RN227" s="3"/>
      <c r="RO227" s="3"/>
      <c r="RP227" s="3"/>
      <c r="RQ227" s="3"/>
      <c r="RR227" s="3"/>
      <c r="RS227" s="3"/>
      <c r="RT227" s="3"/>
      <c r="RU227" s="3"/>
      <c r="RV227" s="3"/>
      <c r="RW227" s="3"/>
      <c r="RX227" s="3"/>
      <c r="RY227" s="3"/>
      <c r="RZ227" s="3"/>
      <c r="SA227" s="3"/>
      <c r="SB227" s="3"/>
      <c r="SC227" s="3"/>
      <c r="SD227" s="3"/>
      <c r="SE227" s="3"/>
      <c r="SF227" s="3"/>
      <c r="SG227" s="3"/>
      <c r="SH227" s="3"/>
      <c r="SI227" s="3"/>
      <c r="SJ227" s="3"/>
      <c r="SK227" s="3"/>
      <c r="SL227" s="3"/>
      <c r="SM227" s="3"/>
      <c r="SN227" s="3"/>
      <c r="SO227" s="3"/>
      <c r="SP227" s="3"/>
      <c r="SQ227" s="3"/>
      <c r="SR227" s="3"/>
      <c r="SS227" s="3"/>
      <c r="ST227" s="3"/>
      <c r="SU227" s="3"/>
      <c r="SV227" s="3"/>
      <c r="SW227" s="3"/>
      <c r="SX227" s="3"/>
      <c r="SY227" s="3"/>
      <c r="SZ227" s="3"/>
      <c r="TA227" s="3"/>
      <c r="TB227" s="3"/>
      <c r="TC227" s="3"/>
      <c r="TD227" s="3"/>
      <c r="TE227" s="3"/>
      <c r="TF227" s="3"/>
      <c r="TG227" s="3"/>
      <c r="TH227" s="3"/>
      <c r="TI227" s="3"/>
      <c r="TJ227" s="3"/>
      <c r="TK227" s="3"/>
      <c r="TL227" s="3"/>
      <c r="TM227" s="3"/>
      <c r="TN227" s="3"/>
      <c r="TO227" s="3"/>
      <c r="TP227" s="3"/>
      <c r="TQ227" s="3"/>
      <c r="TR227" s="3"/>
      <c r="TS227" s="3"/>
      <c r="TT227" s="3"/>
      <c r="TU227" s="3"/>
      <c r="TV227" s="3"/>
      <c r="TW227" s="3"/>
      <c r="TX227" s="3"/>
      <c r="TY227" s="3"/>
      <c r="TZ227" s="3"/>
      <c r="UA227" s="3"/>
      <c r="UB227" s="3"/>
      <c r="UC227" s="3"/>
      <c r="UD227" s="3"/>
      <c r="UE227" s="3"/>
      <c r="UF227" s="3"/>
      <c r="UG227" s="3"/>
      <c r="UH227" s="3"/>
      <c r="UI227" s="3"/>
      <c r="UJ227" s="3"/>
      <c r="UK227" s="3"/>
      <c r="UL227" s="3"/>
      <c r="UM227" s="3"/>
      <c r="UN227" s="3"/>
      <c r="UO227" s="3"/>
      <c r="UP227" s="3"/>
      <c r="UQ227" s="3"/>
      <c r="UR227" s="3"/>
      <c r="US227" s="3"/>
      <c r="UT227" s="3"/>
      <c r="UU227" s="3"/>
      <c r="UV227" s="3"/>
      <c r="UW227" s="3"/>
      <c r="UX227" s="3"/>
      <c r="UY227" s="3"/>
      <c r="UZ227" s="3"/>
      <c r="VA227" s="3"/>
      <c r="VB227" s="3"/>
      <c r="VC227" s="3"/>
      <c r="VD227" s="3"/>
      <c r="VE227" s="3"/>
      <c r="VF227" s="3"/>
      <c r="VG227" s="3"/>
      <c r="VH227" s="3"/>
      <c r="VI227" s="3"/>
      <c r="VJ227" s="3"/>
      <c r="VK227" s="3"/>
      <c r="VL227" s="3"/>
      <c r="VM227" s="3"/>
      <c r="VN227" s="3"/>
      <c r="VO227" s="3"/>
      <c r="VP227" s="3"/>
      <c r="VQ227" s="3"/>
      <c r="VR227" s="3"/>
      <c r="VS227" s="3"/>
      <c r="VT227" s="3"/>
      <c r="VU227" s="3"/>
      <c r="VV227" s="3"/>
      <c r="VW227" s="3"/>
      <c r="VX227" s="3"/>
      <c r="VY227" s="3"/>
      <c r="VZ227" s="3"/>
      <c r="WA227" s="3"/>
      <c r="WB227" s="3"/>
      <c r="WC227" s="3"/>
      <c r="WD227" s="3"/>
      <c r="WE227" s="3"/>
      <c r="WF227" s="3"/>
      <c r="WG227" s="3"/>
      <c r="WH227" s="3"/>
      <c r="WI227" s="3"/>
      <c r="WJ227" s="3"/>
      <c r="WK227" s="3"/>
      <c r="WL227" s="3"/>
      <c r="WM227" s="3"/>
      <c r="WN227" s="3"/>
      <c r="WO227" s="3"/>
      <c r="WP227" s="3"/>
      <c r="WQ227" s="3"/>
      <c r="WR227" s="3"/>
      <c r="WS227" s="3"/>
      <c r="WT227" s="3"/>
      <c r="WU227" s="3"/>
      <c r="WV227" s="3"/>
      <c r="WW227" s="3"/>
      <c r="WX227" s="3"/>
      <c r="WY227" s="3"/>
      <c r="WZ227" s="3"/>
      <c r="XA227" s="3"/>
      <c r="XB227" s="3"/>
      <c r="XC227" s="3"/>
      <c r="XD227" s="3"/>
      <c r="XE227" s="3"/>
      <c r="XF227" s="3"/>
      <c r="XG227" s="3"/>
      <c r="XH227" s="3"/>
      <c r="XI227" s="3"/>
      <c r="XJ227" s="3"/>
      <c r="XK227" s="3"/>
      <c r="XL227" s="3"/>
      <c r="XM227" s="3"/>
      <c r="XN227" s="3"/>
      <c r="XO227" s="3"/>
      <c r="XP227" s="3"/>
      <c r="XQ227" s="3"/>
      <c r="XR227" s="3"/>
      <c r="XS227" s="3"/>
      <c r="XT227" s="3"/>
      <c r="XU227" s="3"/>
      <c r="XV227" s="3"/>
      <c r="XW227" s="3"/>
      <c r="XX227" s="3"/>
      <c r="XY227" s="3"/>
      <c r="XZ227" s="3"/>
      <c r="YA227" s="3"/>
      <c r="YB227" s="3"/>
      <c r="YC227" s="3"/>
      <c r="YD227" s="3"/>
      <c r="YE227" s="3"/>
      <c r="YF227" s="3"/>
      <c r="YG227" s="3"/>
      <c r="YH227" s="3"/>
      <c r="YI227" s="3"/>
      <c r="YJ227" s="3"/>
      <c r="YK227" s="3"/>
      <c r="YL227" s="3"/>
      <c r="YM227" s="3"/>
      <c r="YN227" s="3"/>
      <c r="YO227" s="3"/>
      <c r="YP227" s="3"/>
      <c r="YQ227" s="3"/>
      <c r="YR227" s="3"/>
      <c r="YS227" s="3"/>
      <c r="YT227" s="3"/>
      <c r="YU227" s="3"/>
      <c r="YV227" s="3"/>
      <c r="YW227" s="3"/>
      <c r="YX227" s="3"/>
      <c r="YY227" s="3"/>
      <c r="YZ227" s="3"/>
      <c r="ZA227" s="3"/>
      <c r="ZB227" s="3"/>
      <c r="ZC227" s="3"/>
      <c r="ZD227" s="3"/>
      <c r="ZE227" s="3"/>
      <c r="ZF227" s="3"/>
      <c r="ZG227" s="3"/>
      <c r="ZH227" s="3"/>
      <c r="ZI227" s="3"/>
      <c r="ZJ227" s="3"/>
      <c r="ZK227" s="3"/>
      <c r="ZL227" s="3"/>
      <c r="ZM227" s="3"/>
      <c r="ZN227" s="3"/>
      <c r="ZO227" s="3"/>
      <c r="ZP227" s="3"/>
      <c r="ZQ227" s="3"/>
      <c r="ZR227" s="3"/>
      <c r="ZS227" s="3"/>
      <c r="ZT227" s="3"/>
      <c r="ZU227" s="3"/>
      <c r="ZV227" s="3"/>
      <c r="ZW227" s="3"/>
      <c r="ZX227" s="3"/>
      <c r="ZY227" s="3"/>
      <c r="ZZ227" s="3"/>
      <c r="AAA227" s="3"/>
      <c r="AAB227" s="3"/>
      <c r="AAC227" s="3"/>
      <c r="AAD227" s="3"/>
      <c r="AAE227" s="3"/>
      <c r="AAF227" s="3"/>
      <c r="AAG227" s="3"/>
      <c r="AAH227" s="3"/>
      <c r="AAI227" s="3"/>
      <c r="AAJ227" s="3"/>
      <c r="AAK227" s="3"/>
      <c r="AAL227" s="3"/>
      <c r="AAM227" s="3"/>
      <c r="AAN227" s="3"/>
      <c r="AAO227" s="3"/>
      <c r="AAP227" s="3"/>
      <c r="AAQ227" s="3"/>
      <c r="AAR227" s="3"/>
      <c r="AAS227" s="3"/>
      <c r="AAT227" s="3"/>
      <c r="AAU227" s="3"/>
      <c r="AAV227" s="3"/>
      <c r="AAW227" s="3"/>
      <c r="AAX227" s="3"/>
      <c r="AAY227" s="3"/>
      <c r="AAZ227" s="3"/>
      <c r="ABA227" s="3"/>
      <c r="ABB227" s="3"/>
      <c r="ABC227" s="3"/>
      <c r="ABD227" s="3"/>
      <c r="ABE227" s="3"/>
      <c r="ABF227" s="3"/>
      <c r="ABG227" s="3"/>
      <c r="ABH227" s="3"/>
      <c r="ABI227" s="3"/>
      <c r="ABJ227" s="3"/>
      <c r="ABK227" s="3"/>
      <c r="ABL227" s="3"/>
      <c r="ABM227" s="3"/>
      <c r="ABN227" s="3"/>
      <c r="ABO227" s="3"/>
      <c r="ABP227" s="3"/>
      <c r="ABQ227" s="3"/>
      <c r="ABR227" s="3"/>
      <c r="ABS227" s="3"/>
      <c r="ABT227" s="3"/>
      <c r="ABU227" s="3"/>
      <c r="ABV227" s="3"/>
      <c r="ABW227" s="3"/>
      <c r="ABX227" s="3"/>
      <c r="ABY227" s="3"/>
      <c r="ABZ227" s="3"/>
      <c r="ACA227" s="3"/>
      <c r="ACB227" s="3"/>
      <c r="ACC227" s="3"/>
      <c r="ACD227" s="3"/>
      <c r="ACE227" s="3"/>
      <c r="ACF227" s="3"/>
      <c r="ACG227" s="3"/>
      <c r="ACH227" s="3"/>
      <c r="ACI227" s="3"/>
      <c r="ACJ227" s="3"/>
      <c r="ACK227" s="3"/>
      <c r="ACL227" s="3"/>
      <c r="ACM227" s="3"/>
      <c r="ACN227" s="3"/>
      <c r="ACO227" s="3"/>
      <c r="ACP227" s="3"/>
      <c r="ACQ227" s="3"/>
      <c r="ACR227" s="3"/>
      <c r="ACS227" s="3"/>
      <c r="ACT227" s="3"/>
      <c r="ACU227" s="3"/>
      <c r="ACV227" s="3"/>
      <c r="ACW227" s="3"/>
      <c r="ACX227" s="3"/>
      <c r="ACY227" s="3"/>
      <c r="ACZ227" s="3"/>
      <c r="ADA227" s="3"/>
      <c r="ADB227" s="3"/>
      <c r="ADC227" s="3"/>
      <c r="ADD227" s="3"/>
      <c r="ADE227" s="3"/>
      <c r="ADF227" s="3"/>
      <c r="ADG227" s="3"/>
      <c r="ADH227" s="3"/>
      <c r="ADI227" s="3"/>
      <c r="ADJ227" s="3"/>
      <c r="ADK227" s="3"/>
      <c r="ADL227" s="3"/>
      <c r="ADM227" s="3"/>
      <c r="ADN227" s="3"/>
      <c r="ADO227" s="3"/>
      <c r="ADP227" s="3"/>
      <c r="ADQ227" s="3"/>
      <c r="ADR227" s="3"/>
      <c r="ADS227" s="3"/>
      <c r="ADT227" s="3"/>
      <c r="ADU227" s="3"/>
      <c r="ADV227" s="3"/>
      <c r="ADW227" s="3"/>
      <c r="ADX227" s="3"/>
      <c r="ADY227" s="3"/>
      <c r="ADZ227" s="3"/>
      <c r="AEA227" s="3"/>
      <c r="AEB227" s="3"/>
      <c r="AEC227" s="3"/>
      <c r="AED227" s="3"/>
      <c r="AEE227" s="3"/>
      <c r="AEF227" s="3"/>
      <c r="AEG227" s="3"/>
      <c r="AEH227" s="3"/>
      <c r="AEI227" s="3"/>
      <c r="AEJ227" s="3"/>
      <c r="AEK227" s="3"/>
      <c r="AEL227" s="3"/>
      <c r="AEM227" s="3"/>
      <c r="AEN227" s="3"/>
      <c r="AEO227" s="3"/>
      <c r="AEP227" s="3"/>
      <c r="AEQ227" s="3"/>
      <c r="AER227" s="3"/>
      <c r="AES227" s="3"/>
      <c r="AET227" s="3"/>
      <c r="AEU227" s="3"/>
      <c r="AEV227" s="3"/>
      <c r="AEW227" s="3"/>
      <c r="AEX227" s="3"/>
      <c r="AEY227" s="3"/>
      <c r="AEZ227" s="3"/>
      <c r="AFA227" s="3"/>
      <c r="AFB227" s="3"/>
      <c r="AFC227" s="3"/>
      <c r="AFD227" s="3"/>
      <c r="AFE227" s="3"/>
      <c r="AFF227" s="3"/>
      <c r="AFG227" s="3"/>
      <c r="AFH227" s="3"/>
      <c r="AFI227" s="3"/>
      <c r="AFJ227" s="3"/>
      <c r="AFK227" s="3"/>
      <c r="AFL227" s="3"/>
      <c r="AFM227" s="3"/>
      <c r="AFN227" s="3"/>
      <c r="AFO227" s="3"/>
      <c r="AFP227" s="3"/>
      <c r="AFQ227" s="3"/>
      <c r="AFR227" s="3"/>
      <c r="AFS227" s="3"/>
      <c r="AFT227" s="3"/>
      <c r="AFU227" s="3"/>
      <c r="AFV227" s="3"/>
      <c r="AFW227" s="3"/>
      <c r="AFX227" s="3"/>
      <c r="AFY227" s="3"/>
      <c r="AFZ227" s="3"/>
      <c r="AGA227" s="3"/>
      <c r="AGB227" s="3"/>
      <c r="AGC227" s="3"/>
      <c r="AGD227" s="3"/>
      <c r="AGE227" s="3"/>
      <c r="AGF227" s="3"/>
      <c r="AGG227" s="3"/>
      <c r="AGH227" s="3"/>
      <c r="AGI227" s="3"/>
      <c r="AGJ227" s="3"/>
      <c r="AGK227" s="3"/>
      <c r="AGL227" s="3"/>
      <c r="AGM227" s="3"/>
      <c r="AGN227" s="3"/>
      <c r="AGO227" s="3"/>
      <c r="AGP227" s="3"/>
      <c r="AGQ227" s="3"/>
      <c r="AGR227" s="3"/>
      <c r="AGS227" s="3"/>
      <c r="AGT227" s="3"/>
      <c r="AGU227" s="3"/>
      <c r="AGV227" s="3"/>
      <c r="AGW227" s="3"/>
      <c r="AGX227" s="3"/>
      <c r="AGY227" s="3"/>
      <c r="AGZ227" s="3"/>
      <c r="AHA227" s="3"/>
      <c r="AHB227" s="3"/>
      <c r="AHC227" s="3"/>
      <c r="AHD227" s="3"/>
      <c r="AHE227" s="3"/>
      <c r="AHF227" s="3"/>
      <c r="AHG227" s="3"/>
      <c r="AHH227" s="3"/>
      <c r="AHI227" s="3"/>
      <c r="AHJ227" s="3"/>
      <c r="AHK227" s="3"/>
      <c r="AHL227" s="3"/>
      <c r="AHM227" s="3"/>
      <c r="AHN227" s="3"/>
      <c r="AHO227" s="3"/>
      <c r="AHP227" s="3"/>
      <c r="AHQ227" s="3"/>
      <c r="AHR227" s="3"/>
      <c r="AHS227" s="3"/>
      <c r="AHT227" s="3"/>
      <c r="AHU227" s="3"/>
      <c r="AHV227" s="3"/>
      <c r="AHW227" s="3"/>
      <c r="AHX227" s="3"/>
      <c r="AHY227" s="3"/>
      <c r="AHZ227" s="3"/>
      <c r="AIA227" s="3"/>
      <c r="AIB227" s="3"/>
      <c r="AIC227" s="3"/>
      <c r="AID227" s="3"/>
      <c r="AIE227" s="3"/>
      <c r="AIF227" s="3"/>
      <c r="AIG227" s="3"/>
      <c r="AIH227" s="3"/>
      <c r="AII227" s="3"/>
      <c r="AIJ227" s="3"/>
      <c r="AIK227" s="3"/>
      <c r="AIL227" s="3"/>
      <c r="AIM227" s="3"/>
      <c r="AIN227" s="3"/>
      <c r="AIO227" s="3"/>
      <c r="AIP227" s="3"/>
      <c r="AIQ227" s="3"/>
      <c r="AIR227" s="3"/>
      <c r="AIS227" s="3"/>
      <c r="AIT227" s="3"/>
      <c r="AIU227" s="3"/>
      <c r="AIV227" s="3"/>
      <c r="AIW227" s="3"/>
      <c r="AIX227" s="3"/>
      <c r="AIY227" s="3"/>
      <c r="AIZ227" s="3"/>
      <c r="AJA227" s="3"/>
      <c r="AJB227" s="3"/>
      <c r="AJC227" s="3"/>
      <c r="AJD227" s="3"/>
      <c r="AJE227" s="3"/>
      <c r="AJF227" s="3"/>
      <c r="AJG227" s="3"/>
      <c r="AJH227" s="3"/>
      <c r="AJI227" s="3"/>
      <c r="AJJ227" s="3"/>
      <c r="AJK227" s="3"/>
      <c r="AJL227" s="3"/>
      <c r="AJM227" s="3"/>
      <c r="AJN227" s="3"/>
      <c r="AJO227" s="3"/>
      <c r="AJP227" s="3"/>
      <c r="AJQ227" s="3"/>
      <c r="AJR227" s="3"/>
      <c r="AJS227" s="3"/>
      <c r="AJT227" s="3"/>
      <c r="AJU227" s="3"/>
      <c r="AJV227" s="3"/>
      <c r="AJW227" s="3"/>
      <c r="AJX227" s="3"/>
      <c r="AJY227" s="3"/>
      <c r="AJZ227" s="3"/>
      <c r="AKA227" s="3"/>
      <c r="AKB227" s="3"/>
      <c r="AKC227" s="3"/>
      <c r="AKD227" s="3"/>
      <c r="AKE227" s="3"/>
      <c r="AKF227" s="3"/>
      <c r="AKG227" s="3"/>
      <c r="AKH227" s="3"/>
      <c r="AKI227" s="3"/>
      <c r="AKJ227" s="3"/>
      <c r="AKK227" s="3"/>
      <c r="AKL227" s="3"/>
      <c r="AKM227" s="3"/>
      <c r="AKN227" s="3"/>
      <c r="AKO227" s="3"/>
      <c r="AKP227" s="3"/>
      <c r="AKQ227" s="3"/>
      <c r="AKR227" s="3"/>
      <c r="AKS227" s="3"/>
      <c r="AKT227" s="3"/>
      <c r="AKU227" s="3"/>
      <c r="AKV227" s="3"/>
      <c r="AKW227" s="3"/>
      <c r="AKX227" s="3"/>
      <c r="AKY227" s="3"/>
      <c r="AKZ227" s="3"/>
      <c r="ALA227" s="3"/>
    </row>
    <row r="228" spans="1:989" s="34" customFormat="1" ht="19.5" customHeight="1" x14ac:dyDescent="0.2">
      <c r="A228" s="101" t="s">
        <v>65</v>
      </c>
      <c r="B228" s="101"/>
      <c r="C228" s="101"/>
      <c r="D228" s="101"/>
      <c r="E228" s="27"/>
      <c r="F228" s="28"/>
      <c r="G228" s="89"/>
      <c r="H228" s="27"/>
      <c r="I228" s="27"/>
      <c r="J228" s="29"/>
      <c r="K228" s="30"/>
      <c r="L228" s="31"/>
      <c r="M228" s="32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  <c r="AG228" s="33"/>
      <c r="AH228" s="33"/>
      <c r="AI228" s="33"/>
      <c r="AJ228" s="33"/>
      <c r="AK228" s="33"/>
      <c r="AL228" s="33"/>
      <c r="AM228" s="33"/>
      <c r="AN228" s="33"/>
      <c r="AO228" s="33"/>
      <c r="AP228" s="33"/>
      <c r="AQ228" s="33"/>
      <c r="AR228" s="33"/>
      <c r="AS228" s="33"/>
      <c r="AT228" s="33"/>
      <c r="AU228" s="33"/>
      <c r="AV228" s="33"/>
      <c r="AW228" s="33"/>
      <c r="AX228" s="33"/>
      <c r="AY228" s="33"/>
      <c r="AZ228" s="33"/>
      <c r="BA228" s="33"/>
      <c r="BB228" s="33"/>
      <c r="BC228" s="33"/>
      <c r="BD228" s="33"/>
      <c r="BE228" s="33"/>
      <c r="BF228" s="33"/>
      <c r="BG228" s="33"/>
      <c r="BH228" s="33"/>
      <c r="BI228" s="33"/>
      <c r="BJ228" s="33"/>
      <c r="BK228" s="33"/>
      <c r="BL228" s="33"/>
      <c r="BM228" s="33"/>
      <c r="BN228" s="33"/>
      <c r="BO228" s="33"/>
      <c r="BP228" s="33"/>
      <c r="BQ228" s="33"/>
      <c r="BR228" s="33"/>
      <c r="BS228" s="33"/>
      <c r="BT228" s="33"/>
      <c r="BU228" s="33"/>
      <c r="BV228" s="33"/>
      <c r="BW228" s="33"/>
      <c r="BX228" s="33"/>
      <c r="BY228" s="33"/>
      <c r="BZ228" s="33"/>
      <c r="CA228" s="33"/>
      <c r="CB228" s="33"/>
      <c r="CC228" s="33"/>
      <c r="CD228" s="33"/>
      <c r="CE228" s="33"/>
      <c r="CF228" s="33"/>
      <c r="CG228" s="33"/>
      <c r="CH228" s="33"/>
      <c r="CI228" s="33"/>
      <c r="CJ228" s="33"/>
      <c r="CK228" s="33"/>
      <c r="CL228" s="33"/>
      <c r="CM228" s="33"/>
      <c r="CN228" s="33"/>
      <c r="CO228" s="33"/>
      <c r="CP228" s="33"/>
      <c r="CQ228" s="33"/>
      <c r="CR228" s="33"/>
      <c r="CS228" s="33"/>
      <c r="CT228" s="33"/>
      <c r="CU228" s="33"/>
      <c r="CV228" s="33"/>
      <c r="CW228" s="33"/>
      <c r="CX228" s="33"/>
      <c r="CY228" s="33"/>
      <c r="CZ228" s="33"/>
      <c r="DA228" s="33"/>
      <c r="DB228" s="33"/>
      <c r="DC228" s="33"/>
      <c r="DD228" s="33"/>
      <c r="DE228" s="33"/>
      <c r="DF228" s="33"/>
      <c r="DG228" s="33"/>
      <c r="DH228" s="33"/>
      <c r="DI228" s="33"/>
      <c r="DJ228" s="33"/>
      <c r="DK228" s="33"/>
      <c r="DL228" s="33"/>
      <c r="DM228" s="33"/>
      <c r="DN228" s="33"/>
      <c r="DO228" s="33"/>
      <c r="DP228" s="33"/>
      <c r="DQ228" s="33"/>
      <c r="DR228" s="33"/>
      <c r="DS228" s="33"/>
      <c r="DT228" s="33"/>
      <c r="DU228" s="33"/>
      <c r="DV228" s="33"/>
      <c r="DW228" s="33"/>
      <c r="DX228" s="33"/>
      <c r="DY228" s="33"/>
      <c r="DZ228" s="33"/>
      <c r="EA228" s="33"/>
      <c r="EB228" s="33"/>
      <c r="EC228" s="33"/>
      <c r="ED228" s="33"/>
      <c r="EE228" s="33"/>
      <c r="EF228" s="33"/>
      <c r="EG228" s="33"/>
      <c r="EH228" s="33"/>
      <c r="EI228" s="33"/>
      <c r="EJ228" s="33"/>
      <c r="EK228" s="33"/>
      <c r="EL228" s="33"/>
      <c r="EM228" s="33"/>
      <c r="EN228" s="33"/>
      <c r="EO228" s="33"/>
      <c r="EP228" s="33"/>
      <c r="EQ228" s="33"/>
      <c r="ER228" s="33"/>
      <c r="ES228" s="33"/>
      <c r="ET228" s="33"/>
      <c r="EU228" s="33"/>
      <c r="EV228" s="33"/>
      <c r="EW228" s="33"/>
      <c r="EX228" s="33"/>
      <c r="EY228" s="33"/>
      <c r="EZ228" s="33"/>
      <c r="FA228" s="33"/>
      <c r="FB228" s="33"/>
      <c r="FC228" s="33"/>
      <c r="FD228" s="33"/>
      <c r="FE228" s="33"/>
      <c r="FF228" s="33"/>
      <c r="FG228" s="33"/>
      <c r="FH228" s="33"/>
      <c r="FI228" s="33"/>
      <c r="FJ228" s="33"/>
      <c r="FK228" s="33"/>
      <c r="FL228" s="33"/>
      <c r="FM228" s="33"/>
      <c r="FN228" s="33"/>
      <c r="FO228" s="33"/>
      <c r="FP228" s="33"/>
      <c r="FQ228" s="33"/>
      <c r="FR228" s="33"/>
      <c r="FS228" s="33"/>
      <c r="FT228" s="33"/>
      <c r="FU228" s="33"/>
      <c r="FV228" s="33"/>
      <c r="FW228" s="33"/>
      <c r="FX228" s="33"/>
      <c r="FY228" s="33"/>
      <c r="FZ228" s="33"/>
      <c r="GA228" s="33"/>
      <c r="GB228" s="33"/>
      <c r="GC228" s="33"/>
      <c r="GD228" s="33"/>
      <c r="GE228" s="33"/>
      <c r="GF228" s="33"/>
      <c r="GG228" s="33"/>
      <c r="GH228" s="33"/>
      <c r="GI228" s="33"/>
      <c r="GJ228" s="33"/>
      <c r="GK228" s="33"/>
      <c r="GL228" s="33"/>
      <c r="GM228" s="33"/>
      <c r="GN228" s="33"/>
      <c r="GO228" s="33"/>
      <c r="GP228" s="33"/>
      <c r="GQ228" s="33"/>
      <c r="GR228" s="33"/>
      <c r="GS228" s="33"/>
      <c r="GT228" s="33"/>
      <c r="GU228" s="33"/>
      <c r="GV228" s="33"/>
      <c r="GW228" s="33"/>
      <c r="GX228" s="33"/>
      <c r="GY228" s="33"/>
      <c r="GZ228" s="33"/>
      <c r="HA228" s="33"/>
      <c r="HB228" s="33"/>
      <c r="HC228" s="33"/>
      <c r="HD228" s="33"/>
      <c r="HE228" s="33"/>
      <c r="HF228" s="33"/>
      <c r="HG228" s="33"/>
      <c r="HH228" s="33"/>
      <c r="HI228" s="33"/>
      <c r="HJ228" s="33"/>
      <c r="HK228" s="33"/>
      <c r="HL228" s="33"/>
      <c r="HM228" s="33"/>
      <c r="HN228" s="33"/>
      <c r="HO228" s="33"/>
      <c r="HP228" s="33"/>
      <c r="HQ228" s="33"/>
      <c r="HR228" s="33"/>
      <c r="HS228" s="33"/>
      <c r="HT228" s="33"/>
      <c r="HU228" s="33"/>
      <c r="HV228" s="33"/>
      <c r="HW228" s="33"/>
      <c r="HX228" s="33"/>
      <c r="HY228" s="33"/>
      <c r="HZ228" s="33"/>
      <c r="IA228" s="33"/>
      <c r="IB228" s="33"/>
      <c r="IC228" s="33"/>
      <c r="ID228" s="33"/>
      <c r="IE228" s="33"/>
      <c r="IF228" s="33"/>
      <c r="IG228" s="33"/>
      <c r="IH228" s="33"/>
      <c r="II228" s="33"/>
      <c r="IJ228" s="33"/>
      <c r="IK228" s="33"/>
      <c r="IL228" s="33"/>
      <c r="IM228" s="33"/>
      <c r="IN228" s="33"/>
      <c r="IO228" s="33"/>
      <c r="IP228" s="33"/>
      <c r="IQ228" s="33"/>
      <c r="IR228" s="33"/>
      <c r="IS228" s="33"/>
      <c r="IT228" s="33"/>
      <c r="IU228" s="33"/>
      <c r="IV228" s="33"/>
      <c r="IW228" s="33"/>
      <c r="IX228" s="33"/>
      <c r="IY228" s="33"/>
      <c r="IZ228" s="33"/>
      <c r="JA228" s="33"/>
      <c r="JB228" s="33"/>
      <c r="JC228" s="33"/>
      <c r="JD228" s="33"/>
      <c r="JE228" s="33"/>
      <c r="JF228" s="33"/>
      <c r="JG228" s="33"/>
      <c r="JH228" s="33"/>
      <c r="JI228" s="33"/>
      <c r="JJ228" s="33"/>
      <c r="JK228" s="33"/>
      <c r="JL228" s="33"/>
      <c r="JM228" s="33"/>
      <c r="JN228" s="33"/>
      <c r="JO228" s="33"/>
      <c r="JP228" s="33"/>
      <c r="JQ228" s="33"/>
      <c r="JR228" s="33"/>
      <c r="JS228" s="33"/>
      <c r="JT228" s="33"/>
      <c r="JU228" s="33"/>
      <c r="JV228" s="33"/>
      <c r="JW228" s="33"/>
      <c r="JX228" s="33"/>
      <c r="JY228" s="33"/>
      <c r="JZ228" s="33"/>
      <c r="KA228" s="33"/>
      <c r="KB228" s="33"/>
      <c r="KC228" s="33"/>
      <c r="KD228" s="33"/>
      <c r="KE228" s="33"/>
      <c r="KF228" s="33"/>
      <c r="KG228" s="33"/>
      <c r="KH228" s="33"/>
      <c r="KI228" s="33"/>
      <c r="KJ228" s="33"/>
      <c r="KK228" s="33"/>
      <c r="KL228" s="33"/>
      <c r="KM228" s="33"/>
      <c r="KN228" s="33"/>
      <c r="KO228" s="33"/>
      <c r="KP228" s="33"/>
      <c r="KQ228" s="33"/>
      <c r="KR228" s="33"/>
      <c r="KS228" s="33"/>
      <c r="KT228" s="33"/>
      <c r="KU228" s="33"/>
      <c r="KV228" s="33"/>
      <c r="KW228" s="33"/>
      <c r="KX228" s="33"/>
      <c r="KY228" s="33"/>
      <c r="KZ228" s="33"/>
      <c r="LA228" s="33"/>
      <c r="LB228" s="33"/>
      <c r="LC228" s="33"/>
      <c r="LD228" s="33"/>
      <c r="LE228" s="33"/>
      <c r="LF228" s="33"/>
      <c r="LG228" s="33"/>
      <c r="LH228" s="33"/>
      <c r="LI228" s="33"/>
      <c r="LJ228" s="33"/>
      <c r="LK228" s="33"/>
      <c r="LL228" s="33"/>
      <c r="LM228" s="33"/>
      <c r="LN228" s="33"/>
      <c r="LO228" s="33"/>
      <c r="LP228" s="33"/>
      <c r="LQ228" s="33"/>
      <c r="LR228" s="33"/>
      <c r="LS228" s="33"/>
      <c r="LT228" s="33"/>
      <c r="LU228" s="33"/>
      <c r="LV228" s="33"/>
      <c r="LW228" s="33"/>
      <c r="LX228" s="33"/>
      <c r="LY228" s="33"/>
      <c r="LZ228" s="33"/>
      <c r="MA228" s="33"/>
      <c r="MB228" s="33"/>
      <c r="MC228" s="33"/>
      <c r="MD228" s="33"/>
      <c r="ME228" s="33"/>
      <c r="MF228" s="33"/>
      <c r="MG228" s="33"/>
      <c r="MH228" s="33"/>
      <c r="MI228" s="33"/>
      <c r="MJ228" s="33"/>
      <c r="MK228" s="33"/>
      <c r="ML228" s="33"/>
      <c r="MM228" s="33"/>
      <c r="MN228" s="33"/>
      <c r="MO228" s="33"/>
      <c r="MP228" s="33"/>
      <c r="MQ228" s="33"/>
      <c r="MR228" s="33"/>
      <c r="MS228" s="33"/>
      <c r="MT228" s="33"/>
      <c r="MU228" s="33"/>
      <c r="MV228" s="33"/>
      <c r="MW228" s="33"/>
      <c r="MX228" s="33"/>
      <c r="MY228" s="33"/>
      <c r="MZ228" s="33"/>
      <c r="NA228" s="33"/>
      <c r="NB228" s="33"/>
      <c r="NC228" s="33"/>
      <c r="ND228" s="33"/>
      <c r="NE228" s="33"/>
      <c r="NF228" s="33"/>
      <c r="NG228" s="33"/>
      <c r="NH228" s="33"/>
      <c r="NI228" s="33"/>
      <c r="NJ228" s="33"/>
      <c r="NK228" s="33"/>
      <c r="NL228" s="33"/>
      <c r="NM228" s="33"/>
      <c r="NN228" s="33"/>
      <c r="NO228" s="33"/>
      <c r="NP228" s="33"/>
      <c r="NQ228" s="33"/>
      <c r="NR228" s="33"/>
      <c r="NS228" s="33"/>
      <c r="NT228" s="33"/>
      <c r="NU228" s="33"/>
      <c r="NV228" s="33"/>
      <c r="NW228" s="33"/>
      <c r="NX228" s="33"/>
      <c r="NY228" s="33"/>
      <c r="NZ228" s="33"/>
      <c r="OA228" s="33"/>
      <c r="OB228" s="33"/>
      <c r="OC228" s="33"/>
      <c r="OD228" s="33"/>
      <c r="OE228" s="33"/>
      <c r="OF228" s="33"/>
      <c r="OG228" s="33"/>
      <c r="OH228" s="33"/>
      <c r="OI228" s="33"/>
      <c r="OJ228" s="33"/>
      <c r="OK228" s="33"/>
      <c r="OL228" s="33"/>
      <c r="OM228" s="33"/>
      <c r="ON228" s="33"/>
      <c r="OO228" s="33"/>
      <c r="OP228" s="33"/>
      <c r="OQ228" s="33"/>
      <c r="OR228" s="33"/>
      <c r="OS228" s="33"/>
      <c r="OT228" s="33"/>
      <c r="OU228" s="33"/>
      <c r="OV228" s="33"/>
      <c r="OW228" s="33"/>
      <c r="OX228" s="33"/>
      <c r="OY228" s="33"/>
      <c r="OZ228" s="33"/>
      <c r="PA228" s="33"/>
      <c r="PB228" s="33"/>
      <c r="PC228" s="33"/>
      <c r="PD228" s="33"/>
      <c r="PE228" s="33"/>
      <c r="PF228" s="33"/>
      <c r="PG228" s="33"/>
      <c r="PH228" s="33"/>
      <c r="PI228" s="33"/>
      <c r="PJ228" s="33"/>
      <c r="PK228" s="33"/>
      <c r="PL228" s="33"/>
      <c r="PM228" s="33"/>
      <c r="PN228" s="33"/>
      <c r="PO228" s="33"/>
      <c r="PP228" s="33"/>
      <c r="PQ228" s="33"/>
      <c r="PR228" s="33"/>
      <c r="PS228" s="33"/>
      <c r="PT228" s="33"/>
      <c r="PU228" s="33"/>
      <c r="PV228" s="33"/>
      <c r="PW228" s="33"/>
      <c r="PX228" s="33"/>
      <c r="PY228" s="33"/>
      <c r="PZ228" s="33"/>
      <c r="QA228" s="33"/>
      <c r="QB228" s="33"/>
      <c r="QC228" s="33"/>
      <c r="QD228" s="33"/>
      <c r="QE228" s="33"/>
      <c r="QF228" s="33"/>
      <c r="QG228" s="33"/>
      <c r="QH228" s="33"/>
      <c r="QI228" s="33"/>
      <c r="QJ228" s="33"/>
      <c r="QK228" s="33"/>
      <c r="QL228" s="33"/>
      <c r="QM228" s="33"/>
      <c r="QN228" s="33"/>
      <c r="QO228" s="33"/>
      <c r="QP228" s="33"/>
      <c r="QQ228" s="33"/>
      <c r="QR228" s="33"/>
      <c r="QS228" s="33"/>
      <c r="QT228" s="33"/>
      <c r="QU228" s="33"/>
      <c r="QV228" s="33"/>
      <c r="QW228" s="33"/>
      <c r="QX228" s="33"/>
      <c r="QY228" s="33"/>
      <c r="QZ228" s="33"/>
      <c r="RA228" s="33"/>
      <c r="RB228" s="33"/>
      <c r="RC228" s="33"/>
      <c r="RD228" s="33"/>
      <c r="RE228" s="33"/>
      <c r="RF228" s="33"/>
      <c r="RG228" s="33"/>
      <c r="RH228" s="33"/>
      <c r="RI228" s="33"/>
      <c r="RJ228" s="33"/>
      <c r="RK228" s="33"/>
      <c r="RL228" s="33"/>
      <c r="RM228" s="33"/>
      <c r="RN228" s="33"/>
      <c r="RO228" s="33"/>
      <c r="RP228" s="33"/>
      <c r="RQ228" s="33"/>
      <c r="RR228" s="33"/>
      <c r="RS228" s="33"/>
      <c r="RT228" s="33"/>
      <c r="RU228" s="33"/>
      <c r="RV228" s="33"/>
      <c r="RW228" s="33"/>
      <c r="RX228" s="33"/>
      <c r="RY228" s="33"/>
      <c r="RZ228" s="33"/>
      <c r="SA228" s="33"/>
      <c r="SB228" s="33"/>
      <c r="SC228" s="33"/>
      <c r="SD228" s="33"/>
      <c r="SE228" s="33"/>
      <c r="SF228" s="33"/>
      <c r="SG228" s="33"/>
      <c r="SH228" s="33"/>
      <c r="SI228" s="33"/>
      <c r="SJ228" s="33"/>
      <c r="SK228" s="33"/>
      <c r="SL228" s="33"/>
      <c r="SM228" s="33"/>
      <c r="SN228" s="33"/>
      <c r="SO228" s="33"/>
      <c r="SP228" s="33"/>
      <c r="SQ228" s="33"/>
      <c r="SR228" s="33"/>
      <c r="SS228" s="33"/>
      <c r="ST228" s="33"/>
      <c r="SU228" s="33"/>
      <c r="SV228" s="33"/>
      <c r="SW228" s="33"/>
      <c r="SX228" s="33"/>
      <c r="SY228" s="33"/>
      <c r="SZ228" s="33"/>
      <c r="TA228" s="33"/>
      <c r="TB228" s="33"/>
      <c r="TC228" s="33"/>
      <c r="TD228" s="33"/>
      <c r="TE228" s="33"/>
      <c r="TF228" s="33"/>
      <c r="TG228" s="33"/>
      <c r="TH228" s="33"/>
      <c r="TI228" s="33"/>
      <c r="TJ228" s="33"/>
      <c r="TK228" s="33"/>
      <c r="TL228" s="33"/>
      <c r="TM228" s="33"/>
      <c r="TN228" s="33"/>
      <c r="TO228" s="33"/>
      <c r="TP228" s="33"/>
      <c r="TQ228" s="33"/>
      <c r="TR228" s="33"/>
      <c r="TS228" s="33"/>
      <c r="TT228" s="33"/>
      <c r="TU228" s="33"/>
      <c r="TV228" s="33"/>
      <c r="TW228" s="33"/>
      <c r="TX228" s="33"/>
      <c r="TY228" s="33"/>
      <c r="TZ228" s="33"/>
      <c r="UA228" s="33"/>
      <c r="UB228" s="33"/>
      <c r="UC228" s="33"/>
      <c r="UD228" s="33"/>
      <c r="UE228" s="33"/>
      <c r="UF228" s="33"/>
      <c r="UG228" s="33"/>
      <c r="UH228" s="33"/>
      <c r="UI228" s="33"/>
      <c r="UJ228" s="33"/>
      <c r="UK228" s="33"/>
      <c r="UL228" s="33"/>
      <c r="UM228" s="33"/>
      <c r="UN228" s="33"/>
      <c r="UO228" s="33"/>
      <c r="UP228" s="33"/>
      <c r="UQ228" s="33"/>
      <c r="UR228" s="33"/>
      <c r="US228" s="33"/>
      <c r="UT228" s="33"/>
      <c r="UU228" s="33"/>
      <c r="UV228" s="33"/>
      <c r="UW228" s="33"/>
      <c r="UX228" s="33"/>
      <c r="UY228" s="33"/>
      <c r="UZ228" s="33"/>
      <c r="VA228" s="33"/>
      <c r="VB228" s="33"/>
      <c r="VC228" s="33"/>
      <c r="VD228" s="33"/>
      <c r="VE228" s="33"/>
      <c r="VF228" s="33"/>
      <c r="VG228" s="33"/>
      <c r="VH228" s="33"/>
      <c r="VI228" s="33"/>
      <c r="VJ228" s="33"/>
      <c r="VK228" s="33"/>
      <c r="VL228" s="33"/>
      <c r="VM228" s="33"/>
      <c r="VN228" s="33"/>
      <c r="VO228" s="33"/>
      <c r="VP228" s="33"/>
      <c r="VQ228" s="33"/>
      <c r="VR228" s="33"/>
      <c r="VS228" s="33"/>
      <c r="VT228" s="33"/>
      <c r="VU228" s="33"/>
      <c r="VV228" s="33"/>
      <c r="VW228" s="33"/>
      <c r="VX228" s="33"/>
      <c r="VY228" s="33"/>
      <c r="VZ228" s="33"/>
      <c r="WA228" s="33"/>
      <c r="WB228" s="33"/>
      <c r="WC228" s="33"/>
      <c r="WD228" s="33"/>
      <c r="WE228" s="33"/>
      <c r="WF228" s="33"/>
      <c r="WG228" s="33"/>
      <c r="WH228" s="33"/>
      <c r="WI228" s="33"/>
      <c r="WJ228" s="33"/>
      <c r="WK228" s="33"/>
      <c r="WL228" s="33"/>
      <c r="WM228" s="33"/>
      <c r="WN228" s="33"/>
      <c r="WO228" s="33"/>
      <c r="WP228" s="33"/>
      <c r="WQ228" s="33"/>
      <c r="WR228" s="33"/>
      <c r="WS228" s="33"/>
      <c r="WT228" s="33"/>
      <c r="WU228" s="33"/>
      <c r="WV228" s="33"/>
      <c r="WW228" s="33"/>
      <c r="WX228" s="33"/>
      <c r="WY228" s="33"/>
      <c r="WZ228" s="33"/>
      <c r="XA228" s="33"/>
      <c r="XB228" s="33"/>
      <c r="XC228" s="33"/>
      <c r="XD228" s="33"/>
      <c r="XE228" s="33"/>
      <c r="XF228" s="33"/>
      <c r="XG228" s="33"/>
      <c r="XH228" s="33"/>
      <c r="XI228" s="33"/>
      <c r="XJ228" s="33"/>
      <c r="XK228" s="33"/>
      <c r="XL228" s="33"/>
      <c r="XM228" s="33"/>
      <c r="XN228" s="33"/>
      <c r="XO228" s="33"/>
      <c r="XP228" s="33"/>
      <c r="XQ228" s="33"/>
      <c r="XR228" s="33"/>
      <c r="XS228" s="33"/>
      <c r="XT228" s="33"/>
      <c r="XU228" s="33"/>
      <c r="XV228" s="33"/>
      <c r="XW228" s="33"/>
      <c r="XX228" s="33"/>
      <c r="XY228" s="33"/>
      <c r="XZ228" s="33"/>
      <c r="YA228" s="33"/>
      <c r="YB228" s="33"/>
      <c r="YC228" s="33"/>
      <c r="YD228" s="33"/>
      <c r="YE228" s="33"/>
      <c r="YF228" s="33"/>
      <c r="YG228" s="33"/>
      <c r="YH228" s="33"/>
      <c r="YI228" s="33"/>
      <c r="YJ228" s="33"/>
      <c r="YK228" s="33"/>
      <c r="YL228" s="33"/>
      <c r="YM228" s="33"/>
      <c r="YN228" s="33"/>
      <c r="YO228" s="33"/>
      <c r="YP228" s="33"/>
      <c r="YQ228" s="33"/>
      <c r="YR228" s="33"/>
      <c r="YS228" s="33"/>
      <c r="YT228" s="33"/>
      <c r="YU228" s="33"/>
      <c r="YV228" s="33"/>
      <c r="YW228" s="33"/>
      <c r="YX228" s="33"/>
      <c r="YY228" s="33"/>
      <c r="YZ228" s="33"/>
      <c r="ZA228" s="33"/>
      <c r="ZB228" s="33"/>
      <c r="ZC228" s="33"/>
      <c r="ZD228" s="33"/>
      <c r="ZE228" s="33"/>
      <c r="ZF228" s="33"/>
      <c r="ZG228" s="33"/>
      <c r="ZH228" s="33"/>
      <c r="ZI228" s="33"/>
      <c r="ZJ228" s="33"/>
      <c r="ZK228" s="33"/>
      <c r="ZL228" s="33"/>
      <c r="ZM228" s="33"/>
      <c r="ZN228" s="33"/>
      <c r="ZO228" s="33"/>
      <c r="ZP228" s="33"/>
      <c r="ZQ228" s="33"/>
      <c r="ZR228" s="33"/>
      <c r="ZS228" s="33"/>
      <c r="ZT228" s="33"/>
      <c r="ZU228" s="33"/>
      <c r="ZV228" s="33"/>
      <c r="ZW228" s="33"/>
      <c r="ZX228" s="33"/>
      <c r="ZY228" s="33"/>
      <c r="ZZ228" s="33"/>
      <c r="AAA228" s="33"/>
      <c r="AAB228" s="33"/>
      <c r="AAC228" s="33"/>
      <c r="AAD228" s="33"/>
      <c r="AAE228" s="33"/>
      <c r="AAF228" s="33"/>
      <c r="AAG228" s="33"/>
      <c r="AAH228" s="33"/>
      <c r="AAI228" s="33"/>
      <c r="AAJ228" s="33"/>
      <c r="AAK228" s="33"/>
      <c r="AAL228" s="33"/>
      <c r="AAM228" s="33"/>
      <c r="AAN228" s="33"/>
      <c r="AAO228" s="33"/>
      <c r="AAP228" s="33"/>
      <c r="AAQ228" s="33"/>
      <c r="AAR228" s="33"/>
      <c r="AAS228" s="33"/>
      <c r="AAT228" s="33"/>
      <c r="AAU228" s="33"/>
      <c r="AAV228" s="33"/>
      <c r="AAW228" s="33"/>
      <c r="AAX228" s="33"/>
      <c r="AAY228" s="33"/>
      <c r="AAZ228" s="33"/>
      <c r="ABA228" s="33"/>
      <c r="ABB228" s="33"/>
      <c r="ABC228" s="33"/>
      <c r="ABD228" s="33"/>
      <c r="ABE228" s="33"/>
      <c r="ABF228" s="33"/>
      <c r="ABG228" s="33"/>
      <c r="ABH228" s="33"/>
      <c r="ABI228" s="33"/>
      <c r="ABJ228" s="33"/>
      <c r="ABK228" s="33"/>
      <c r="ABL228" s="33"/>
      <c r="ABM228" s="33"/>
      <c r="ABN228" s="33"/>
      <c r="ABO228" s="33"/>
      <c r="ABP228" s="33"/>
      <c r="ABQ228" s="33"/>
      <c r="ABR228" s="33"/>
      <c r="ABS228" s="33"/>
      <c r="ABT228" s="33"/>
      <c r="ABU228" s="33"/>
      <c r="ABV228" s="33"/>
      <c r="ABW228" s="33"/>
      <c r="ABX228" s="33"/>
      <c r="ABY228" s="33"/>
      <c r="ABZ228" s="33"/>
      <c r="ACA228" s="33"/>
      <c r="ACB228" s="33"/>
      <c r="ACC228" s="33"/>
      <c r="ACD228" s="33"/>
      <c r="ACE228" s="33"/>
      <c r="ACF228" s="33"/>
      <c r="ACG228" s="33"/>
      <c r="ACH228" s="33"/>
      <c r="ACI228" s="33"/>
      <c r="ACJ228" s="33"/>
      <c r="ACK228" s="33"/>
      <c r="ACL228" s="33"/>
      <c r="ACM228" s="33"/>
      <c r="ACN228" s="33"/>
      <c r="ACO228" s="33"/>
      <c r="ACP228" s="33"/>
      <c r="ACQ228" s="33"/>
      <c r="ACR228" s="33"/>
      <c r="ACS228" s="33"/>
      <c r="ACT228" s="33"/>
      <c r="ACU228" s="33"/>
      <c r="ACV228" s="33"/>
      <c r="ACW228" s="33"/>
      <c r="ACX228" s="33"/>
      <c r="ACY228" s="33"/>
      <c r="ACZ228" s="33"/>
      <c r="ADA228" s="33"/>
      <c r="ADB228" s="33"/>
      <c r="ADC228" s="33"/>
      <c r="ADD228" s="33"/>
      <c r="ADE228" s="33"/>
      <c r="ADF228" s="33"/>
      <c r="ADG228" s="33"/>
      <c r="ADH228" s="33"/>
      <c r="ADI228" s="33"/>
      <c r="ADJ228" s="33"/>
      <c r="ADK228" s="33"/>
      <c r="ADL228" s="33"/>
      <c r="ADM228" s="33"/>
      <c r="ADN228" s="33"/>
      <c r="ADO228" s="33"/>
      <c r="ADP228" s="33"/>
      <c r="ADQ228" s="33"/>
      <c r="ADR228" s="33"/>
      <c r="ADS228" s="33"/>
      <c r="ADT228" s="33"/>
      <c r="ADU228" s="33"/>
      <c r="ADV228" s="33"/>
      <c r="ADW228" s="33"/>
      <c r="ADX228" s="33"/>
      <c r="ADY228" s="33"/>
      <c r="ADZ228" s="33"/>
      <c r="AEA228" s="33"/>
      <c r="AEB228" s="33"/>
      <c r="AEC228" s="33"/>
      <c r="AED228" s="33"/>
      <c r="AEE228" s="33"/>
      <c r="AEF228" s="33"/>
      <c r="AEG228" s="33"/>
      <c r="AEH228" s="33"/>
      <c r="AEI228" s="33"/>
      <c r="AEJ228" s="33"/>
      <c r="AEK228" s="33"/>
      <c r="AEL228" s="33"/>
      <c r="AEM228" s="33"/>
      <c r="AEN228" s="33"/>
      <c r="AEO228" s="33"/>
      <c r="AEP228" s="33"/>
      <c r="AEQ228" s="33"/>
      <c r="AER228" s="33"/>
      <c r="AES228" s="33"/>
      <c r="AET228" s="33"/>
      <c r="AEU228" s="33"/>
      <c r="AEV228" s="33"/>
      <c r="AEW228" s="33"/>
      <c r="AEX228" s="33"/>
      <c r="AEY228" s="33"/>
      <c r="AEZ228" s="33"/>
      <c r="AFA228" s="33"/>
      <c r="AFB228" s="33"/>
      <c r="AFC228" s="33"/>
      <c r="AFD228" s="33"/>
      <c r="AFE228" s="33"/>
      <c r="AFF228" s="33"/>
      <c r="AFG228" s="33"/>
      <c r="AFH228" s="33"/>
      <c r="AFI228" s="33"/>
      <c r="AFJ228" s="33"/>
      <c r="AFK228" s="33"/>
      <c r="AFL228" s="33"/>
      <c r="AFM228" s="33"/>
      <c r="AFN228" s="33"/>
      <c r="AFO228" s="33"/>
      <c r="AFP228" s="33"/>
      <c r="AFQ228" s="33"/>
      <c r="AFR228" s="33"/>
      <c r="AFS228" s="33"/>
      <c r="AFT228" s="33"/>
      <c r="AFU228" s="33"/>
      <c r="AFV228" s="33"/>
      <c r="AFW228" s="33"/>
      <c r="AFX228" s="33"/>
      <c r="AFY228" s="33"/>
      <c r="AFZ228" s="33"/>
      <c r="AGA228" s="33"/>
      <c r="AGB228" s="33"/>
      <c r="AGC228" s="33"/>
      <c r="AGD228" s="33"/>
      <c r="AGE228" s="33"/>
      <c r="AGF228" s="33"/>
      <c r="AGG228" s="33"/>
      <c r="AGH228" s="33"/>
      <c r="AGI228" s="33"/>
      <c r="AGJ228" s="33"/>
      <c r="AGK228" s="33"/>
      <c r="AGL228" s="33"/>
      <c r="AGM228" s="33"/>
      <c r="AGN228" s="33"/>
      <c r="AGO228" s="33"/>
      <c r="AGP228" s="33"/>
      <c r="AGQ228" s="33"/>
      <c r="AGR228" s="33"/>
      <c r="AGS228" s="33"/>
      <c r="AGT228" s="33"/>
      <c r="AGU228" s="33"/>
      <c r="AGV228" s="33"/>
      <c r="AGW228" s="33"/>
      <c r="AGX228" s="33"/>
      <c r="AGY228" s="33"/>
      <c r="AGZ228" s="33"/>
      <c r="AHA228" s="33"/>
      <c r="AHB228" s="33"/>
      <c r="AHC228" s="33"/>
      <c r="AHD228" s="33"/>
      <c r="AHE228" s="33"/>
      <c r="AHF228" s="33"/>
      <c r="AHG228" s="33"/>
      <c r="AHH228" s="33"/>
      <c r="AHI228" s="33"/>
      <c r="AHJ228" s="33"/>
      <c r="AHK228" s="33"/>
      <c r="AHL228" s="33"/>
      <c r="AHM228" s="33"/>
      <c r="AHN228" s="33"/>
      <c r="AHO228" s="33"/>
      <c r="AHP228" s="33"/>
      <c r="AHQ228" s="33"/>
      <c r="AHR228" s="33"/>
      <c r="AHS228" s="33"/>
      <c r="AHT228" s="33"/>
      <c r="AHU228" s="33"/>
      <c r="AHV228" s="33"/>
      <c r="AHW228" s="33"/>
      <c r="AHX228" s="33"/>
      <c r="AHY228" s="33"/>
      <c r="AHZ228" s="33"/>
      <c r="AIA228" s="33"/>
      <c r="AIB228" s="33"/>
      <c r="AIC228" s="33"/>
      <c r="AID228" s="33"/>
      <c r="AIE228" s="33"/>
      <c r="AIF228" s="33"/>
      <c r="AIG228" s="33"/>
      <c r="AIH228" s="33"/>
      <c r="AII228" s="33"/>
      <c r="AIJ228" s="33"/>
      <c r="AIK228" s="33"/>
      <c r="AIL228" s="33"/>
      <c r="AIM228" s="33"/>
      <c r="AIN228" s="33"/>
      <c r="AIO228" s="33"/>
      <c r="AIP228" s="33"/>
      <c r="AIQ228" s="33"/>
      <c r="AIR228" s="33"/>
      <c r="AIS228" s="33"/>
      <c r="AIT228" s="33"/>
      <c r="AIU228" s="33"/>
      <c r="AIV228" s="33"/>
      <c r="AIW228" s="33"/>
      <c r="AIX228" s="33"/>
      <c r="AIY228" s="33"/>
      <c r="AIZ228" s="33"/>
      <c r="AJA228" s="33"/>
      <c r="AJB228" s="33"/>
      <c r="AJC228" s="33"/>
      <c r="AJD228" s="33"/>
      <c r="AJE228" s="33"/>
      <c r="AJF228" s="33"/>
      <c r="AJG228" s="33"/>
      <c r="AJH228" s="33"/>
      <c r="AJI228" s="33"/>
      <c r="AJJ228" s="33"/>
      <c r="AJK228" s="33"/>
      <c r="AJL228" s="33"/>
      <c r="AJM228" s="33"/>
      <c r="AJN228" s="33"/>
      <c r="AJO228" s="33"/>
      <c r="AJP228" s="33"/>
      <c r="AJQ228" s="33"/>
      <c r="AJR228" s="33"/>
      <c r="AJS228" s="33"/>
      <c r="AJT228" s="33"/>
      <c r="AJU228" s="33"/>
      <c r="AJV228" s="33"/>
      <c r="AJW228" s="33"/>
      <c r="AJX228" s="33"/>
      <c r="AJY228" s="33"/>
      <c r="AJZ228" s="33"/>
      <c r="AKA228" s="33"/>
      <c r="AKB228" s="33"/>
      <c r="AKC228" s="33"/>
      <c r="AKD228" s="33"/>
      <c r="AKE228" s="33"/>
      <c r="AKF228" s="33"/>
      <c r="AKG228" s="33"/>
      <c r="AKH228" s="33"/>
      <c r="AKI228" s="33"/>
      <c r="AKJ228" s="33"/>
      <c r="AKK228" s="33"/>
      <c r="AKL228" s="33"/>
      <c r="AKM228" s="33"/>
      <c r="AKN228" s="33"/>
      <c r="AKO228" s="33"/>
      <c r="AKP228" s="33"/>
      <c r="AKQ228" s="33"/>
      <c r="AKR228" s="33"/>
      <c r="AKS228" s="33"/>
      <c r="AKT228" s="33"/>
      <c r="AKU228" s="33"/>
      <c r="AKV228" s="33"/>
      <c r="AKW228" s="33"/>
      <c r="AKX228" s="33"/>
      <c r="AKY228" s="33"/>
      <c r="AKZ228" s="33"/>
      <c r="ALA228" s="33"/>
    </row>
    <row r="229" spans="1:989" s="4" customFormat="1" ht="20.25" customHeight="1" x14ac:dyDescent="0.2">
      <c r="A229" s="101" t="s">
        <v>210</v>
      </c>
      <c r="B229" s="101"/>
      <c r="C229" s="101"/>
      <c r="D229" s="101"/>
      <c r="E229" s="39"/>
      <c r="F229" s="39"/>
      <c r="G229" s="90"/>
      <c r="H229" s="39"/>
      <c r="I229" s="39"/>
      <c r="J229" s="39"/>
      <c r="K229" s="39"/>
      <c r="L229" s="39"/>
      <c r="M229" s="39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  <c r="BX229" s="3"/>
      <c r="BY229" s="3"/>
      <c r="BZ229" s="3"/>
      <c r="CA229" s="3"/>
      <c r="CB229" s="3"/>
      <c r="CC229" s="3"/>
      <c r="CD229" s="3"/>
      <c r="CE229" s="3"/>
      <c r="CF229" s="3"/>
      <c r="CG229" s="3"/>
      <c r="CH229" s="3"/>
      <c r="CI229" s="3"/>
      <c r="CJ229" s="3"/>
      <c r="CK229" s="3"/>
      <c r="CL229" s="3"/>
      <c r="CM229" s="3"/>
      <c r="CN229" s="3"/>
      <c r="CO229" s="3"/>
      <c r="CP229" s="3"/>
      <c r="CQ229" s="3"/>
      <c r="CR229" s="3"/>
      <c r="CS229" s="3"/>
      <c r="CT229" s="3"/>
      <c r="CU229" s="3"/>
      <c r="CV229" s="3"/>
      <c r="CW229" s="3"/>
      <c r="CX229" s="3"/>
      <c r="CY229" s="3"/>
      <c r="CZ229" s="3"/>
      <c r="DA229" s="3"/>
      <c r="DB229" s="3"/>
      <c r="DC229" s="3"/>
      <c r="DD229" s="3"/>
      <c r="DE229" s="3"/>
      <c r="DF229" s="3"/>
      <c r="DG229" s="3"/>
      <c r="DH229" s="3"/>
      <c r="DI229" s="3"/>
      <c r="DJ229" s="3"/>
      <c r="DK229" s="3"/>
      <c r="DL229" s="3"/>
      <c r="DM229" s="3"/>
      <c r="DN229" s="3"/>
      <c r="DO229" s="3"/>
      <c r="DP229" s="3"/>
      <c r="DQ229" s="3"/>
      <c r="DR229" s="3"/>
      <c r="DS229" s="3"/>
      <c r="DT229" s="3"/>
      <c r="DU229" s="3"/>
      <c r="DV229" s="3"/>
      <c r="DW229" s="3"/>
      <c r="DX229" s="3"/>
      <c r="DY229" s="3"/>
      <c r="DZ229" s="3"/>
      <c r="EA229" s="3"/>
      <c r="EB229" s="3"/>
      <c r="EC229" s="3"/>
      <c r="ED229" s="3"/>
      <c r="EE229" s="3"/>
      <c r="EF229" s="3"/>
      <c r="EG229" s="3"/>
      <c r="EH229" s="3"/>
      <c r="EI229" s="3"/>
      <c r="EJ229" s="3"/>
      <c r="EK229" s="3"/>
      <c r="EL229" s="3"/>
      <c r="EM229" s="3"/>
      <c r="EN229" s="3"/>
      <c r="EO229" s="3"/>
      <c r="EP229" s="3"/>
      <c r="EQ229" s="3"/>
      <c r="ER229" s="3"/>
      <c r="ES229" s="3"/>
      <c r="ET229" s="3"/>
      <c r="EU229" s="3"/>
      <c r="EV229" s="3"/>
      <c r="EW229" s="3"/>
      <c r="EX229" s="3"/>
      <c r="EY229" s="3"/>
      <c r="EZ229" s="3"/>
      <c r="FA229" s="3"/>
      <c r="FB229" s="3"/>
      <c r="FC229" s="3"/>
      <c r="FD229" s="3"/>
      <c r="FE229" s="3"/>
      <c r="FF229" s="3"/>
      <c r="FG229" s="3"/>
      <c r="FH229" s="3"/>
      <c r="FI229" s="3"/>
      <c r="FJ229" s="3"/>
      <c r="FK229" s="3"/>
      <c r="FL229" s="3"/>
      <c r="FM229" s="3"/>
      <c r="FN229" s="3"/>
      <c r="FO229" s="3"/>
      <c r="FP229" s="3"/>
      <c r="FQ229" s="3"/>
      <c r="FR229" s="3"/>
      <c r="FS229" s="3"/>
      <c r="FT229" s="3"/>
      <c r="FU229" s="3"/>
      <c r="FV229" s="3"/>
      <c r="FW229" s="3"/>
      <c r="FX229" s="3"/>
      <c r="FY229" s="3"/>
      <c r="FZ229" s="3"/>
      <c r="GA229" s="3"/>
      <c r="GB229" s="3"/>
      <c r="GC229" s="3"/>
      <c r="GD229" s="3"/>
      <c r="GE229" s="3"/>
      <c r="GF229" s="3"/>
      <c r="GG229" s="3"/>
      <c r="GH229" s="3"/>
      <c r="GI229" s="3"/>
      <c r="GJ229" s="3"/>
      <c r="GK229" s="3"/>
      <c r="GL229" s="3"/>
      <c r="GM229" s="3"/>
      <c r="GN229" s="3"/>
      <c r="GO229" s="3"/>
      <c r="GP229" s="3"/>
      <c r="GQ229" s="3"/>
      <c r="GR229" s="3"/>
      <c r="GS229" s="3"/>
      <c r="GT229" s="3"/>
      <c r="GU229" s="3"/>
      <c r="GV229" s="3"/>
      <c r="GW229" s="3"/>
      <c r="GX229" s="3"/>
      <c r="GY229" s="3"/>
      <c r="GZ229" s="3"/>
      <c r="HA229" s="3"/>
      <c r="HB229" s="3"/>
      <c r="HC229" s="3"/>
      <c r="HD229" s="3"/>
      <c r="HE229" s="3"/>
      <c r="HF229" s="3"/>
      <c r="HG229" s="3"/>
      <c r="HH229" s="3"/>
      <c r="HI229" s="3"/>
      <c r="HJ229" s="3"/>
      <c r="HK229" s="3"/>
      <c r="HL229" s="3"/>
      <c r="HM229" s="3"/>
      <c r="HN229" s="3"/>
      <c r="HO229" s="3"/>
      <c r="HP229" s="3"/>
      <c r="HQ229" s="3"/>
      <c r="HR229" s="3"/>
      <c r="HS229" s="3"/>
      <c r="HT229" s="3"/>
      <c r="HU229" s="3"/>
      <c r="HV229" s="3"/>
      <c r="HW229" s="3"/>
      <c r="HX229" s="3"/>
      <c r="HY229" s="3"/>
      <c r="HZ229" s="3"/>
      <c r="IA229" s="3"/>
      <c r="IB229" s="3"/>
      <c r="IC229" s="3"/>
      <c r="ID229" s="3"/>
      <c r="IE229" s="3"/>
      <c r="IF229" s="3"/>
      <c r="IG229" s="3"/>
      <c r="IH229" s="3"/>
      <c r="II229" s="3"/>
      <c r="IJ229" s="3"/>
      <c r="IK229" s="3"/>
      <c r="IL229" s="3"/>
      <c r="IM229" s="3"/>
      <c r="IN229" s="3"/>
      <c r="IO229" s="3"/>
      <c r="IP229" s="3"/>
      <c r="IQ229" s="3"/>
      <c r="IR229" s="3"/>
      <c r="IS229" s="3"/>
      <c r="IT229" s="3"/>
      <c r="IU229" s="3"/>
      <c r="IV229" s="3"/>
      <c r="IW229" s="3"/>
      <c r="IX229" s="3"/>
      <c r="IY229" s="3"/>
      <c r="IZ229" s="3"/>
      <c r="JA229" s="3"/>
      <c r="JB229" s="3"/>
      <c r="JC229" s="3"/>
      <c r="JD229" s="3"/>
      <c r="JE229" s="3"/>
      <c r="JF229" s="3"/>
      <c r="JG229" s="3"/>
      <c r="JH229" s="3"/>
      <c r="JI229" s="3"/>
      <c r="JJ229" s="3"/>
      <c r="JK229" s="3"/>
      <c r="JL229" s="3"/>
      <c r="JM229" s="3"/>
      <c r="JN229" s="3"/>
      <c r="JO229" s="3"/>
      <c r="JP229" s="3"/>
      <c r="JQ229" s="3"/>
      <c r="JR229" s="3"/>
      <c r="JS229" s="3"/>
      <c r="JT229" s="3"/>
      <c r="JU229" s="3"/>
      <c r="JV229" s="3"/>
      <c r="JW229" s="3"/>
      <c r="JX229" s="3"/>
      <c r="JY229" s="3"/>
      <c r="JZ229" s="3"/>
      <c r="KA229" s="3"/>
      <c r="KB229" s="3"/>
      <c r="KC229" s="3"/>
      <c r="KD229" s="3"/>
      <c r="KE229" s="3"/>
      <c r="KF229" s="3"/>
      <c r="KG229" s="3"/>
      <c r="KH229" s="3"/>
      <c r="KI229" s="3"/>
      <c r="KJ229" s="3"/>
      <c r="KK229" s="3"/>
      <c r="KL229" s="3"/>
      <c r="KM229" s="3"/>
      <c r="KN229" s="3"/>
      <c r="KO229" s="3"/>
      <c r="KP229" s="3"/>
      <c r="KQ229" s="3"/>
      <c r="KR229" s="3"/>
      <c r="KS229" s="3"/>
      <c r="KT229" s="3"/>
      <c r="KU229" s="3"/>
      <c r="KV229" s="3"/>
      <c r="KW229" s="3"/>
      <c r="KX229" s="3"/>
      <c r="KY229" s="3"/>
      <c r="KZ229" s="3"/>
      <c r="LA229" s="3"/>
      <c r="LB229" s="3"/>
      <c r="LC229" s="3"/>
      <c r="LD229" s="3"/>
      <c r="LE229" s="3"/>
      <c r="LF229" s="3"/>
      <c r="LG229" s="3"/>
      <c r="LH229" s="3"/>
      <c r="LI229" s="3"/>
      <c r="LJ229" s="3"/>
      <c r="LK229" s="3"/>
      <c r="LL229" s="3"/>
      <c r="LM229" s="3"/>
      <c r="LN229" s="3"/>
      <c r="LO229" s="3"/>
      <c r="LP229" s="3"/>
      <c r="LQ229" s="3"/>
      <c r="LR229" s="3"/>
      <c r="LS229" s="3"/>
      <c r="LT229" s="3"/>
      <c r="LU229" s="3"/>
      <c r="LV229" s="3"/>
      <c r="LW229" s="3"/>
      <c r="LX229" s="3"/>
      <c r="LY229" s="3"/>
      <c r="LZ229" s="3"/>
      <c r="MA229" s="3"/>
      <c r="MB229" s="3"/>
      <c r="MC229" s="3"/>
      <c r="MD229" s="3"/>
      <c r="ME229" s="3"/>
      <c r="MF229" s="3"/>
      <c r="MG229" s="3"/>
      <c r="MH229" s="3"/>
      <c r="MI229" s="3"/>
      <c r="MJ229" s="3"/>
      <c r="MK229" s="3"/>
      <c r="ML229" s="3"/>
      <c r="MM229" s="3"/>
      <c r="MN229" s="3"/>
      <c r="MO229" s="3"/>
      <c r="MP229" s="3"/>
      <c r="MQ229" s="3"/>
      <c r="MR229" s="3"/>
      <c r="MS229" s="3"/>
      <c r="MT229" s="3"/>
      <c r="MU229" s="3"/>
      <c r="MV229" s="3"/>
      <c r="MW229" s="3"/>
      <c r="MX229" s="3"/>
      <c r="MY229" s="3"/>
      <c r="MZ229" s="3"/>
      <c r="NA229" s="3"/>
      <c r="NB229" s="3"/>
      <c r="NC229" s="3"/>
      <c r="ND229" s="3"/>
      <c r="NE229" s="3"/>
      <c r="NF229" s="3"/>
      <c r="NG229" s="3"/>
      <c r="NH229" s="3"/>
      <c r="NI229" s="3"/>
      <c r="NJ229" s="3"/>
      <c r="NK229" s="3"/>
      <c r="NL229" s="3"/>
      <c r="NM229" s="3"/>
      <c r="NN229" s="3"/>
      <c r="NO229" s="3"/>
      <c r="NP229" s="3"/>
      <c r="NQ229" s="3"/>
      <c r="NR229" s="3"/>
      <c r="NS229" s="3"/>
      <c r="NT229" s="3"/>
      <c r="NU229" s="3"/>
      <c r="NV229" s="3"/>
      <c r="NW229" s="3"/>
      <c r="NX229" s="3"/>
      <c r="NY229" s="3"/>
      <c r="NZ229" s="3"/>
      <c r="OA229" s="3"/>
      <c r="OB229" s="3"/>
      <c r="OC229" s="3"/>
      <c r="OD229" s="3"/>
      <c r="OE229" s="3"/>
      <c r="OF229" s="3"/>
      <c r="OG229" s="3"/>
      <c r="OH229" s="3"/>
      <c r="OI229" s="3"/>
      <c r="OJ229" s="3"/>
      <c r="OK229" s="3"/>
      <c r="OL229" s="3"/>
      <c r="OM229" s="3"/>
      <c r="ON229" s="3"/>
      <c r="OO229" s="3"/>
      <c r="OP229" s="3"/>
      <c r="OQ229" s="3"/>
      <c r="OR229" s="3"/>
      <c r="OS229" s="3"/>
      <c r="OT229" s="3"/>
      <c r="OU229" s="3"/>
      <c r="OV229" s="3"/>
      <c r="OW229" s="3"/>
      <c r="OX229" s="3"/>
      <c r="OY229" s="3"/>
      <c r="OZ229" s="3"/>
      <c r="PA229" s="3"/>
      <c r="PB229" s="3"/>
      <c r="PC229" s="3"/>
      <c r="PD229" s="3"/>
      <c r="PE229" s="3"/>
      <c r="PF229" s="3"/>
      <c r="PG229" s="3"/>
      <c r="PH229" s="3"/>
      <c r="PI229" s="3"/>
      <c r="PJ229" s="3"/>
      <c r="PK229" s="3"/>
      <c r="PL229" s="3"/>
      <c r="PM229" s="3"/>
      <c r="PN229" s="3"/>
      <c r="PO229" s="3"/>
      <c r="PP229" s="3"/>
      <c r="PQ229" s="3"/>
      <c r="PR229" s="3"/>
      <c r="PS229" s="3"/>
      <c r="PT229" s="3"/>
      <c r="PU229" s="3"/>
      <c r="PV229" s="3"/>
      <c r="PW229" s="3"/>
      <c r="PX229" s="3"/>
      <c r="PY229" s="3"/>
      <c r="PZ229" s="3"/>
      <c r="QA229" s="3"/>
      <c r="QB229" s="3"/>
      <c r="QC229" s="3"/>
      <c r="QD229" s="3"/>
      <c r="QE229" s="3"/>
      <c r="QF229" s="3"/>
      <c r="QG229" s="3"/>
      <c r="QH229" s="3"/>
      <c r="QI229" s="3"/>
      <c r="QJ229" s="3"/>
      <c r="QK229" s="3"/>
      <c r="QL229" s="3"/>
      <c r="QM229" s="3"/>
      <c r="QN229" s="3"/>
      <c r="QO229" s="3"/>
      <c r="QP229" s="3"/>
      <c r="QQ229" s="3"/>
      <c r="QR229" s="3"/>
      <c r="QS229" s="3"/>
      <c r="QT229" s="3"/>
      <c r="QU229" s="3"/>
      <c r="QV229" s="3"/>
      <c r="QW229" s="3"/>
      <c r="QX229" s="3"/>
      <c r="QY229" s="3"/>
      <c r="QZ229" s="3"/>
      <c r="RA229" s="3"/>
      <c r="RB229" s="3"/>
      <c r="RC229" s="3"/>
      <c r="RD229" s="3"/>
      <c r="RE229" s="3"/>
      <c r="RF229" s="3"/>
      <c r="RG229" s="3"/>
      <c r="RH229" s="3"/>
      <c r="RI229" s="3"/>
      <c r="RJ229" s="3"/>
      <c r="RK229" s="3"/>
      <c r="RL229" s="3"/>
      <c r="RM229" s="3"/>
      <c r="RN229" s="3"/>
      <c r="RO229" s="3"/>
      <c r="RP229" s="3"/>
      <c r="RQ229" s="3"/>
      <c r="RR229" s="3"/>
      <c r="RS229" s="3"/>
      <c r="RT229" s="3"/>
      <c r="RU229" s="3"/>
      <c r="RV229" s="3"/>
      <c r="RW229" s="3"/>
      <c r="RX229" s="3"/>
      <c r="RY229" s="3"/>
      <c r="RZ229" s="3"/>
      <c r="SA229" s="3"/>
      <c r="SB229" s="3"/>
      <c r="SC229" s="3"/>
      <c r="SD229" s="3"/>
      <c r="SE229" s="3"/>
      <c r="SF229" s="3"/>
      <c r="SG229" s="3"/>
      <c r="SH229" s="3"/>
      <c r="SI229" s="3"/>
      <c r="SJ229" s="3"/>
      <c r="SK229" s="3"/>
      <c r="SL229" s="3"/>
      <c r="SM229" s="3"/>
      <c r="SN229" s="3"/>
      <c r="SO229" s="3"/>
      <c r="SP229" s="3"/>
      <c r="SQ229" s="3"/>
      <c r="SR229" s="3"/>
      <c r="SS229" s="3"/>
      <c r="ST229" s="3"/>
      <c r="SU229" s="3"/>
      <c r="SV229" s="3"/>
      <c r="SW229" s="3"/>
      <c r="SX229" s="3"/>
      <c r="SY229" s="3"/>
      <c r="SZ229" s="3"/>
      <c r="TA229" s="3"/>
      <c r="TB229" s="3"/>
      <c r="TC229" s="3"/>
      <c r="TD229" s="3"/>
      <c r="TE229" s="3"/>
      <c r="TF229" s="3"/>
      <c r="TG229" s="3"/>
      <c r="TH229" s="3"/>
      <c r="TI229" s="3"/>
      <c r="TJ229" s="3"/>
      <c r="TK229" s="3"/>
      <c r="TL229" s="3"/>
      <c r="TM229" s="3"/>
      <c r="TN229" s="3"/>
      <c r="TO229" s="3"/>
      <c r="TP229" s="3"/>
      <c r="TQ229" s="3"/>
      <c r="TR229" s="3"/>
      <c r="TS229" s="3"/>
      <c r="TT229" s="3"/>
      <c r="TU229" s="3"/>
      <c r="TV229" s="3"/>
      <c r="TW229" s="3"/>
      <c r="TX229" s="3"/>
      <c r="TY229" s="3"/>
      <c r="TZ229" s="3"/>
      <c r="UA229" s="3"/>
      <c r="UB229" s="3"/>
      <c r="UC229" s="3"/>
      <c r="UD229" s="3"/>
      <c r="UE229" s="3"/>
      <c r="UF229" s="3"/>
      <c r="UG229" s="3"/>
      <c r="UH229" s="3"/>
      <c r="UI229" s="3"/>
      <c r="UJ229" s="3"/>
      <c r="UK229" s="3"/>
      <c r="UL229" s="3"/>
      <c r="UM229" s="3"/>
      <c r="UN229" s="3"/>
      <c r="UO229" s="3"/>
      <c r="UP229" s="3"/>
      <c r="UQ229" s="3"/>
      <c r="UR229" s="3"/>
      <c r="US229" s="3"/>
      <c r="UT229" s="3"/>
      <c r="UU229" s="3"/>
      <c r="UV229" s="3"/>
      <c r="UW229" s="3"/>
      <c r="UX229" s="3"/>
      <c r="UY229" s="3"/>
      <c r="UZ229" s="3"/>
      <c r="VA229" s="3"/>
      <c r="VB229" s="3"/>
      <c r="VC229" s="3"/>
      <c r="VD229" s="3"/>
      <c r="VE229" s="3"/>
      <c r="VF229" s="3"/>
      <c r="VG229" s="3"/>
      <c r="VH229" s="3"/>
      <c r="VI229" s="3"/>
      <c r="VJ229" s="3"/>
      <c r="VK229" s="3"/>
      <c r="VL229" s="3"/>
      <c r="VM229" s="3"/>
      <c r="VN229" s="3"/>
      <c r="VO229" s="3"/>
      <c r="VP229" s="3"/>
      <c r="VQ229" s="3"/>
      <c r="VR229" s="3"/>
      <c r="VS229" s="3"/>
      <c r="VT229" s="3"/>
      <c r="VU229" s="3"/>
      <c r="VV229" s="3"/>
      <c r="VW229" s="3"/>
      <c r="VX229" s="3"/>
      <c r="VY229" s="3"/>
      <c r="VZ229" s="3"/>
      <c r="WA229" s="3"/>
      <c r="WB229" s="3"/>
      <c r="WC229" s="3"/>
      <c r="WD229" s="3"/>
      <c r="WE229" s="3"/>
      <c r="WF229" s="3"/>
      <c r="WG229" s="3"/>
      <c r="WH229" s="3"/>
      <c r="WI229" s="3"/>
      <c r="WJ229" s="3"/>
      <c r="WK229" s="3"/>
      <c r="WL229" s="3"/>
      <c r="WM229" s="3"/>
      <c r="WN229" s="3"/>
      <c r="WO229" s="3"/>
      <c r="WP229" s="3"/>
      <c r="WQ229" s="3"/>
      <c r="WR229" s="3"/>
      <c r="WS229" s="3"/>
      <c r="WT229" s="3"/>
      <c r="WU229" s="3"/>
      <c r="WV229" s="3"/>
      <c r="WW229" s="3"/>
      <c r="WX229" s="3"/>
      <c r="WY229" s="3"/>
      <c r="WZ229" s="3"/>
      <c r="XA229" s="3"/>
      <c r="XB229" s="3"/>
      <c r="XC229" s="3"/>
      <c r="XD229" s="3"/>
      <c r="XE229" s="3"/>
      <c r="XF229" s="3"/>
      <c r="XG229" s="3"/>
      <c r="XH229" s="3"/>
      <c r="XI229" s="3"/>
      <c r="XJ229" s="3"/>
      <c r="XK229" s="3"/>
      <c r="XL229" s="3"/>
      <c r="XM229" s="3"/>
      <c r="XN229" s="3"/>
      <c r="XO229" s="3"/>
      <c r="XP229" s="3"/>
      <c r="XQ229" s="3"/>
      <c r="XR229" s="3"/>
      <c r="XS229" s="3"/>
      <c r="XT229" s="3"/>
      <c r="XU229" s="3"/>
      <c r="XV229" s="3"/>
      <c r="XW229" s="3"/>
      <c r="XX229" s="3"/>
      <c r="XY229" s="3"/>
      <c r="XZ229" s="3"/>
      <c r="YA229" s="3"/>
      <c r="YB229" s="3"/>
      <c r="YC229" s="3"/>
      <c r="YD229" s="3"/>
      <c r="YE229" s="3"/>
      <c r="YF229" s="3"/>
      <c r="YG229" s="3"/>
      <c r="YH229" s="3"/>
      <c r="YI229" s="3"/>
      <c r="YJ229" s="3"/>
      <c r="YK229" s="3"/>
      <c r="YL229" s="3"/>
      <c r="YM229" s="3"/>
      <c r="YN229" s="3"/>
      <c r="YO229" s="3"/>
      <c r="YP229" s="3"/>
      <c r="YQ229" s="3"/>
      <c r="YR229" s="3"/>
      <c r="YS229" s="3"/>
      <c r="YT229" s="3"/>
      <c r="YU229" s="3"/>
      <c r="YV229" s="3"/>
      <c r="YW229" s="3"/>
      <c r="YX229" s="3"/>
      <c r="YY229" s="3"/>
      <c r="YZ229" s="3"/>
      <c r="ZA229" s="3"/>
      <c r="ZB229" s="3"/>
      <c r="ZC229" s="3"/>
      <c r="ZD229" s="3"/>
      <c r="ZE229" s="3"/>
      <c r="ZF229" s="3"/>
      <c r="ZG229" s="3"/>
      <c r="ZH229" s="3"/>
      <c r="ZI229" s="3"/>
      <c r="ZJ229" s="3"/>
      <c r="ZK229" s="3"/>
      <c r="ZL229" s="3"/>
      <c r="ZM229" s="3"/>
      <c r="ZN229" s="3"/>
      <c r="ZO229" s="3"/>
      <c r="ZP229" s="3"/>
      <c r="ZQ229" s="3"/>
      <c r="ZR229" s="3"/>
      <c r="ZS229" s="3"/>
      <c r="ZT229" s="3"/>
      <c r="ZU229" s="3"/>
      <c r="ZV229" s="3"/>
      <c r="ZW229" s="3"/>
      <c r="ZX229" s="3"/>
      <c r="ZY229" s="3"/>
      <c r="ZZ229" s="3"/>
      <c r="AAA229" s="3"/>
      <c r="AAB229" s="3"/>
      <c r="AAC229" s="3"/>
      <c r="AAD229" s="3"/>
      <c r="AAE229" s="3"/>
      <c r="AAF229" s="3"/>
      <c r="AAG229" s="3"/>
      <c r="AAH229" s="3"/>
      <c r="AAI229" s="3"/>
      <c r="AAJ229" s="3"/>
      <c r="AAK229" s="3"/>
      <c r="AAL229" s="3"/>
      <c r="AAM229" s="3"/>
      <c r="AAN229" s="3"/>
      <c r="AAO229" s="3"/>
      <c r="AAP229" s="3"/>
      <c r="AAQ229" s="3"/>
      <c r="AAR229" s="3"/>
      <c r="AAS229" s="3"/>
      <c r="AAT229" s="3"/>
      <c r="AAU229" s="3"/>
      <c r="AAV229" s="3"/>
      <c r="AAW229" s="3"/>
      <c r="AAX229" s="3"/>
      <c r="AAY229" s="3"/>
      <c r="AAZ229" s="3"/>
      <c r="ABA229" s="3"/>
      <c r="ABB229" s="3"/>
      <c r="ABC229" s="3"/>
      <c r="ABD229" s="3"/>
      <c r="ABE229" s="3"/>
      <c r="ABF229" s="3"/>
      <c r="ABG229" s="3"/>
      <c r="ABH229" s="3"/>
      <c r="ABI229" s="3"/>
      <c r="ABJ229" s="3"/>
      <c r="ABK229" s="3"/>
      <c r="ABL229" s="3"/>
      <c r="ABM229" s="3"/>
      <c r="ABN229" s="3"/>
      <c r="ABO229" s="3"/>
      <c r="ABP229" s="3"/>
      <c r="ABQ229" s="3"/>
      <c r="ABR229" s="3"/>
      <c r="ABS229" s="3"/>
      <c r="ABT229" s="3"/>
      <c r="ABU229" s="3"/>
      <c r="ABV229" s="3"/>
      <c r="ABW229" s="3"/>
      <c r="ABX229" s="3"/>
      <c r="ABY229" s="3"/>
      <c r="ABZ229" s="3"/>
      <c r="ACA229" s="3"/>
      <c r="ACB229" s="3"/>
      <c r="ACC229" s="3"/>
      <c r="ACD229" s="3"/>
      <c r="ACE229" s="3"/>
      <c r="ACF229" s="3"/>
      <c r="ACG229" s="3"/>
      <c r="ACH229" s="3"/>
      <c r="ACI229" s="3"/>
      <c r="ACJ229" s="3"/>
      <c r="ACK229" s="3"/>
      <c r="ACL229" s="3"/>
      <c r="ACM229" s="3"/>
      <c r="ACN229" s="3"/>
      <c r="ACO229" s="3"/>
      <c r="ACP229" s="3"/>
      <c r="ACQ229" s="3"/>
      <c r="ACR229" s="3"/>
      <c r="ACS229" s="3"/>
      <c r="ACT229" s="3"/>
      <c r="ACU229" s="3"/>
      <c r="ACV229" s="3"/>
      <c r="ACW229" s="3"/>
      <c r="ACX229" s="3"/>
      <c r="ACY229" s="3"/>
      <c r="ACZ229" s="3"/>
      <c r="ADA229" s="3"/>
      <c r="ADB229" s="3"/>
      <c r="ADC229" s="3"/>
      <c r="ADD229" s="3"/>
      <c r="ADE229" s="3"/>
      <c r="ADF229" s="3"/>
      <c r="ADG229" s="3"/>
      <c r="ADH229" s="3"/>
      <c r="ADI229" s="3"/>
      <c r="ADJ229" s="3"/>
      <c r="ADK229" s="3"/>
      <c r="ADL229" s="3"/>
      <c r="ADM229" s="3"/>
      <c r="ADN229" s="3"/>
      <c r="ADO229" s="3"/>
      <c r="ADP229" s="3"/>
      <c r="ADQ229" s="3"/>
      <c r="ADR229" s="3"/>
      <c r="ADS229" s="3"/>
      <c r="ADT229" s="3"/>
      <c r="ADU229" s="3"/>
      <c r="ADV229" s="3"/>
      <c r="ADW229" s="3"/>
      <c r="ADX229" s="3"/>
      <c r="ADY229" s="3"/>
      <c r="ADZ229" s="3"/>
      <c r="AEA229" s="3"/>
      <c r="AEB229" s="3"/>
      <c r="AEC229" s="3"/>
      <c r="AED229" s="3"/>
      <c r="AEE229" s="3"/>
      <c r="AEF229" s="3"/>
      <c r="AEG229" s="3"/>
      <c r="AEH229" s="3"/>
      <c r="AEI229" s="3"/>
      <c r="AEJ229" s="3"/>
      <c r="AEK229" s="3"/>
      <c r="AEL229" s="3"/>
      <c r="AEM229" s="3"/>
      <c r="AEN229" s="3"/>
      <c r="AEO229" s="3"/>
      <c r="AEP229" s="3"/>
      <c r="AEQ229" s="3"/>
      <c r="AER229" s="3"/>
      <c r="AES229" s="3"/>
      <c r="AET229" s="3"/>
      <c r="AEU229" s="3"/>
      <c r="AEV229" s="3"/>
      <c r="AEW229" s="3"/>
      <c r="AEX229" s="3"/>
      <c r="AEY229" s="3"/>
      <c r="AEZ229" s="3"/>
      <c r="AFA229" s="3"/>
      <c r="AFB229" s="3"/>
      <c r="AFC229" s="3"/>
      <c r="AFD229" s="3"/>
      <c r="AFE229" s="3"/>
      <c r="AFF229" s="3"/>
      <c r="AFG229" s="3"/>
      <c r="AFH229" s="3"/>
      <c r="AFI229" s="3"/>
      <c r="AFJ229" s="3"/>
      <c r="AFK229" s="3"/>
      <c r="AFL229" s="3"/>
      <c r="AFM229" s="3"/>
      <c r="AFN229" s="3"/>
      <c r="AFO229" s="3"/>
      <c r="AFP229" s="3"/>
      <c r="AFQ229" s="3"/>
      <c r="AFR229" s="3"/>
      <c r="AFS229" s="3"/>
      <c r="AFT229" s="3"/>
      <c r="AFU229" s="3"/>
      <c r="AFV229" s="3"/>
      <c r="AFW229" s="3"/>
      <c r="AFX229" s="3"/>
      <c r="AFY229" s="3"/>
      <c r="AFZ229" s="3"/>
      <c r="AGA229" s="3"/>
      <c r="AGB229" s="3"/>
      <c r="AGC229" s="3"/>
      <c r="AGD229" s="3"/>
      <c r="AGE229" s="3"/>
      <c r="AGF229" s="3"/>
      <c r="AGG229" s="3"/>
      <c r="AGH229" s="3"/>
      <c r="AGI229" s="3"/>
      <c r="AGJ229" s="3"/>
      <c r="AGK229" s="3"/>
      <c r="AGL229" s="3"/>
      <c r="AGM229" s="3"/>
      <c r="AGN229" s="3"/>
      <c r="AGO229" s="3"/>
      <c r="AGP229" s="3"/>
      <c r="AGQ229" s="3"/>
      <c r="AGR229" s="3"/>
      <c r="AGS229" s="3"/>
      <c r="AGT229" s="3"/>
      <c r="AGU229" s="3"/>
      <c r="AGV229" s="3"/>
      <c r="AGW229" s="3"/>
      <c r="AGX229" s="3"/>
      <c r="AGY229" s="3"/>
      <c r="AGZ229" s="3"/>
      <c r="AHA229" s="3"/>
      <c r="AHB229" s="3"/>
      <c r="AHC229" s="3"/>
      <c r="AHD229" s="3"/>
      <c r="AHE229" s="3"/>
      <c r="AHF229" s="3"/>
      <c r="AHG229" s="3"/>
      <c r="AHH229" s="3"/>
      <c r="AHI229" s="3"/>
      <c r="AHJ229" s="3"/>
      <c r="AHK229" s="3"/>
      <c r="AHL229" s="3"/>
      <c r="AHM229" s="3"/>
      <c r="AHN229" s="3"/>
      <c r="AHO229" s="3"/>
      <c r="AHP229" s="3"/>
      <c r="AHQ229" s="3"/>
      <c r="AHR229" s="3"/>
      <c r="AHS229" s="3"/>
      <c r="AHT229" s="3"/>
      <c r="AHU229" s="3"/>
      <c r="AHV229" s="3"/>
      <c r="AHW229" s="3"/>
      <c r="AHX229" s="3"/>
      <c r="AHY229" s="3"/>
      <c r="AHZ229" s="3"/>
      <c r="AIA229" s="3"/>
      <c r="AIB229" s="3"/>
      <c r="AIC229" s="3"/>
      <c r="AID229" s="3"/>
      <c r="AIE229" s="3"/>
      <c r="AIF229" s="3"/>
      <c r="AIG229" s="3"/>
      <c r="AIH229" s="3"/>
      <c r="AII229" s="3"/>
      <c r="AIJ229" s="3"/>
      <c r="AIK229" s="3"/>
      <c r="AIL229" s="3"/>
      <c r="AIM229" s="3"/>
      <c r="AIN229" s="3"/>
      <c r="AIO229" s="3"/>
      <c r="AIP229" s="3"/>
      <c r="AIQ229" s="3"/>
      <c r="AIR229" s="3"/>
      <c r="AIS229" s="3"/>
      <c r="AIT229" s="3"/>
      <c r="AIU229" s="3"/>
      <c r="AIV229" s="3"/>
      <c r="AIW229" s="3"/>
      <c r="AIX229" s="3"/>
      <c r="AIY229" s="3"/>
      <c r="AIZ229" s="3"/>
      <c r="AJA229" s="3"/>
      <c r="AJB229" s="3"/>
      <c r="AJC229" s="3"/>
      <c r="AJD229" s="3"/>
      <c r="AJE229" s="3"/>
      <c r="AJF229" s="3"/>
      <c r="AJG229" s="3"/>
      <c r="AJH229" s="3"/>
      <c r="AJI229" s="3"/>
      <c r="AJJ229" s="3"/>
      <c r="AJK229" s="3"/>
      <c r="AJL229" s="3"/>
      <c r="AJM229" s="3"/>
      <c r="AJN229" s="3"/>
      <c r="AJO229" s="3"/>
      <c r="AJP229" s="3"/>
      <c r="AJQ229" s="3"/>
      <c r="AJR229" s="3"/>
      <c r="AJS229" s="3"/>
      <c r="AJT229" s="3"/>
      <c r="AJU229" s="3"/>
      <c r="AJV229" s="3"/>
      <c r="AJW229" s="3"/>
      <c r="AJX229" s="3"/>
      <c r="AJY229" s="3"/>
      <c r="AJZ229" s="3"/>
      <c r="AKA229" s="3"/>
      <c r="AKB229" s="3"/>
      <c r="AKC229" s="3"/>
      <c r="AKD229" s="3"/>
      <c r="AKE229" s="3"/>
      <c r="AKF229" s="3"/>
      <c r="AKG229" s="3"/>
      <c r="AKH229" s="3"/>
      <c r="AKI229" s="3"/>
      <c r="AKJ229" s="3"/>
      <c r="AKK229" s="3"/>
      <c r="AKL229" s="3"/>
      <c r="AKM229" s="3"/>
      <c r="AKN229" s="3"/>
      <c r="AKO229" s="3"/>
      <c r="AKP229" s="3"/>
      <c r="AKQ229" s="3"/>
      <c r="AKR229" s="3"/>
      <c r="AKS229" s="3"/>
      <c r="AKT229" s="3"/>
      <c r="AKU229" s="3"/>
      <c r="AKV229" s="3"/>
      <c r="AKW229" s="3"/>
      <c r="AKX229" s="3"/>
      <c r="AKY229" s="3"/>
      <c r="AKZ229" s="3"/>
      <c r="ALA229" s="3"/>
    </row>
    <row r="230" spans="1:989" s="4" customFormat="1" x14ac:dyDescent="0.2">
      <c r="A230" s="45"/>
      <c r="B230" s="39"/>
      <c r="C230" s="39"/>
      <c r="D230" s="39"/>
      <c r="E230" s="39"/>
      <c r="F230" s="39"/>
      <c r="G230" s="90"/>
      <c r="H230" s="39"/>
      <c r="I230" s="39"/>
      <c r="J230" s="39"/>
      <c r="K230" s="39"/>
      <c r="L230" s="39"/>
      <c r="M230" s="39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3"/>
      <c r="BX230" s="3"/>
      <c r="BY230" s="3"/>
      <c r="BZ230" s="3"/>
      <c r="CA230" s="3"/>
      <c r="CB230" s="3"/>
      <c r="CC230" s="3"/>
      <c r="CD230" s="3"/>
      <c r="CE230" s="3"/>
      <c r="CF230" s="3"/>
      <c r="CG230" s="3"/>
      <c r="CH230" s="3"/>
      <c r="CI230" s="3"/>
      <c r="CJ230" s="3"/>
      <c r="CK230" s="3"/>
      <c r="CL230" s="3"/>
      <c r="CM230" s="3"/>
      <c r="CN230" s="3"/>
      <c r="CO230" s="3"/>
      <c r="CP230" s="3"/>
      <c r="CQ230" s="3"/>
      <c r="CR230" s="3"/>
      <c r="CS230" s="3"/>
      <c r="CT230" s="3"/>
      <c r="CU230" s="3"/>
      <c r="CV230" s="3"/>
      <c r="CW230" s="3"/>
      <c r="CX230" s="3"/>
      <c r="CY230" s="3"/>
      <c r="CZ230" s="3"/>
      <c r="DA230" s="3"/>
      <c r="DB230" s="3"/>
      <c r="DC230" s="3"/>
      <c r="DD230" s="3"/>
      <c r="DE230" s="3"/>
      <c r="DF230" s="3"/>
      <c r="DG230" s="3"/>
      <c r="DH230" s="3"/>
      <c r="DI230" s="3"/>
      <c r="DJ230" s="3"/>
      <c r="DK230" s="3"/>
      <c r="DL230" s="3"/>
      <c r="DM230" s="3"/>
      <c r="DN230" s="3"/>
      <c r="DO230" s="3"/>
      <c r="DP230" s="3"/>
      <c r="DQ230" s="3"/>
      <c r="DR230" s="3"/>
      <c r="DS230" s="3"/>
      <c r="DT230" s="3"/>
      <c r="DU230" s="3"/>
      <c r="DV230" s="3"/>
      <c r="DW230" s="3"/>
      <c r="DX230" s="3"/>
      <c r="DY230" s="3"/>
      <c r="DZ230" s="3"/>
      <c r="EA230" s="3"/>
      <c r="EB230" s="3"/>
      <c r="EC230" s="3"/>
      <c r="ED230" s="3"/>
      <c r="EE230" s="3"/>
      <c r="EF230" s="3"/>
      <c r="EG230" s="3"/>
      <c r="EH230" s="3"/>
      <c r="EI230" s="3"/>
      <c r="EJ230" s="3"/>
      <c r="EK230" s="3"/>
      <c r="EL230" s="3"/>
      <c r="EM230" s="3"/>
      <c r="EN230" s="3"/>
      <c r="EO230" s="3"/>
      <c r="EP230" s="3"/>
      <c r="EQ230" s="3"/>
      <c r="ER230" s="3"/>
      <c r="ES230" s="3"/>
      <c r="ET230" s="3"/>
      <c r="EU230" s="3"/>
      <c r="EV230" s="3"/>
      <c r="EW230" s="3"/>
      <c r="EX230" s="3"/>
      <c r="EY230" s="3"/>
      <c r="EZ230" s="3"/>
      <c r="FA230" s="3"/>
      <c r="FB230" s="3"/>
      <c r="FC230" s="3"/>
      <c r="FD230" s="3"/>
      <c r="FE230" s="3"/>
      <c r="FF230" s="3"/>
      <c r="FG230" s="3"/>
      <c r="FH230" s="3"/>
      <c r="FI230" s="3"/>
      <c r="FJ230" s="3"/>
      <c r="FK230" s="3"/>
      <c r="FL230" s="3"/>
      <c r="FM230" s="3"/>
      <c r="FN230" s="3"/>
      <c r="FO230" s="3"/>
      <c r="FP230" s="3"/>
      <c r="FQ230" s="3"/>
      <c r="FR230" s="3"/>
      <c r="FS230" s="3"/>
      <c r="FT230" s="3"/>
      <c r="FU230" s="3"/>
      <c r="FV230" s="3"/>
      <c r="FW230" s="3"/>
      <c r="FX230" s="3"/>
      <c r="FY230" s="3"/>
      <c r="FZ230" s="3"/>
      <c r="GA230" s="3"/>
      <c r="GB230" s="3"/>
      <c r="GC230" s="3"/>
      <c r="GD230" s="3"/>
      <c r="GE230" s="3"/>
      <c r="GF230" s="3"/>
      <c r="GG230" s="3"/>
      <c r="GH230" s="3"/>
      <c r="GI230" s="3"/>
      <c r="GJ230" s="3"/>
      <c r="GK230" s="3"/>
      <c r="GL230" s="3"/>
      <c r="GM230" s="3"/>
      <c r="GN230" s="3"/>
      <c r="GO230" s="3"/>
      <c r="GP230" s="3"/>
      <c r="GQ230" s="3"/>
      <c r="GR230" s="3"/>
      <c r="GS230" s="3"/>
      <c r="GT230" s="3"/>
      <c r="GU230" s="3"/>
      <c r="GV230" s="3"/>
      <c r="GW230" s="3"/>
      <c r="GX230" s="3"/>
      <c r="GY230" s="3"/>
      <c r="GZ230" s="3"/>
      <c r="HA230" s="3"/>
      <c r="HB230" s="3"/>
      <c r="HC230" s="3"/>
      <c r="HD230" s="3"/>
      <c r="HE230" s="3"/>
      <c r="HF230" s="3"/>
      <c r="HG230" s="3"/>
      <c r="HH230" s="3"/>
      <c r="HI230" s="3"/>
      <c r="HJ230" s="3"/>
      <c r="HK230" s="3"/>
      <c r="HL230" s="3"/>
      <c r="HM230" s="3"/>
      <c r="HN230" s="3"/>
      <c r="HO230" s="3"/>
      <c r="HP230" s="3"/>
      <c r="HQ230" s="3"/>
      <c r="HR230" s="3"/>
      <c r="HS230" s="3"/>
      <c r="HT230" s="3"/>
      <c r="HU230" s="3"/>
      <c r="HV230" s="3"/>
      <c r="HW230" s="3"/>
      <c r="HX230" s="3"/>
      <c r="HY230" s="3"/>
      <c r="HZ230" s="3"/>
      <c r="IA230" s="3"/>
      <c r="IB230" s="3"/>
      <c r="IC230" s="3"/>
      <c r="ID230" s="3"/>
      <c r="IE230" s="3"/>
      <c r="IF230" s="3"/>
      <c r="IG230" s="3"/>
      <c r="IH230" s="3"/>
      <c r="II230" s="3"/>
      <c r="IJ230" s="3"/>
      <c r="IK230" s="3"/>
      <c r="IL230" s="3"/>
      <c r="IM230" s="3"/>
      <c r="IN230" s="3"/>
      <c r="IO230" s="3"/>
      <c r="IP230" s="3"/>
      <c r="IQ230" s="3"/>
      <c r="IR230" s="3"/>
      <c r="IS230" s="3"/>
      <c r="IT230" s="3"/>
      <c r="IU230" s="3"/>
      <c r="IV230" s="3"/>
      <c r="IW230" s="3"/>
      <c r="IX230" s="3"/>
      <c r="IY230" s="3"/>
      <c r="IZ230" s="3"/>
      <c r="JA230" s="3"/>
      <c r="JB230" s="3"/>
      <c r="JC230" s="3"/>
      <c r="JD230" s="3"/>
      <c r="JE230" s="3"/>
      <c r="JF230" s="3"/>
      <c r="JG230" s="3"/>
      <c r="JH230" s="3"/>
      <c r="JI230" s="3"/>
      <c r="JJ230" s="3"/>
      <c r="JK230" s="3"/>
      <c r="JL230" s="3"/>
      <c r="JM230" s="3"/>
      <c r="JN230" s="3"/>
      <c r="JO230" s="3"/>
      <c r="JP230" s="3"/>
      <c r="JQ230" s="3"/>
      <c r="JR230" s="3"/>
      <c r="JS230" s="3"/>
      <c r="JT230" s="3"/>
      <c r="JU230" s="3"/>
      <c r="JV230" s="3"/>
      <c r="JW230" s="3"/>
      <c r="JX230" s="3"/>
      <c r="JY230" s="3"/>
      <c r="JZ230" s="3"/>
      <c r="KA230" s="3"/>
      <c r="KB230" s="3"/>
      <c r="KC230" s="3"/>
      <c r="KD230" s="3"/>
      <c r="KE230" s="3"/>
      <c r="KF230" s="3"/>
      <c r="KG230" s="3"/>
      <c r="KH230" s="3"/>
      <c r="KI230" s="3"/>
      <c r="KJ230" s="3"/>
      <c r="KK230" s="3"/>
      <c r="KL230" s="3"/>
      <c r="KM230" s="3"/>
      <c r="KN230" s="3"/>
      <c r="KO230" s="3"/>
      <c r="KP230" s="3"/>
      <c r="KQ230" s="3"/>
      <c r="KR230" s="3"/>
      <c r="KS230" s="3"/>
      <c r="KT230" s="3"/>
      <c r="KU230" s="3"/>
      <c r="KV230" s="3"/>
      <c r="KW230" s="3"/>
      <c r="KX230" s="3"/>
      <c r="KY230" s="3"/>
      <c r="KZ230" s="3"/>
      <c r="LA230" s="3"/>
      <c r="LB230" s="3"/>
      <c r="LC230" s="3"/>
      <c r="LD230" s="3"/>
      <c r="LE230" s="3"/>
      <c r="LF230" s="3"/>
      <c r="LG230" s="3"/>
      <c r="LH230" s="3"/>
      <c r="LI230" s="3"/>
      <c r="LJ230" s="3"/>
      <c r="LK230" s="3"/>
      <c r="LL230" s="3"/>
      <c r="LM230" s="3"/>
      <c r="LN230" s="3"/>
      <c r="LO230" s="3"/>
      <c r="LP230" s="3"/>
      <c r="LQ230" s="3"/>
      <c r="LR230" s="3"/>
      <c r="LS230" s="3"/>
      <c r="LT230" s="3"/>
      <c r="LU230" s="3"/>
      <c r="LV230" s="3"/>
      <c r="LW230" s="3"/>
      <c r="LX230" s="3"/>
      <c r="LY230" s="3"/>
      <c r="LZ230" s="3"/>
      <c r="MA230" s="3"/>
      <c r="MB230" s="3"/>
      <c r="MC230" s="3"/>
      <c r="MD230" s="3"/>
      <c r="ME230" s="3"/>
      <c r="MF230" s="3"/>
      <c r="MG230" s="3"/>
      <c r="MH230" s="3"/>
      <c r="MI230" s="3"/>
      <c r="MJ230" s="3"/>
      <c r="MK230" s="3"/>
      <c r="ML230" s="3"/>
      <c r="MM230" s="3"/>
      <c r="MN230" s="3"/>
      <c r="MO230" s="3"/>
      <c r="MP230" s="3"/>
      <c r="MQ230" s="3"/>
      <c r="MR230" s="3"/>
      <c r="MS230" s="3"/>
      <c r="MT230" s="3"/>
      <c r="MU230" s="3"/>
      <c r="MV230" s="3"/>
      <c r="MW230" s="3"/>
      <c r="MX230" s="3"/>
      <c r="MY230" s="3"/>
      <c r="MZ230" s="3"/>
      <c r="NA230" s="3"/>
      <c r="NB230" s="3"/>
      <c r="NC230" s="3"/>
      <c r="ND230" s="3"/>
      <c r="NE230" s="3"/>
      <c r="NF230" s="3"/>
      <c r="NG230" s="3"/>
      <c r="NH230" s="3"/>
      <c r="NI230" s="3"/>
      <c r="NJ230" s="3"/>
      <c r="NK230" s="3"/>
      <c r="NL230" s="3"/>
      <c r="NM230" s="3"/>
      <c r="NN230" s="3"/>
      <c r="NO230" s="3"/>
      <c r="NP230" s="3"/>
      <c r="NQ230" s="3"/>
      <c r="NR230" s="3"/>
      <c r="NS230" s="3"/>
      <c r="NT230" s="3"/>
      <c r="NU230" s="3"/>
      <c r="NV230" s="3"/>
      <c r="NW230" s="3"/>
      <c r="NX230" s="3"/>
      <c r="NY230" s="3"/>
      <c r="NZ230" s="3"/>
      <c r="OA230" s="3"/>
      <c r="OB230" s="3"/>
      <c r="OC230" s="3"/>
      <c r="OD230" s="3"/>
      <c r="OE230" s="3"/>
      <c r="OF230" s="3"/>
      <c r="OG230" s="3"/>
      <c r="OH230" s="3"/>
      <c r="OI230" s="3"/>
      <c r="OJ230" s="3"/>
      <c r="OK230" s="3"/>
      <c r="OL230" s="3"/>
      <c r="OM230" s="3"/>
      <c r="ON230" s="3"/>
      <c r="OO230" s="3"/>
      <c r="OP230" s="3"/>
      <c r="OQ230" s="3"/>
      <c r="OR230" s="3"/>
      <c r="OS230" s="3"/>
      <c r="OT230" s="3"/>
      <c r="OU230" s="3"/>
      <c r="OV230" s="3"/>
      <c r="OW230" s="3"/>
      <c r="OX230" s="3"/>
      <c r="OY230" s="3"/>
      <c r="OZ230" s="3"/>
      <c r="PA230" s="3"/>
      <c r="PB230" s="3"/>
      <c r="PC230" s="3"/>
      <c r="PD230" s="3"/>
      <c r="PE230" s="3"/>
      <c r="PF230" s="3"/>
      <c r="PG230" s="3"/>
      <c r="PH230" s="3"/>
      <c r="PI230" s="3"/>
      <c r="PJ230" s="3"/>
      <c r="PK230" s="3"/>
      <c r="PL230" s="3"/>
      <c r="PM230" s="3"/>
      <c r="PN230" s="3"/>
      <c r="PO230" s="3"/>
      <c r="PP230" s="3"/>
      <c r="PQ230" s="3"/>
      <c r="PR230" s="3"/>
      <c r="PS230" s="3"/>
      <c r="PT230" s="3"/>
      <c r="PU230" s="3"/>
      <c r="PV230" s="3"/>
      <c r="PW230" s="3"/>
      <c r="PX230" s="3"/>
      <c r="PY230" s="3"/>
      <c r="PZ230" s="3"/>
      <c r="QA230" s="3"/>
      <c r="QB230" s="3"/>
      <c r="QC230" s="3"/>
      <c r="QD230" s="3"/>
      <c r="QE230" s="3"/>
      <c r="QF230" s="3"/>
      <c r="QG230" s="3"/>
      <c r="QH230" s="3"/>
      <c r="QI230" s="3"/>
      <c r="QJ230" s="3"/>
      <c r="QK230" s="3"/>
      <c r="QL230" s="3"/>
      <c r="QM230" s="3"/>
      <c r="QN230" s="3"/>
      <c r="QO230" s="3"/>
      <c r="QP230" s="3"/>
      <c r="QQ230" s="3"/>
      <c r="QR230" s="3"/>
      <c r="QS230" s="3"/>
      <c r="QT230" s="3"/>
      <c r="QU230" s="3"/>
      <c r="QV230" s="3"/>
      <c r="QW230" s="3"/>
      <c r="QX230" s="3"/>
      <c r="QY230" s="3"/>
      <c r="QZ230" s="3"/>
      <c r="RA230" s="3"/>
      <c r="RB230" s="3"/>
      <c r="RC230" s="3"/>
      <c r="RD230" s="3"/>
      <c r="RE230" s="3"/>
      <c r="RF230" s="3"/>
      <c r="RG230" s="3"/>
      <c r="RH230" s="3"/>
      <c r="RI230" s="3"/>
      <c r="RJ230" s="3"/>
      <c r="RK230" s="3"/>
      <c r="RL230" s="3"/>
      <c r="RM230" s="3"/>
      <c r="RN230" s="3"/>
      <c r="RO230" s="3"/>
      <c r="RP230" s="3"/>
      <c r="RQ230" s="3"/>
      <c r="RR230" s="3"/>
      <c r="RS230" s="3"/>
      <c r="RT230" s="3"/>
      <c r="RU230" s="3"/>
      <c r="RV230" s="3"/>
      <c r="RW230" s="3"/>
      <c r="RX230" s="3"/>
      <c r="RY230" s="3"/>
      <c r="RZ230" s="3"/>
      <c r="SA230" s="3"/>
      <c r="SB230" s="3"/>
      <c r="SC230" s="3"/>
      <c r="SD230" s="3"/>
      <c r="SE230" s="3"/>
      <c r="SF230" s="3"/>
      <c r="SG230" s="3"/>
      <c r="SH230" s="3"/>
      <c r="SI230" s="3"/>
      <c r="SJ230" s="3"/>
      <c r="SK230" s="3"/>
      <c r="SL230" s="3"/>
      <c r="SM230" s="3"/>
      <c r="SN230" s="3"/>
      <c r="SO230" s="3"/>
      <c r="SP230" s="3"/>
      <c r="SQ230" s="3"/>
      <c r="SR230" s="3"/>
      <c r="SS230" s="3"/>
      <c r="ST230" s="3"/>
      <c r="SU230" s="3"/>
      <c r="SV230" s="3"/>
      <c r="SW230" s="3"/>
      <c r="SX230" s="3"/>
      <c r="SY230" s="3"/>
      <c r="SZ230" s="3"/>
      <c r="TA230" s="3"/>
      <c r="TB230" s="3"/>
      <c r="TC230" s="3"/>
      <c r="TD230" s="3"/>
      <c r="TE230" s="3"/>
      <c r="TF230" s="3"/>
      <c r="TG230" s="3"/>
      <c r="TH230" s="3"/>
      <c r="TI230" s="3"/>
      <c r="TJ230" s="3"/>
      <c r="TK230" s="3"/>
      <c r="TL230" s="3"/>
      <c r="TM230" s="3"/>
      <c r="TN230" s="3"/>
      <c r="TO230" s="3"/>
      <c r="TP230" s="3"/>
      <c r="TQ230" s="3"/>
      <c r="TR230" s="3"/>
      <c r="TS230" s="3"/>
      <c r="TT230" s="3"/>
      <c r="TU230" s="3"/>
      <c r="TV230" s="3"/>
      <c r="TW230" s="3"/>
      <c r="TX230" s="3"/>
      <c r="TY230" s="3"/>
      <c r="TZ230" s="3"/>
      <c r="UA230" s="3"/>
      <c r="UB230" s="3"/>
      <c r="UC230" s="3"/>
      <c r="UD230" s="3"/>
      <c r="UE230" s="3"/>
      <c r="UF230" s="3"/>
      <c r="UG230" s="3"/>
      <c r="UH230" s="3"/>
      <c r="UI230" s="3"/>
      <c r="UJ230" s="3"/>
      <c r="UK230" s="3"/>
      <c r="UL230" s="3"/>
      <c r="UM230" s="3"/>
      <c r="UN230" s="3"/>
      <c r="UO230" s="3"/>
      <c r="UP230" s="3"/>
      <c r="UQ230" s="3"/>
      <c r="UR230" s="3"/>
      <c r="US230" s="3"/>
      <c r="UT230" s="3"/>
      <c r="UU230" s="3"/>
      <c r="UV230" s="3"/>
      <c r="UW230" s="3"/>
      <c r="UX230" s="3"/>
      <c r="UY230" s="3"/>
      <c r="UZ230" s="3"/>
      <c r="VA230" s="3"/>
      <c r="VB230" s="3"/>
      <c r="VC230" s="3"/>
      <c r="VD230" s="3"/>
      <c r="VE230" s="3"/>
      <c r="VF230" s="3"/>
      <c r="VG230" s="3"/>
      <c r="VH230" s="3"/>
      <c r="VI230" s="3"/>
      <c r="VJ230" s="3"/>
      <c r="VK230" s="3"/>
      <c r="VL230" s="3"/>
      <c r="VM230" s="3"/>
      <c r="VN230" s="3"/>
      <c r="VO230" s="3"/>
      <c r="VP230" s="3"/>
      <c r="VQ230" s="3"/>
      <c r="VR230" s="3"/>
      <c r="VS230" s="3"/>
      <c r="VT230" s="3"/>
      <c r="VU230" s="3"/>
      <c r="VV230" s="3"/>
      <c r="VW230" s="3"/>
      <c r="VX230" s="3"/>
      <c r="VY230" s="3"/>
      <c r="VZ230" s="3"/>
      <c r="WA230" s="3"/>
      <c r="WB230" s="3"/>
      <c r="WC230" s="3"/>
      <c r="WD230" s="3"/>
      <c r="WE230" s="3"/>
      <c r="WF230" s="3"/>
      <c r="WG230" s="3"/>
      <c r="WH230" s="3"/>
      <c r="WI230" s="3"/>
      <c r="WJ230" s="3"/>
      <c r="WK230" s="3"/>
      <c r="WL230" s="3"/>
      <c r="WM230" s="3"/>
      <c r="WN230" s="3"/>
      <c r="WO230" s="3"/>
      <c r="WP230" s="3"/>
      <c r="WQ230" s="3"/>
      <c r="WR230" s="3"/>
      <c r="WS230" s="3"/>
      <c r="WT230" s="3"/>
      <c r="WU230" s="3"/>
      <c r="WV230" s="3"/>
      <c r="WW230" s="3"/>
      <c r="WX230" s="3"/>
      <c r="WY230" s="3"/>
      <c r="WZ230" s="3"/>
      <c r="XA230" s="3"/>
      <c r="XB230" s="3"/>
      <c r="XC230" s="3"/>
      <c r="XD230" s="3"/>
      <c r="XE230" s="3"/>
      <c r="XF230" s="3"/>
      <c r="XG230" s="3"/>
      <c r="XH230" s="3"/>
      <c r="XI230" s="3"/>
      <c r="XJ230" s="3"/>
      <c r="XK230" s="3"/>
      <c r="XL230" s="3"/>
      <c r="XM230" s="3"/>
      <c r="XN230" s="3"/>
      <c r="XO230" s="3"/>
      <c r="XP230" s="3"/>
      <c r="XQ230" s="3"/>
      <c r="XR230" s="3"/>
      <c r="XS230" s="3"/>
      <c r="XT230" s="3"/>
      <c r="XU230" s="3"/>
      <c r="XV230" s="3"/>
      <c r="XW230" s="3"/>
      <c r="XX230" s="3"/>
      <c r="XY230" s="3"/>
      <c r="XZ230" s="3"/>
      <c r="YA230" s="3"/>
      <c r="YB230" s="3"/>
      <c r="YC230" s="3"/>
      <c r="YD230" s="3"/>
      <c r="YE230" s="3"/>
      <c r="YF230" s="3"/>
      <c r="YG230" s="3"/>
      <c r="YH230" s="3"/>
      <c r="YI230" s="3"/>
      <c r="YJ230" s="3"/>
      <c r="YK230" s="3"/>
      <c r="YL230" s="3"/>
      <c r="YM230" s="3"/>
      <c r="YN230" s="3"/>
      <c r="YO230" s="3"/>
      <c r="YP230" s="3"/>
      <c r="YQ230" s="3"/>
      <c r="YR230" s="3"/>
      <c r="YS230" s="3"/>
      <c r="YT230" s="3"/>
      <c r="YU230" s="3"/>
      <c r="YV230" s="3"/>
      <c r="YW230" s="3"/>
      <c r="YX230" s="3"/>
      <c r="YY230" s="3"/>
      <c r="YZ230" s="3"/>
      <c r="ZA230" s="3"/>
      <c r="ZB230" s="3"/>
      <c r="ZC230" s="3"/>
      <c r="ZD230" s="3"/>
      <c r="ZE230" s="3"/>
      <c r="ZF230" s="3"/>
      <c r="ZG230" s="3"/>
      <c r="ZH230" s="3"/>
      <c r="ZI230" s="3"/>
      <c r="ZJ230" s="3"/>
      <c r="ZK230" s="3"/>
      <c r="ZL230" s="3"/>
      <c r="ZM230" s="3"/>
      <c r="ZN230" s="3"/>
      <c r="ZO230" s="3"/>
      <c r="ZP230" s="3"/>
      <c r="ZQ230" s="3"/>
      <c r="ZR230" s="3"/>
      <c r="ZS230" s="3"/>
      <c r="ZT230" s="3"/>
      <c r="ZU230" s="3"/>
      <c r="ZV230" s="3"/>
      <c r="ZW230" s="3"/>
      <c r="ZX230" s="3"/>
      <c r="ZY230" s="3"/>
      <c r="ZZ230" s="3"/>
      <c r="AAA230" s="3"/>
      <c r="AAB230" s="3"/>
      <c r="AAC230" s="3"/>
      <c r="AAD230" s="3"/>
      <c r="AAE230" s="3"/>
      <c r="AAF230" s="3"/>
      <c r="AAG230" s="3"/>
      <c r="AAH230" s="3"/>
      <c r="AAI230" s="3"/>
      <c r="AAJ230" s="3"/>
      <c r="AAK230" s="3"/>
      <c r="AAL230" s="3"/>
      <c r="AAM230" s="3"/>
      <c r="AAN230" s="3"/>
      <c r="AAO230" s="3"/>
      <c r="AAP230" s="3"/>
      <c r="AAQ230" s="3"/>
      <c r="AAR230" s="3"/>
      <c r="AAS230" s="3"/>
      <c r="AAT230" s="3"/>
      <c r="AAU230" s="3"/>
      <c r="AAV230" s="3"/>
      <c r="AAW230" s="3"/>
      <c r="AAX230" s="3"/>
      <c r="AAY230" s="3"/>
      <c r="AAZ230" s="3"/>
      <c r="ABA230" s="3"/>
      <c r="ABB230" s="3"/>
      <c r="ABC230" s="3"/>
      <c r="ABD230" s="3"/>
      <c r="ABE230" s="3"/>
      <c r="ABF230" s="3"/>
      <c r="ABG230" s="3"/>
      <c r="ABH230" s="3"/>
      <c r="ABI230" s="3"/>
      <c r="ABJ230" s="3"/>
      <c r="ABK230" s="3"/>
      <c r="ABL230" s="3"/>
      <c r="ABM230" s="3"/>
      <c r="ABN230" s="3"/>
      <c r="ABO230" s="3"/>
      <c r="ABP230" s="3"/>
      <c r="ABQ230" s="3"/>
      <c r="ABR230" s="3"/>
      <c r="ABS230" s="3"/>
      <c r="ABT230" s="3"/>
      <c r="ABU230" s="3"/>
      <c r="ABV230" s="3"/>
      <c r="ABW230" s="3"/>
      <c r="ABX230" s="3"/>
      <c r="ABY230" s="3"/>
      <c r="ABZ230" s="3"/>
      <c r="ACA230" s="3"/>
      <c r="ACB230" s="3"/>
      <c r="ACC230" s="3"/>
      <c r="ACD230" s="3"/>
      <c r="ACE230" s="3"/>
      <c r="ACF230" s="3"/>
      <c r="ACG230" s="3"/>
      <c r="ACH230" s="3"/>
      <c r="ACI230" s="3"/>
      <c r="ACJ230" s="3"/>
      <c r="ACK230" s="3"/>
      <c r="ACL230" s="3"/>
      <c r="ACM230" s="3"/>
      <c r="ACN230" s="3"/>
      <c r="ACO230" s="3"/>
      <c r="ACP230" s="3"/>
      <c r="ACQ230" s="3"/>
      <c r="ACR230" s="3"/>
      <c r="ACS230" s="3"/>
      <c r="ACT230" s="3"/>
      <c r="ACU230" s="3"/>
      <c r="ACV230" s="3"/>
      <c r="ACW230" s="3"/>
      <c r="ACX230" s="3"/>
      <c r="ACY230" s="3"/>
      <c r="ACZ230" s="3"/>
      <c r="ADA230" s="3"/>
      <c r="ADB230" s="3"/>
      <c r="ADC230" s="3"/>
      <c r="ADD230" s="3"/>
      <c r="ADE230" s="3"/>
      <c r="ADF230" s="3"/>
      <c r="ADG230" s="3"/>
      <c r="ADH230" s="3"/>
      <c r="ADI230" s="3"/>
      <c r="ADJ230" s="3"/>
      <c r="ADK230" s="3"/>
      <c r="ADL230" s="3"/>
      <c r="ADM230" s="3"/>
      <c r="ADN230" s="3"/>
      <c r="ADO230" s="3"/>
      <c r="ADP230" s="3"/>
      <c r="ADQ230" s="3"/>
      <c r="ADR230" s="3"/>
      <c r="ADS230" s="3"/>
      <c r="ADT230" s="3"/>
      <c r="ADU230" s="3"/>
      <c r="ADV230" s="3"/>
      <c r="ADW230" s="3"/>
      <c r="ADX230" s="3"/>
      <c r="ADY230" s="3"/>
      <c r="ADZ230" s="3"/>
      <c r="AEA230" s="3"/>
      <c r="AEB230" s="3"/>
      <c r="AEC230" s="3"/>
      <c r="AED230" s="3"/>
      <c r="AEE230" s="3"/>
      <c r="AEF230" s="3"/>
      <c r="AEG230" s="3"/>
      <c r="AEH230" s="3"/>
      <c r="AEI230" s="3"/>
      <c r="AEJ230" s="3"/>
      <c r="AEK230" s="3"/>
      <c r="AEL230" s="3"/>
      <c r="AEM230" s="3"/>
      <c r="AEN230" s="3"/>
      <c r="AEO230" s="3"/>
      <c r="AEP230" s="3"/>
      <c r="AEQ230" s="3"/>
      <c r="AER230" s="3"/>
      <c r="AES230" s="3"/>
      <c r="AET230" s="3"/>
      <c r="AEU230" s="3"/>
      <c r="AEV230" s="3"/>
      <c r="AEW230" s="3"/>
      <c r="AEX230" s="3"/>
      <c r="AEY230" s="3"/>
      <c r="AEZ230" s="3"/>
      <c r="AFA230" s="3"/>
      <c r="AFB230" s="3"/>
      <c r="AFC230" s="3"/>
      <c r="AFD230" s="3"/>
      <c r="AFE230" s="3"/>
      <c r="AFF230" s="3"/>
      <c r="AFG230" s="3"/>
      <c r="AFH230" s="3"/>
      <c r="AFI230" s="3"/>
      <c r="AFJ230" s="3"/>
      <c r="AFK230" s="3"/>
      <c r="AFL230" s="3"/>
      <c r="AFM230" s="3"/>
      <c r="AFN230" s="3"/>
      <c r="AFO230" s="3"/>
      <c r="AFP230" s="3"/>
      <c r="AFQ230" s="3"/>
      <c r="AFR230" s="3"/>
      <c r="AFS230" s="3"/>
      <c r="AFT230" s="3"/>
      <c r="AFU230" s="3"/>
      <c r="AFV230" s="3"/>
      <c r="AFW230" s="3"/>
      <c r="AFX230" s="3"/>
      <c r="AFY230" s="3"/>
      <c r="AFZ230" s="3"/>
      <c r="AGA230" s="3"/>
      <c r="AGB230" s="3"/>
      <c r="AGC230" s="3"/>
      <c r="AGD230" s="3"/>
      <c r="AGE230" s="3"/>
      <c r="AGF230" s="3"/>
      <c r="AGG230" s="3"/>
      <c r="AGH230" s="3"/>
      <c r="AGI230" s="3"/>
      <c r="AGJ230" s="3"/>
      <c r="AGK230" s="3"/>
      <c r="AGL230" s="3"/>
      <c r="AGM230" s="3"/>
      <c r="AGN230" s="3"/>
      <c r="AGO230" s="3"/>
      <c r="AGP230" s="3"/>
      <c r="AGQ230" s="3"/>
      <c r="AGR230" s="3"/>
      <c r="AGS230" s="3"/>
      <c r="AGT230" s="3"/>
      <c r="AGU230" s="3"/>
      <c r="AGV230" s="3"/>
      <c r="AGW230" s="3"/>
      <c r="AGX230" s="3"/>
      <c r="AGY230" s="3"/>
      <c r="AGZ230" s="3"/>
      <c r="AHA230" s="3"/>
      <c r="AHB230" s="3"/>
      <c r="AHC230" s="3"/>
      <c r="AHD230" s="3"/>
      <c r="AHE230" s="3"/>
      <c r="AHF230" s="3"/>
      <c r="AHG230" s="3"/>
      <c r="AHH230" s="3"/>
      <c r="AHI230" s="3"/>
      <c r="AHJ230" s="3"/>
      <c r="AHK230" s="3"/>
      <c r="AHL230" s="3"/>
      <c r="AHM230" s="3"/>
      <c r="AHN230" s="3"/>
      <c r="AHO230" s="3"/>
      <c r="AHP230" s="3"/>
      <c r="AHQ230" s="3"/>
      <c r="AHR230" s="3"/>
      <c r="AHS230" s="3"/>
      <c r="AHT230" s="3"/>
      <c r="AHU230" s="3"/>
      <c r="AHV230" s="3"/>
      <c r="AHW230" s="3"/>
      <c r="AHX230" s="3"/>
      <c r="AHY230" s="3"/>
      <c r="AHZ230" s="3"/>
      <c r="AIA230" s="3"/>
      <c r="AIB230" s="3"/>
      <c r="AIC230" s="3"/>
      <c r="AID230" s="3"/>
      <c r="AIE230" s="3"/>
      <c r="AIF230" s="3"/>
      <c r="AIG230" s="3"/>
      <c r="AIH230" s="3"/>
      <c r="AII230" s="3"/>
      <c r="AIJ230" s="3"/>
      <c r="AIK230" s="3"/>
      <c r="AIL230" s="3"/>
      <c r="AIM230" s="3"/>
      <c r="AIN230" s="3"/>
      <c r="AIO230" s="3"/>
      <c r="AIP230" s="3"/>
      <c r="AIQ230" s="3"/>
      <c r="AIR230" s="3"/>
      <c r="AIS230" s="3"/>
      <c r="AIT230" s="3"/>
      <c r="AIU230" s="3"/>
      <c r="AIV230" s="3"/>
      <c r="AIW230" s="3"/>
      <c r="AIX230" s="3"/>
      <c r="AIY230" s="3"/>
      <c r="AIZ230" s="3"/>
      <c r="AJA230" s="3"/>
      <c r="AJB230" s="3"/>
      <c r="AJC230" s="3"/>
      <c r="AJD230" s="3"/>
      <c r="AJE230" s="3"/>
      <c r="AJF230" s="3"/>
      <c r="AJG230" s="3"/>
      <c r="AJH230" s="3"/>
      <c r="AJI230" s="3"/>
      <c r="AJJ230" s="3"/>
      <c r="AJK230" s="3"/>
      <c r="AJL230" s="3"/>
      <c r="AJM230" s="3"/>
      <c r="AJN230" s="3"/>
      <c r="AJO230" s="3"/>
      <c r="AJP230" s="3"/>
      <c r="AJQ230" s="3"/>
      <c r="AJR230" s="3"/>
      <c r="AJS230" s="3"/>
      <c r="AJT230" s="3"/>
      <c r="AJU230" s="3"/>
      <c r="AJV230" s="3"/>
      <c r="AJW230" s="3"/>
      <c r="AJX230" s="3"/>
      <c r="AJY230" s="3"/>
      <c r="AJZ230" s="3"/>
      <c r="AKA230" s="3"/>
      <c r="AKB230" s="3"/>
      <c r="AKC230" s="3"/>
      <c r="AKD230" s="3"/>
      <c r="AKE230" s="3"/>
      <c r="AKF230" s="3"/>
      <c r="AKG230" s="3"/>
      <c r="AKH230" s="3"/>
      <c r="AKI230" s="3"/>
      <c r="AKJ230" s="3"/>
      <c r="AKK230" s="3"/>
      <c r="AKL230" s="3"/>
      <c r="AKM230" s="3"/>
      <c r="AKN230" s="3"/>
      <c r="AKO230" s="3"/>
      <c r="AKP230" s="3"/>
      <c r="AKQ230" s="3"/>
      <c r="AKR230" s="3"/>
      <c r="AKS230" s="3"/>
      <c r="AKT230" s="3"/>
      <c r="AKU230" s="3"/>
      <c r="AKV230" s="3"/>
      <c r="AKW230" s="3"/>
      <c r="AKX230" s="3"/>
      <c r="AKY230" s="3"/>
      <c r="AKZ230" s="3"/>
      <c r="ALA230" s="3"/>
    </row>
    <row r="231" spans="1:989" s="4" customFormat="1" x14ac:dyDescent="0.2">
      <c r="A231" s="46"/>
      <c r="B231" s="39"/>
      <c r="C231" s="39"/>
      <c r="D231" s="39"/>
      <c r="E231" s="39"/>
      <c r="F231" s="39"/>
      <c r="G231" s="90"/>
      <c r="H231" s="39"/>
      <c r="I231" s="39"/>
      <c r="J231" s="39"/>
      <c r="K231" s="39"/>
      <c r="L231" s="39"/>
      <c r="M231" s="39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  <c r="BX231" s="3"/>
      <c r="BY231" s="3"/>
      <c r="BZ231" s="3"/>
      <c r="CA231" s="3"/>
      <c r="CB231" s="3"/>
      <c r="CC231" s="3"/>
      <c r="CD231" s="3"/>
      <c r="CE231" s="3"/>
      <c r="CF231" s="3"/>
      <c r="CG231" s="3"/>
      <c r="CH231" s="3"/>
      <c r="CI231" s="3"/>
      <c r="CJ231" s="3"/>
      <c r="CK231" s="3"/>
      <c r="CL231" s="3"/>
      <c r="CM231" s="3"/>
      <c r="CN231" s="3"/>
      <c r="CO231" s="3"/>
      <c r="CP231" s="3"/>
      <c r="CQ231" s="3"/>
      <c r="CR231" s="3"/>
      <c r="CS231" s="3"/>
      <c r="CT231" s="3"/>
      <c r="CU231" s="3"/>
      <c r="CV231" s="3"/>
      <c r="CW231" s="3"/>
      <c r="CX231" s="3"/>
      <c r="CY231" s="3"/>
      <c r="CZ231" s="3"/>
      <c r="DA231" s="3"/>
      <c r="DB231" s="3"/>
      <c r="DC231" s="3"/>
      <c r="DD231" s="3"/>
      <c r="DE231" s="3"/>
      <c r="DF231" s="3"/>
      <c r="DG231" s="3"/>
      <c r="DH231" s="3"/>
      <c r="DI231" s="3"/>
      <c r="DJ231" s="3"/>
      <c r="DK231" s="3"/>
      <c r="DL231" s="3"/>
      <c r="DM231" s="3"/>
      <c r="DN231" s="3"/>
      <c r="DO231" s="3"/>
      <c r="DP231" s="3"/>
      <c r="DQ231" s="3"/>
      <c r="DR231" s="3"/>
      <c r="DS231" s="3"/>
      <c r="DT231" s="3"/>
      <c r="DU231" s="3"/>
      <c r="DV231" s="3"/>
      <c r="DW231" s="3"/>
      <c r="DX231" s="3"/>
      <c r="DY231" s="3"/>
      <c r="DZ231" s="3"/>
      <c r="EA231" s="3"/>
      <c r="EB231" s="3"/>
      <c r="EC231" s="3"/>
      <c r="ED231" s="3"/>
      <c r="EE231" s="3"/>
      <c r="EF231" s="3"/>
      <c r="EG231" s="3"/>
      <c r="EH231" s="3"/>
      <c r="EI231" s="3"/>
      <c r="EJ231" s="3"/>
      <c r="EK231" s="3"/>
      <c r="EL231" s="3"/>
      <c r="EM231" s="3"/>
      <c r="EN231" s="3"/>
      <c r="EO231" s="3"/>
      <c r="EP231" s="3"/>
      <c r="EQ231" s="3"/>
      <c r="ER231" s="3"/>
      <c r="ES231" s="3"/>
      <c r="ET231" s="3"/>
      <c r="EU231" s="3"/>
      <c r="EV231" s="3"/>
      <c r="EW231" s="3"/>
      <c r="EX231" s="3"/>
      <c r="EY231" s="3"/>
      <c r="EZ231" s="3"/>
      <c r="FA231" s="3"/>
      <c r="FB231" s="3"/>
      <c r="FC231" s="3"/>
      <c r="FD231" s="3"/>
      <c r="FE231" s="3"/>
      <c r="FF231" s="3"/>
      <c r="FG231" s="3"/>
      <c r="FH231" s="3"/>
      <c r="FI231" s="3"/>
      <c r="FJ231" s="3"/>
      <c r="FK231" s="3"/>
      <c r="FL231" s="3"/>
      <c r="FM231" s="3"/>
      <c r="FN231" s="3"/>
      <c r="FO231" s="3"/>
      <c r="FP231" s="3"/>
      <c r="FQ231" s="3"/>
      <c r="FR231" s="3"/>
      <c r="FS231" s="3"/>
      <c r="FT231" s="3"/>
      <c r="FU231" s="3"/>
      <c r="FV231" s="3"/>
      <c r="FW231" s="3"/>
      <c r="FX231" s="3"/>
      <c r="FY231" s="3"/>
      <c r="FZ231" s="3"/>
      <c r="GA231" s="3"/>
      <c r="GB231" s="3"/>
      <c r="GC231" s="3"/>
      <c r="GD231" s="3"/>
      <c r="GE231" s="3"/>
      <c r="GF231" s="3"/>
      <c r="GG231" s="3"/>
      <c r="GH231" s="3"/>
      <c r="GI231" s="3"/>
      <c r="GJ231" s="3"/>
      <c r="GK231" s="3"/>
      <c r="GL231" s="3"/>
      <c r="GM231" s="3"/>
      <c r="GN231" s="3"/>
      <c r="GO231" s="3"/>
      <c r="GP231" s="3"/>
      <c r="GQ231" s="3"/>
      <c r="GR231" s="3"/>
      <c r="GS231" s="3"/>
      <c r="GT231" s="3"/>
      <c r="GU231" s="3"/>
      <c r="GV231" s="3"/>
      <c r="GW231" s="3"/>
      <c r="GX231" s="3"/>
      <c r="GY231" s="3"/>
      <c r="GZ231" s="3"/>
      <c r="HA231" s="3"/>
      <c r="HB231" s="3"/>
      <c r="HC231" s="3"/>
      <c r="HD231" s="3"/>
      <c r="HE231" s="3"/>
      <c r="HF231" s="3"/>
      <c r="HG231" s="3"/>
      <c r="HH231" s="3"/>
      <c r="HI231" s="3"/>
      <c r="HJ231" s="3"/>
      <c r="HK231" s="3"/>
      <c r="HL231" s="3"/>
      <c r="HM231" s="3"/>
      <c r="HN231" s="3"/>
      <c r="HO231" s="3"/>
      <c r="HP231" s="3"/>
      <c r="HQ231" s="3"/>
      <c r="HR231" s="3"/>
      <c r="HS231" s="3"/>
      <c r="HT231" s="3"/>
      <c r="HU231" s="3"/>
      <c r="HV231" s="3"/>
      <c r="HW231" s="3"/>
      <c r="HX231" s="3"/>
      <c r="HY231" s="3"/>
      <c r="HZ231" s="3"/>
      <c r="IA231" s="3"/>
      <c r="IB231" s="3"/>
      <c r="IC231" s="3"/>
      <c r="ID231" s="3"/>
      <c r="IE231" s="3"/>
      <c r="IF231" s="3"/>
      <c r="IG231" s="3"/>
      <c r="IH231" s="3"/>
      <c r="II231" s="3"/>
      <c r="IJ231" s="3"/>
      <c r="IK231" s="3"/>
      <c r="IL231" s="3"/>
      <c r="IM231" s="3"/>
      <c r="IN231" s="3"/>
      <c r="IO231" s="3"/>
      <c r="IP231" s="3"/>
      <c r="IQ231" s="3"/>
      <c r="IR231" s="3"/>
      <c r="IS231" s="3"/>
      <c r="IT231" s="3"/>
      <c r="IU231" s="3"/>
      <c r="IV231" s="3"/>
      <c r="IW231" s="3"/>
      <c r="IX231" s="3"/>
      <c r="IY231" s="3"/>
      <c r="IZ231" s="3"/>
      <c r="JA231" s="3"/>
      <c r="JB231" s="3"/>
      <c r="JC231" s="3"/>
      <c r="JD231" s="3"/>
      <c r="JE231" s="3"/>
      <c r="JF231" s="3"/>
      <c r="JG231" s="3"/>
      <c r="JH231" s="3"/>
      <c r="JI231" s="3"/>
      <c r="JJ231" s="3"/>
      <c r="JK231" s="3"/>
      <c r="JL231" s="3"/>
      <c r="JM231" s="3"/>
      <c r="JN231" s="3"/>
      <c r="JO231" s="3"/>
      <c r="JP231" s="3"/>
      <c r="JQ231" s="3"/>
      <c r="JR231" s="3"/>
      <c r="JS231" s="3"/>
      <c r="JT231" s="3"/>
      <c r="JU231" s="3"/>
      <c r="JV231" s="3"/>
      <c r="JW231" s="3"/>
      <c r="JX231" s="3"/>
      <c r="JY231" s="3"/>
      <c r="JZ231" s="3"/>
      <c r="KA231" s="3"/>
      <c r="KB231" s="3"/>
      <c r="KC231" s="3"/>
      <c r="KD231" s="3"/>
      <c r="KE231" s="3"/>
      <c r="KF231" s="3"/>
      <c r="KG231" s="3"/>
      <c r="KH231" s="3"/>
      <c r="KI231" s="3"/>
      <c r="KJ231" s="3"/>
      <c r="KK231" s="3"/>
      <c r="KL231" s="3"/>
      <c r="KM231" s="3"/>
      <c r="KN231" s="3"/>
      <c r="KO231" s="3"/>
      <c r="KP231" s="3"/>
      <c r="KQ231" s="3"/>
      <c r="KR231" s="3"/>
      <c r="KS231" s="3"/>
      <c r="KT231" s="3"/>
      <c r="KU231" s="3"/>
      <c r="KV231" s="3"/>
      <c r="KW231" s="3"/>
      <c r="KX231" s="3"/>
      <c r="KY231" s="3"/>
      <c r="KZ231" s="3"/>
      <c r="LA231" s="3"/>
      <c r="LB231" s="3"/>
      <c r="LC231" s="3"/>
      <c r="LD231" s="3"/>
      <c r="LE231" s="3"/>
      <c r="LF231" s="3"/>
      <c r="LG231" s="3"/>
      <c r="LH231" s="3"/>
      <c r="LI231" s="3"/>
      <c r="LJ231" s="3"/>
      <c r="LK231" s="3"/>
      <c r="LL231" s="3"/>
      <c r="LM231" s="3"/>
      <c r="LN231" s="3"/>
      <c r="LO231" s="3"/>
      <c r="LP231" s="3"/>
      <c r="LQ231" s="3"/>
      <c r="LR231" s="3"/>
      <c r="LS231" s="3"/>
      <c r="LT231" s="3"/>
      <c r="LU231" s="3"/>
      <c r="LV231" s="3"/>
      <c r="LW231" s="3"/>
      <c r="LX231" s="3"/>
      <c r="LY231" s="3"/>
      <c r="LZ231" s="3"/>
      <c r="MA231" s="3"/>
      <c r="MB231" s="3"/>
      <c r="MC231" s="3"/>
      <c r="MD231" s="3"/>
      <c r="ME231" s="3"/>
      <c r="MF231" s="3"/>
      <c r="MG231" s="3"/>
      <c r="MH231" s="3"/>
      <c r="MI231" s="3"/>
      <c r="MJ231" s="3"/>
      <c r="MK231" s="3"/>
      <c r="ML231" s="3"/>
      <c r="MM231" s="3"/>
      <c r="MN231" s="3"/>
      <c r="MO231" s="3"/>
      <c r="MP231" s="3"/>
      <c r="MQ231" s="3"/>
      <c r="MR231" s="3"/>
      <c r="MS231" s="3"/>
      <c r="MT231" s="3"/>
      <c r="MU231" s="3"/>
      <c r="MV231" s="3"/>
      <c r="MW231" s="3"/>
      <c r="MX231" s="3"/>
      <c r="MY231" s="3"/>
      <c r="MZ231" s="3"/>
      <c r="NA231" s="3"/>
      <c r="NB231" s="3"/>
      <c r="NC231" s="3"/>
      <c r="ND231" s="3"/>
      <c r="NE231" s="3"/>
      <c r="NF231" s="3"/>
      <c r="NG231" s="3"/>
      <c r="NH231" s="3"/>
      <c r="NI231" s="3"/>
      <c r="NJ231" s="3"/>
      <c r="NK231" s="3"/>
      <c r="NL231" s="3"/>
      <c r="NM231" s="3"/>
      <c r="NN231" s="3"/>
      <c r="NO231" s="3"/>
      <c r="NP231" s="3"/>
      <c r="NQ231" s="3"/>
      <c r="NR231" s="3"/>
      <c r="NS231" s="3"/>
      <c r="NT231" s="3"/>
      <c r="NU231" s="3"/>
      <c r="NV231" s="3"/>
      <c r="NW231" s="3"/>
      <c r="NX231" s="3"/>
      <c r="NY231" s="3"/>
      <c r="NZ231" s="3"/>
      <c r="OA231" s="3"/>
      <c r="OB231" s="3"/>
      <c r="OC231" s="3"/>
      <c r="OD231" s="3"/>
      <c r="OE231" s="3"/>
      <c r="OF231" s="3"/>
      <c r="OG231" s="3"/>
      <c r="OH231" s="3"/>
      <c r="OI231" s="3"/>
      <c r="OJ231" s="3"/>
      <c r="OK231" s="3"/>
      <c r="OL231" s="3"/>
      <c r="OM231" s="3"/>
      <c r="ON231" s="3"/>
      <c r="OO231" s="3"/>
      <c r="OP231" s="3"/>
      <c r="OQ231" s="3"/>
      <c r="OR231" s="3"/>
      <c r="OS231" s="3"/>
      <c r="OT231" s="3"/>
      <c r="OU231" s="3"/>
      <c r="OV231" s="3"/>
      <c r="OW231" s="3"/>
      <c r="OX231" s="3"/>
      <c r="OY231" s="3"/>
      <c r="OZ231" s="3"/>
      <c r="PA231" s="3"/>
      <c r="PB231" s="3"/>
      <c r="PC231" s="3"/>
      <c r="PD231" s="3"/>
      <c r="PE231" s="3"/>
      <c r="PF231" s="3"/>
      <c r="PG231" s="3"/>
      <c r="PH231" s="3"/>
      <c r="PI231" s="3"/>
      <c r="PJ231" s="3"/>
      <c r="PK231" s="3"/>
      <c r="PL231" s="3"/>
      <c r="PM231" s="3"/>
      <c r="PN231" s="3"/>
      <c r="PO231" s="3"/>
      <c r="PP231" s="3"/>
      <c r="PQ231" s="3"/>
      <c r="PR231" s="3"/>
      <c r="PS231" s="3"/>
      <c r="PT231" s="3"/>
      <c r="PU231" s="3"/>
      <c r="PV231" s="3"/>
      <c r="PW231" s="3"/>
      <c r="PX231" s="3"/>
      <c r="PY231" s="3"/>
      <c r="PZ231" s="3"/>
      <c r="QA231" s="3"/>
      <c r="QB231" s="3"/>
      <c r="QC231" s="3"/>
      <c r="QD231" s="3"/>
      <c r="QE231" s="3"/>
      <c r="QF231" s="3"/>
      <c r="QG231" s="3"/>
      <c r="QH231" s="3"/>
      <c r="QI231" s="3"/>
      <c r="QJ231" s="3"/>
      <c r="QK231" s="3"/>
      <c r="QL231" s="3"/>
      <c r="QM231" s="3"/>
      <c r="QN231" s="3"/>
      <c r="QO231" s="3"/>
      <c r="QP231" s="3"/>
      <c r="QQ231" s="3"/>
      <c r="QR231" s="3"/>
      <c r="QS231" s="3"/>
      <c r="QT231" s="3"/>
      <c r="QU231" s="3"/>
      <c r="QV231" s="3"/>
      <c r="QW231" s="3"/>
      <c r="QX231" s="3"/>
      <c r="QY231" s="3"/>
      <c r="QZ231" s="3"/>
      <c r="RA231" s="3"/>
      <c r="RB231" s="3"/>
      <c r="RC231" s="3"/>
      <c r="RD231" s="3"/>
      <c r="RE231" s="3"/>
      <c r="RF231" s="3"/>
      <c r="RG231" s="3"/>
      <c r="RH231" s="3"/>
      <c r="RI231" s="3"/>
      <c r="RJ231" s="3"/>
      <c r="RK231" s="3"/>
      <c r="RL231" s="3"/>
      <c r="RM231" s="3"/>
      <c r="RN231" s="3"/>
      <c r="RO231" s="3"/>
      <c r="RP231" s="3"/>
      <c r="RQ231" s="3"/>
      <c r="RR231" s="3"/>
      <c r="RS231" s="3"/>
      <c r="RT231" s="3"/>
      <c r="RU231" s="3"/>
      <c r="RV231" s="3"/>
      <c r="RW231" s="3"/>
      <c r="RX231" s="3"/>
      <c r="RY231" s="3"/>
      <c r="RZ231" s="3"/>
      <c r="SA231" s="3"/>
      <c r="SB231" s="3"/>
      <c r="SC231" s="3"/>
      <c r="SD231" s="3"/>
      <c r="SE231" s="3"/>
      <c r="SF231" s="3"/>
      <c r="SG231" s="3"/>
      <c r="SH231" s="3"/>
      <c r="SI231" s="3"/>
      <c r="SJ231" s="3"/>
      <c r="SK231" s="3"/>
      <c r="SL231" s="3"/>
      <c r="SM231" s="3"/>
      <c r="SN231" s="3"/>
      <c r="SO231" s="3"/>
      <c r="SP231" s="3"/>
      <c r="SQ231" s="3"/>
      <c r="SR231" s="3"/>
      <c r="SS231" s="3"/>
      <c r="ST231" s="3"/>
      <c r="SU231" s="3"/>
      <c r="SV231" s="3"/>
      <c r="SW231" s="3"/>
      <c r="SX231" s="3"/>
      <c r="SY231" s="3"/>
      <c r="SZ231" s="3"/>
      <c r="TA231" s="3"/>
      <c r="TB231" s="3"/>
      <c r="TC231" s="3"/>
      <c r="TD231" s="3"/>
      <c r="TE231" s="3"/>
      <c r="TF231" s="3"/>
      <c r="TG231" s="3"/>
      <c r="TH231" s="3"/>
      <c r="TI231" s="3"/>
      <c r="TJ231" s="3"/>
      <c r="TK231" s="3"/>
      <c r="TL231" s="3"/>
      <c r="TM231" s="3"/>
      <c r="TN231" s="3"/>
      <c r="TO231" s="3"/>
      <c r="TP231" s="3"/>
      <c r="TQ231" s="3"/>
      <c r="TR231" s="3"/>
      <c r="TS231" s="3"/>
      <c r="TT231" s="3"/>
      <c r="TU231" s="3"/>
      <c r="TV231" s="3"/>
      <c r="TW231" s="3"/>
      <c r="TX231" s="3"/>
      <c r="TY231" s="3"/>
      <c r="TZ231" s="3"/>
      <c r="UA231" s="3"/>
      <c r="UB231" s="3"/>
      <c r="UC231" s="3"/>
      <c r="UD231" s="3"/>
      <c r="UE231" s="3"/>
      <c r="UF231" s="3"/>
      <c r="UG231" s="3"/>
      <c r="UH231" s="3"/>
      <c r="UI231" s="3"/>
      <c r="UJ231" s="3"/>
      <c r="UK231" s="3"/>
      <c r="UL231" s="3"/>
      <c r="UM231" s="3"/>
      <c r="UN231" s="3"/>
      <c r="UO231" s="3"/>
      <c r="UP231" s="3"/>
      <c r="UQ231" s="3"/>
      <c r="UR231" s="3"/>
      <c r="US231" s="3"/>
      <c r="UT231" s="3"/>
      <c r="UU231" s="3"/>
      <c r="UV231" s="3"/>
      <c r="UW231" s="3"/>
      <c r="UX231" s="3"/>
      <c r="UY231" s="3"/>
      <c r="UZ231" s="3"/>
      <c r="VA231" s="3"/>
      <c r="VB231" s="3"/>
      <c r="VC231" s="3"/>
      <c r="VD231" s="3"/>
      <c r="VE231" s="3"/>
      <c r="VF231" s="3"/>
      <c r="VG231" s="3"/>
      <c r="VH231" s="3"/>
      <c r="VI231" s="3"/>
      <c r="VJ231" s="3"/>
      <c r="VK231" s="3"/>
      <c r="VL231" s="3"/>
      <c r="VM231" s="3"/>
      <c r="VN231" s="3"/>
      <c r="VO231" s="3"/>
      <c r="VP231" s="3"/>
      <c r="VQ231" s="3"/>
      <c r="VR231" s="3"/>
      <c r="VS231" s="3"/>
      <c r="VT231" s="3"/>
      <c r="VU231" s="3"/>
      <c r="VV231" s="3"/>
      <c r="VW231" s="3"/>
      <c r="VX231" s="3"/>
      <c r="VY231" s="3"/>
      <c r="VZ231" s="3"/>
      <c r="WA231" s="3"/>
      <c r="WB231" s="3"/>
      <c r="WC231" s="3"/>
      <c r="WD231" s="3"/>
      <c r="WE231" s="3"/>
      <c r="WF231" s="3"/>
      <c r="WG231" s="3"/>
      <c r="WH231" s="3"/>
      <c r="WI231" s="3"/>
      <c r="WJ231" s="3"/>
      <c r="WK231" s="3"/>
      <c r="WL231" s="3"/>
      <c r="WM231" s="3"/>
      <c r="WN231" s="3"/>
      <c r="WO231" s="3"/>
      <c r="WP231" s="3"/>
      <c r="WQ231" s="3"/>
      <c r="WR231" s="3"/>
      <c r="WS231" s="3"/>
      <c r="WT231" s="3"/>
      <c r="WU231" s="3"/>
      <c r="WV231" s="3"/>
      <c r="WW231" s="3"/>
      <c r="WX231" s="3"/>
      <c r="WY231" s="3"/>
      <c r="WZ231" s="3"/>
      <c r="XA231" s="3"/>
      <c r="XB231" s="3"/>
      <c r="XC231" s="3"/>
      <c r="XD231" s="3"/>
      <c r="XE231" s="3"/>
      <c r="XF231" s="3"/>
      <c r="XG231" s="3"/>
      <c r="XH231" s="3"/>
      <c r="XI231" s="3"/>
      <c r="XJ231" s="3"/>
      <c r="XK231" s="3"/>
      <c r="XL231" s="3"/>
      <c r="XM231" s="3"/>
      <c r="XN231" s="3"/>
      <c r="XO231" s="3"/>
      <c r="XP231" s="3"/>
      <c r="XQ231" s="3"/>
      <c r="XR231" s="3"/>
      <c r="XS231" s="3"/>
      <c r="XT231" s="3"/>
      <c r="XU231" s="3"/>
      <c r="XV231" s="3"/>
      <c r="XW231" s="3"/>
      <c r="XX231" s="3"/>
      <c r="XY231" s="3"/>
      <c r="XZ231" s="3"/>
      <c r="YA231" s="3"/>
      <c r="YB231" s="3"/>
      <c r="YC231" s="3"/>
      <c r="YD231" s="3"/>
      <c r="YE231" s="3"/>
      <c r="YF231" s="3"/>
      <c r="YG231" s="3"/>
      <c r="YH231" s="3"/>
      <c r="YI231" s="3"/>
      <c r="YJ231" s="3"/>
      <c r="YK231" s="3"/>
      <c r="YL231" s="3"/>
      <c r="YM231" s="3"/>
      <c r="YN231" s="3"/>
      <c r="YO231" s="3"/>
      <c r="YP231" s="3"/>
      <c r="YQ231" s="3"/>
      <c r="YR231" s="3"/>
      <c r="YS231" s="3"/>
      <c r="YT231" s="3"/>
      <c r="YU231" s="3"/>
      <c r="YV231" s="3"/>
      <c r="YW231" s="3"/>
      <c r="YX231" s="3"/>
      <c r="YY231" s="3"/>
      <c r="YZ231" s="3"/>
      <c r="ZA231" s="3"/>
      <c r="ZB231" s="3"/>
      <c r="ZC231" s="3"/>
      <c r="ZD231" s="3"/>
      <c r="ZE231" s="3"/>
      <c r="ZF231" s="3"/>
      <c r="ZG231" s="3"/>
      <c r="ZH231" s="3"/>
      <c r="ZI231" s="3"/>
      <c r="ZJ231" s="3"/>
      <c r="ZK231" s="3"/>
      <c r="ZL231" s="3"/>
      <c r="ZM231" s="3"/>
      <c r="ZN231" s="3"/>
      <c r="ZO231" s="3"/>
      <c r="ZP231" s="3"/>
      <c r="ZQ231" s="3"/>
      <c r="ZR231" s="3"/>
      <c r="ZS231" s="3"/>
      <c r="ZT231" s="3"/>
      <c r="ZU231" s="3"/>
      <c r="ZV231" s="3"/>
      <c r="ZW231" s="3"/>
      <c r="ZX231" s="3"/>
      <c r="ZY231" s="3"/>
      <c r="ZZ231" s="3"/>
      <c r="AAA231" s="3"/>
      <c r="AAB231" s="3"/>
      <c r="AAC231" s="3"/>
      <c r="AAD231" s="3"/>
      <c r="AAE231" s="3"/>
      <c r="AAF231" s="3"/>
      <c r="AAG231" s="3"/>
      <c r="AAH231" s="3"/>
      <c r="AAI231" s="3"/>
      <c r="AAJ231" s="3"/>
      <c r="AAK231" s="3"/>
      <c r="AAL231" s="3"/>
      <c r="AAM231" s="3"/>
      <c r="AAN231" s="3"/>
      <c r="AAO231" s="3"/>
      <c r="AAP231" s="3"/>
      <c r="AAQ231" s="3"/>
      <c r="AAR231" s="3"/>
      <c r="AAS231" s="3"/>
      <c r="AAT231" s="3"/>
      <c r="AAU231" s="3"/>
      <c r="AAV231" s="3"/>
      <c r="AAW231" s="3"/>
      <c r="AAX231" s="3"/>
      <c r="AAY231" s="3"/>
      <c r="AAZ231" s="3"/>
      <c r="ABA231" s="3"/>
      <c r="ABB231" s="3"/>
      <c r="ABC231" s="3"/>
      <c r="ABD231" s="3"/>
      <c r="ABE231" s="3"/>
      <c r="ABF231" s="3"/>
      <c r="ABG231" s="3"/>
      <c r="ABH231" s="3"/>
      <c r="ABI231" s="3"/>
      <c r="ABJ231" s="3"/>
      <c r="ABK231" s="3"/>
      <c r="ABL231" s="3"/>
      <c r="ABM231" s="3"/>
      <c r="ABN231" s="3"/>
      <c r="ABO231" s="3"/>
      <c r="ABP231" s="3"/>
      <c r="ABQ231" s="3"/>
      <c r="ABR231" s="3"/>
      <c r="ABS231" s="3"/>
      <c r="ABT231" s="3"/>
      <c r="ABU231" s="3"/>
      <c r="ABV231" s="3"/>
      <c r="ABW231" s="3"/>
      <c r="ABX231" s="3"/>
      <c r="ABY231" s="3"/>
      <c r="ABZ231" s="3"/>
      <c r="ACA231" s="3"/>
      <c r="ACB231" s="3"/>
      <c r="ACC231" s="3"/>
      <c r="ACD231" s="3"/>
      <c r="ACE231" s="3"/>
      <c r="ACF231" s="3"/>
      <c r="ACG231" s="3"/>
      <c r="ACH231" s="3"/>
      <c r="ACI231" s="3"/>
      <c r="ACJ231" s="3"/>
      <c r="ACK231" s="3"/>
      <c r="ACL231" s="3"/>
      <c r="ACM231" s="3"/>
      <c r="ACN231" s="3"/>
      <c r="ACO231" s="3"/>
      <c r="ACP231" s="3"/>
      <c r="ACQ231" s="3"/>
      <c r="ACR231" s="3"/>
      <c r="ACS231" s="3"/>
      <c r="ACT231" s="3"/>
      <c r="ACU231" s="3"/>
      <c r="ACV231" s="3"/>
      <c r="ACW231" s="3"/>
      <c r="ACX231" s="3"/>
      <c r="ACY231" s="3"/>
      <c r="ACZ231" s="3"/>
      <c r="ADA231" s="3"/>
      <c r="ADB231" s="3"/>
      <c r="ADC231" s="3"/>
      <c r="ADD231" s="3"/>
      <c r="ADE231" s="3"/>
      <c r="ADF231" s="3"/>
      <c r="ADG231" s="3"/>
      <c r="ADH231" s="3"/>
      <c r="ADI231" s="3"/>
      <c r="ADJ231" s="3"/>
      <c r="ADK231" s="3"/>
      <c r="ADL231" s="3"/>
      <c r="ADM231" s="3"/>
      <c r="ADN231" s="3"/>
      <c r="ADO231" s="3"/>
      <c r="ADP231" s="3"/>
      <c r="ADQ231" s="3"/>
      <c r="ADR231" s="3"/>
      <c r="ADS231" s="3"/>
      <c r="ADT231" s="3"/>
      <c r="ADU231" s="3"/>
      <c r="ADV231" s="3"/>
      <c r="ADW231" s="3"/>
      <c r="ADX231" s="3"/>
      <c r="ADY231" s="3"/>
      <c r="ADZ231" s="3"/>
      <c r="AEA231" s="3"/>
      <c r="AEB231" s="3"/>
      <c r="AEC231" s="3"/>
      <c r="AED231" s="3"/>
      <c r="AEE231" s="3"/>
      <c r="AEF231" s="3"/>
      <c r="AEG231" s="3"/>
      <c r="AEH231" s="3"/>
      <c r="AEI231" s="3"/>
      <c r="AEJ231" s="3"/>
      <c r="AEK231" s="3"/>
      <c r="AEL231" s="3"/>
      <c r="AEM231" s="3"/>
      <c r="AEN231" s="3"/>
      <c r="AEO231" s="3"/>
      <c r="AEP231" s="3"/>
      <c r="AEQ231" s="3"/>
      <c r="AER231" s="3"/>
      <c r="AES231" s="3"/>
      <c r="AET231" s="3"/>
      <c r="AEU231" s="3"/>
      <c r="AEV231" s="3"/>
      <c r="AEW231" s="3"/>
      <c r="AEX231" s="3"/>
      <c r="AEY231" s="3"/>
      <c r="AEZ231" s="3"/>
      <c r="AFA231" s="3"/>
      <c r="AFB231" s="3"/>
      <c r="AFC231" s="3"/>
      <c r="AFD231" s="3"/>
      <c r="AFE231" s="3"/>
      <c r="AFF231" s="3"/>
      <c r="AFG231" s="3"/>
      <c r="AFH231" s="3"/>
      <c r="AFI231" s="3"/>
      <c r="AFJ231" s="3"/>
      <c r="AFK231" s="3"/>
      <c r="AFL231" s="3"/>
      <c r="AFM231" s="3"/>
      <c r="AFN231" s="3"/>
      <c r="AFO231" s="3"/>
      <c r="AFP231" s="3"/>
      <c r="AFQ231" s="3"/>
      <c r="AFR231" s="3"/>
      <c r="AFS231" s="3"/>
      <c r="AFT231" s="3"/>
      <c r="AFU231" s="3"/>
      <c r="AFV231" s="3"/>
      <c r="AFW231" s="3"/>
      <c r="AFX231" s="3"/>
      <c r="AFY231" s="3"/>
      <c r="AFZ231" s="3"/>
      <c r="AGA231" s="3"/>
      <c r="AGB231" s="3"/>
      <c r="AGC231" s="3"/>
      <c r="AGD231" s="3"/>
      <c r="AGE231" s="3"/>
      <c r="AGF231" s="3"/>
      <c r="AGG231" s="3"/>
      <c r="AGH231" s="3"/>
      <c r="AGI231" s="3"/>
      <c r="AGJ231" s="3"/>
      <c r="AGK231" s="3"/>
      <c r="AGL231" s="3"/>
      <c r="AGM231" s="3"/>
      <c r="AGN231" s="3"/>
      <c r="AGO231" s="3"/>
      <c r="AGP231" s="3"/>
      <c r="AGQ231" s="3"/>
      <c r="AGR231" s="3"/>
      <c r="AGS231" s="3"/>
      <c r="AGT231" s="3"/>
      <c r="AGU231" s="3"/>
      <c r="AGV231" s="3"/>
      <c r="AGW231" s="3"/>
      <c r="AGX231" s="3"/>
      <c r="AGY231" s="3"/>
      <c r="AGZ231" s="3"/>
      <c r="AHA231" s="3"/>
      <c r="AHB231" s="3"/>
      <c r="AHC231" s="3"/>
      <c r="AHD231" s="3"/>
      <c r="AHE231" s="3"/>
      <c r="AHF231" s="3"/>
      <c r="AHG231" s="3"/>
      <c r="AHH231" s="3"/>
      <c r="AHI231" s="3"/>
      <c r="AHJ231" s="3"/>
      <c r="AHK231" s="3"/>
      <c r="AHL231" s="3"/>
      <c r="AHM231" s="3"/>
      <c r="AHN231" s="3"/>
      <c r="AHO231" s="3"/>
      <c r="AHP231" s="3"/>
      <c r="AHQ231" s="3"/>
      <c r="AHR231" s="3"/>
      <c r="AHS231" s="3"/>
      <c r="AHT231" s="3"/>
      <c r="AHU231" s="3"/>
      <c r="AHV231" s="3"/>
      <c r="AHW231" s="3"/>
      <c r="AHX231" s="3"/>
      <c r="AHY231" s="3"/>
      <c r="AHZ231" s="3"/>
      <c r="AIA231" s="3"/>
      <c r="AIB231" s="3"/>
      <c r="AIC231" s="3"/>
      <c r="AID231" s="3"/>
      <c r="AIE231" s="3"/>
      <c r="AIF231" s="3"/>
      <c r="AIG231" s="3"/>
      <c r="AIH231" s="3"/>
      <c r="AII231" s="3"/>
      <c r="AIJ231" s="3"/>
      <c r="AIK231" s="3"/>
      <c r="AIL231" s="3"/>
      <c r="AIM231" s="3"/>
      <c r="AIN231" s="3"/>
      <c r="AIO231" s="3"/>
      <c r="AIP231" s="3"/>
      <c r="AIQ231" s="3"/>
      <c r="AIR231" s="3"/>
      <c r="AIS231" s="3"/>
      <c r="AIT231" s="3"/>
      <c r="AIU231" s="3"/>
      <c r="AIV231" s="3"/>
      <c r="AIW231" s="3"/>
      <c r="AIX231" s="3"/>
      <c r="AIY231" s="3"/>
      <c r="AIZ231" s="3"/>
      <c r="AJA231" s="3"/>
      <c r="AJB231" s="3"/>
      <c r="AJC231" s="3"/>
      <c r="AJD231" s="3"/>
      <c r="AJE231" s="3"/>
      <c r="AJF231" s="3"/>
      <c r="AJG231" s="3"/>
      <c r="AJH231" s="3"/>
      <c r="AJI231" s="3"/>
      <c r="AJJ231" s="3"/>
      <c r="AJK231" s="3"/>
      <c r="AJL231" s="3"/>
      <c r="AJM231" s="3"/>
      <c r="AJN231" s="3"/>
      <c r="AJO231" s="3"/>
      <c r="AJP231" s="3"/>
      <c r="AJQ231" s="3"/>
      <c r="AJR231" s="3"/>
      <c r="AJS231" s="3"/>
      <c r="AJT231" s="3"/>
      <c r="AJU231" s="3"/>
      <c r="AJV231" s="3"/>
      <c r="AJW231" s="3"/>
      <c r="AJX231" s="3"/>
      <c r="AJY231" s="3"/>
      <c r="AJZ231" s="3"/>
      <c r="AKA231" s="3"/>
      <c r="AKB231" s="3"/>
      <c r="AKC231" s="3"/>
      <c r="AKD231" s="3"/>
      <c r="AKE231" s="3"/>
      <c r="AKF231" s="3"/>
      <c r="AKG231" s="3"/>
      <c r="AKH231" s="3"/>
      <c r="AKI231" s="3"/>
      <c r="AKJ231" s="3"/>
      <c r="AKK231" s="3"/>
      <c r="AKL231" s="3"/>
      <c r="AKM231" s="3"/>
      <c r="AKN231" s="3"/>
      <c r="AKO231" s="3"/>
      <c r="AKP231" s="3"/>
      <c r="AKQ231" s="3"/>
      <c r="AKR231" s="3"/>
      <c r="AKS231" s="3"/>
      <c r="AKT231" s="3"/>
      <c r="AKU231" s="3"/>
      <c r="AKV231" s="3"/>
      <c r="AKW231" s="3"/>
      <c r="AKX231" s="3"/>
      <c r="AKY231" s="3"/>
      <c r="AKZ231" s="3"/>
      <c r="ALA231" s="3"/>
    </row>
    <row r="232" spans="1:989" s="4" customFormat="1" x14ac:dyDescent="0.2">
      <c r="A232" s="45"/>
      <c r="B232" s="39"/>
      <c r="C232" s="39"/>
      <c r="D232" s="39"/>
      <c r="E232" s="39"/>
      <c r="F232" s="39"/>
      <c r="G232" s="90"/>
      <c r="H232" s="39"/>
      <c r="I232" s="39"/>
      <c r="J232" s="39"/>
      <c r="K232" s="39"/>
      <c r="L232" s="39"/>
      <c r="M232" s="39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  <c r="BT232" s="3"/>
      <c r="BU232" s="3"/>
      <c r="BV232" s="3"/>
      <c r="BW232" s="3"/>
      <c r="BX232" s="3"/>
      <c r="BY232" s="3"/>
      <c r="BZ232" s="3"/>
      <c r="CA232" s="3"/>
      <c r="CB232" s="3"/>
      <c r="CC232" s="3"/>
      <c r="CD232" s="3"/>
      <c r="CE232" s="3"/>
      <c r="CF232" s="3"/>
      <c r="CG232" s="3"/>
      <c r="CH232" s="3"/>
      <c r="CI232" s="3"/>
      <c r="CJ232" s="3"/>
      <c r="CK232" s="3"/>
      <c r="CL232" s="3"/>
      <c r="CM232" s="3"/>
      <c r="CN232" s="3"/>
      <c r="CO232" s="3"/>
      <c r="CP232" s="3"/>
      <c r="CQ232" s="3"/>
      <c r="CR232" s="3"/>
      <c r="CS232" s="3"/>
      <c r="CT232" s="3"/>
      <c r="CU232" s="3"/>
      <c r="CV232" s="3"/>
      <c r="CW232" s="3"/>
      <c r="CX232" s="3"/>
      <c r="CY232" s="3"/>
      <c r="CZ232" s="3"/>
      <c r="DA232" s="3"/>
      <c r="DB232" s="3"/>
      <c r="DC232" s="3"/>
      <c r="DD232" s="3"/>
      <c r="DE232" s="3"/>
      <c r="DF232" s="3"/>
      <c r="DG232" s="3"/>
      <c r="DH232" s="3"/>
      <c r="DI232" s="3"/>
      <c r="DJ232" s="3"/>
      <c r="DK232" s="3"/>
      <c r="DL232" s="3"/>
      <c r="DM232" s="3"/>
      <c r="DN232" s="3"/>
      <c r="DO232" s="3"/>
      <c r="DP232" s="3"/>
      <c r="DQ232" s="3"/>
      <c r="DR232" s="3"/>
      <c r="DS232" s="3"/>
      <c r="DT232" s="3"/>
      <c r="DU232" s="3"/>
      <c r="DV232" s="3"/>
      <c r="DW232" s="3"/>
      <c r="DX232" s="3"/>
      <c r="DY232" s="3"/>
      <c r="DZ232" s="3"/>
      <c r="EA232" s="3"/>
      <c r="EB232" s="3"/>
      <c r="EC232" s="3"/>
      <c r="ED232" s="3"/>
      <c r="EE232" s="3"/>
      <c r="EF232" s="3"/>
      <c r="EG232" s="3"/>
      <c r="EH232" s="3"/>
      <c r="EI232" s="3"/>
      <c r="EJ232" s="3"/>
      <c r="EK232" s="3"/>
      <c r="EL232" s="3"/>
      <c r="EM232" s="3"/>
      <c r="EN232" s="3"/>
      <c r="EO232" s="3"/>
      <c r="EP232" s="3"/>
      <c r="EQ232" s="3"/>
      <c r="ER232" s="3"/>
      <c r="ES232" s="3"/>
      <c r="ET232" s="3"/>
      <c r="EU232" s="3"/>
      <c r="EV232" s="3"/>
      <c r="EW232" s="3"/>
      <c r="EX232" s="3"/>
      <c r="EY232" s="3"/>
      <c r="EZ232" s="3"/>
      <c r="FA232" s="3"/>
      <c r="FB232" s="3"/>
      <c r="FC232" s="3"/>
      <c r="FD232" s="3"/>
      <c r="FE232" s="3"/>
      <c r="FF232" s="3"/>
      <c r="FG232" s="3"/>
      <c r="FH232" s="3"/>
      <c r="FI232" s="3"/>
      <c r="FJ232" s="3"/>
      <c r="FK232" s="3"/>
      <c r="FL232" s="3"/>
      <c r="FM232" s="3"/>
      <c r="FN232" s="3"/>
      <c r="FO232" s="3"/>
      <c r="FP232" s="3"/>
      <c r="FQ232" s="3"/>
      <c r="FR232" s="3"/>
      <c r="FS232" s="3"/>
      <c r="FT232" s="3"/>
      <c r="FU232" s="3"/>
      <c r="FV232" s="3"/>
      <c r="FW232" s="3"/>
      <c r="FX232" s="3"/>
      <c r="FY232" s="3"/>
      <c r="FZ232" s="3"/>
      <c r="GA232" s="3"/>
      <c r="GB232" s="3"/>
      <c r="GC232" s="3"/>
      <c r="GD232" s="3"/>
      <c r="GE232" s="3"/>
      <c r="GF232" s="3"/>
      <c r="GG232" s="3"/>
      <c r="GH232" s="3"/>
      <c r="GI232" s="3"/>
      <c r="GJ232" s="3"/>
      <c r="GK232" s="3"/>
      <c r="GL232" s="3"/>
      <c r="GM232" s="3"/>
      <c r="GN232" s="3"/>
      <c r="GO232" s="3"/>
      <c r="GP232" s="3"/>
      <c r="GQ232" s="3"/>
      <c r="GR232" s="3"/>
      <c r="GS232" s="3"/>
      <c r="GT232" s="3"/>
      <c r="GU232" s="3"/>
      <c r="GV232" s="3"/>
      <c r="GW232" s="3"/>
      <c r="GX232" s="3"/>
      <c r="GY232" s="3"/>
      <c r="GZ232" s="3"/>
      <c r="HA232" s="3"/>
      <c r="HB232" s="3"/>
      <c r="HC232" s="3"/>
      <c r="HD232" s="3"/>
      <c r="HE232" s="3"/>
      <c r="HF232" s="3"/>
      <c r="HG232" s="3"/>
      <c r="HH232" s="3"/>
      <c r="HI232" s="3"/>
      <c r="HJ232" s="3"/>
      <c r="HK232" s="3"/>
      <c r="HL232" s="3"/>
      <c r="HM232" s="3"/>
      <c r="HN232" s="3"/>
      <c r="HO232" s="3"/>
      <c r="HP232" s="3"/>
      <c r="HQ232" s="3"/>
      <c r="HR232" s="3"/>
      <c r="HS232" s="3"/>
      <c r="HT232" s="3"/>
      <c r="HU232" s="3"/>
      <c r="HV232" s="3"/>
      <c r="HW232" s="3"/>
      <c r="HX232" s="3"/>
      <c r="HY232" s="3"/>
      <c r="HZ232" s="3"/>
      <c r="IA232" s="3"/>
      <c r="IB232" s="3"/>
      <c r="IC232" s="3"/>
      <c r="ID232" s="3"/>
      <c r="IE232" s="3"/>
      <c r="IF232" s="3"/>
      <c r="IG232" s="3"/>
      <c r="IH232" s="3"/>
      <c r="II232" s="3"/>
      <c r="IJ232" s="3"/>
      <c r="IK232" s="3"/>
      <c r="IL232" s="3"/>
      <c r="IM232" s="3"/>
      <c r="IN232" s="3"/>
      <c r="IO232" s="3"/>
      <c r="IP232" s="3"/>
      <c r="IQ232" s="3"/>
      <c r="IR232" s="3"/>
      <c r="IS232" s="3"/>
      <c r="IT232" s="3"/>
      <c r="IU232" s="3"/>
      <c r="IV232" s="3"/>
      <c r="IW232" s="3"/>
      <c r="IX232" s="3"/>
      <c r="IY232" s="3"/>
      <c r="IZ232" s="3"/>
      <c r="JA232" s="3"/>
      <c r="JB232" s="3"/>
      <c r="JC232" s="3"/>
      <c r="JD232" s="3"/>
      <c r="JE232" s="3"/>
      <c r="JF232" s="3"/>
      <c r="JG232" s="3"/>
      <c r="JH232" s="3"/>
      <c r="JI232" s="3"/>
      <c r="JJ232" s="3"/>
      <c r="JK232" s="3"/>
      <c r="JL232" s="3"/>
      <c r="JM232" s="3"/>
      <c r="JN232" s="3"/>
      <c r="JO232" s="3"/>
      <c r="JP232" s="3"/>
      <c r="JQ232" s="3"/>
      <c r="JR232" s="3"/>
      <c r="JS232" s="3"/>
      <c r="JT232" s="3"/>
      <c r="JU232" s="3"/>
      <c r="JV232" s="3"/>
      <c r="JW232" s="3"/>
      <c r="JX232" s="3"/>
      <c r="JY232" s="3"/>
      <c r="JZ232" s="3"/>
      <c r="KA232" s="3"/>
      <c r="KB232" s="3"/>
      <c r="KC232" s="3"/>
      <c r="KD232" s="3"/>
      <c r="KE232" s="3"/>
      <c r="KF232" s="3"/>
      <c r="KG232" s="3"/>
      <c r="KH232" s="3"/>
      <c r="KI232" s="3"/>
      <c r="KJ232" s="3"/>
      <c r="KK232" s="3"/>
      <c r="KL232" s="3"/>
      <c r="KM232" s="3"/>
      <c r="KN232" s="3"/>
      <c r="KO232" s="3"/>
      <c r="KP232" s="3"/>
      <c r="KQ232" s="3"/>
      <c r="KR232" s="3"/>
      <c r="KS232" s="3"/>
      <c r="KT232" s="3"/>
      <c r="KU232" s="3"/>
      <c r="KV232" s="3"/>
      <c r="KW232" s="3"/>
      <c r="KX232" s="3"/>
      <c r="KY232" s="3"/>
      <c r="KZ232" s="3"/>
      <c r="LA232" s="3"/>
      <c r="LB232" s="3"/>
      <c r="LC232" s="3"/>
      <c r="LD232" s="3"/>
      <c r="LE232" s="3"/>
      <c r="LF232" s="3"/>
      <c r="LG232" s="3"/>
      <c r="LH232" s="3"/>
      <c r="LI232" s="3"/>
      <c r="LJ232" s="3"/>
      <c r="LK232" s="3"/>
      <c r="LL232" s="3"/>
      <c r="LM232" s="3"/>
      <c r="LN232" s="3"/>
      <c r="LO232" s="3"/>
      <c r="LP232" s="3"/>
      <c r="LQ232" s="3"/>
      <c r="LR232" s="3"/>
      <c r="LS232" s="3"/>
      <c r="LT232" s="3"/>
      <c r="LU232" s="3"/>
      <c r="LV232" s="3"/>
      <c r="LW232" s="3"/>
      <c r="LX232" s="3"/>
      <c r="LY232" s="3"/>
      <c r="LZ232" s="3"/>
      <c r="MA232" s="3"/>
      <c r="MB232" s="3"/>
      <c r="MC232" s="3"/>
      <c r="MD232" s="3"/>
      <c r="ME232" s="3"/>
      <c r="MF232" s="3"/>
      <c r="MG232" s="3"/>
      <c r="MH232" s="3"/>
      <c r="MI232" s="3"/>
      <c r="MJ232" s="3"/>
      <c r="MK232" s="3"/>
      <c r="ML232" s="3"/>
      <c r="MM232" s="3"/>
      <c r="MN232" s="3"/>
      <c r="MO232" s="3"/>
      <c r="MP232" s="3"/>
      <c r="MQ232" s="3"/>
      <c r="MR232" s="3"/>
      <c r="MS232" s="3"/>
      <c r="MT232" s="3"/>
      <c r="MU232" s="3"/>
      <c r="MV232" s="3"/>
      <c r="MW232" s="3"/>
      <c r="MX232" s="3"/>
      <c r="MY232" s="3"/>
      <c r="MZ232" s="3"/>
      <c r="NA232" s="3"/>
      <c r="NB232" s="3"/>
      <c r="NC232" s="3"/>
      <c r="ND232" s="3"/>
      <c r="NE232" s="3"/>
      <c r="NF232" s="3"/>
      <c r="NG232" s="3"/>
      <c r="NH232" s="3"/>
      <c r="NI232" s="3"/>
      <c r="NJ232" s="3"/>
      <c r="NK232" s="3"/>
      <c r="NL232" s="3"/>
      <c r="NM232" s="3"/>
      <c r="NN232" s="3"/>
      <c r="NO232" s="3"/>
      <c r="NP232" s="3"/>
      <c r="NQ232" s="3"/>
      <c r="NR232" s="3"/>
      <c r="NS232" s="3"/>
      <c r="NT232" s="3"/>
      <c r="NU232" s="3"/>
      <c r="NV232" s="3"/>
      <c r="NW232" s="3"/>
      <c r="NX232" s="3"/>
      <c r="NY232" s="3"/>
      <c r="NZ232" s="3"/>
      <c r="OA232" s="3"/>
      <c r="OB232" s="3"/>
      <c r="OC232" s="3"/>
      <c r="OD232" s="3"/>
      <c r="OE232" s="3"/>
      <c r="OF232" s="3"/>
      <c r="OG232" s="3"/>
      <c r="OH232" s="3"/>
      <c r="OI232" s="3"/>
      <c r="OJ232" s="3"/>
      <c r="OK232" s="3"/>
      <c r="OL232" s="3"/>
      <c r="OM232" s="3"/>
      <c r="ON232" s="3"/>
      <c r="OO232" s="3"/>
      <c r="OP232" s="3"/>
      <c r="OQ232" s="3"/>
      <c r="OR232" s="3"/>
      <c r="OS232" s="3"/>
      <c r="OT232" s="3"/>
      <c r="OU232" s="3"/>
      <c r="OV232" s="3"/>
      <c r="OW232" s="3"/>
      <c r="OX232" s="3"/>
      <c r="OY232" s="3"/>
      <c r="OZ232" s="3"/>
      <c r="PA232" s="3"/>
      <c r="PB232" s="3"/>
      <c r="PC232" s="3"/>
      <c r="PD232" s="3"/>
      <c r="PE232" s="3"/>
      <c r="PF232" s="3"/>
      <c r="PG232" s="3"/>
      <c r="PH232" s="3"/>
      <c r="PI232" s="3"/>
      <c r="PJ232" s="3"/>
      <c r="PK232" s="3"/>
      <c r="PL232" s="3"/>
      <c r="PM232" s="3"/>
      <c r="PN232" s="3"/>
      <c r="PO232" s="3"/>
      <c r="PP232" s="3"/>
      <c r="PQ232" s="3"/>
      <c r="PR232" s="3"/>
      <c r="PS232" s="3"/>
      <c r="PT232" s="3"/>
      <c r="PU232" s="3"/>
      <c r="PV232" s="3"/>
      <c r="PW232" s="3"/>
      <c r="PX232" s="3"/>
      <c r="PY232" s="3"/>
      <c r="PZ232" s="3"/>
      <c r="QA232" s="3"/>
      <c r="QB232" s="3"/>
      <c r="QC232" s="3"/>
      <c r="QD232" s="3"/>
      <c r="QE232" s="3"/>
      <c r="QF232" s="3"/>
      <c r="QG232" s="3"/>
      <c r="QH232" s="3"/>
      <c r="QI232" s="3"/>
      <c r="QJ232" s="3"/>
      <c r="QK232" s="3"/>
      <c r="QL232" s="3"/>
      <c r="QM232" s="3"/>
      <c r="QN232" s="3"/>
      <c r="QO232" s="3"/>
      <c r="QP232" s="3"/>
      <c r="QQ232" s="3"/>
      <c r="QR232" s="3"/>
      <c r="QS232" s="3"/>
      <c r="QT232" s="3"/>
      <c r="QU232" s="3"/>
      <c r="QV232" s="3"/>
      <c r="QW232" s="3"/>
      <c r="QX232" s="3"/>
      <c r="QY232" s="3"/>
      <c r="QZ232" s="3"/>
      <c r="RA232" s="3"/>
      <c r="RB232" s="3"/>
      <c r="RC232" s="3"/>
      <c r="RD232" s="3"/>
      <c r="RE232" s="3"/>
      <c r="RF232" s="3"/>
      <c r="RG232" s="3"/>
      <c r="RH232" s="3"/>
      <c r="RI232" s="3"/>
      <c r="RJ232" s="3"/>
      <c r="RK232" s="3"/>
      <c r="RL232" s="3"/>
      <c r="RM232" s="3"/>
      <c r="RN232" s="3"/>
      <c r="RO232" s="3"/>
      <c r="RP232" s="3"/>
      <c r="RQ232" s="3"/>
      <c r="RR232" s="3"/>
      <c r="RS232" s="3"/>
      <c r="RT232" s="3"/>
      <c r="RU232" s="3"/>
      <c r="RV232" s="3"/>
      <c r="RW232" s="3"/>
      <c r="RX232" s="3"/>
      <c r="RY232" s="3"/>
      <c r="RZ232" s="3"/>
      <c r="SA232" s="3"/>
      <c r="SB232" s="3"/>
      <c r="SC232" s="3"/>
      <c r="SD232" s="3"/>
      <c r="SE232" s="3"/>
      <c r="SF232" s="3"/>
      <c r="SG232" s="3"/>
      <c r="SH232" s="3"/>
      <c r="SI232" s="3"/>
      <c r="SJ232" s="3"/>
      <c r="SK232" s="3"/>
      <c r="SL232" s="3"/>
      <c r="SM232" s="3"/>
      <c r="SN232" s="3"/>
      <c r="SO232" s="3"/>
      <c r="SP232" s="3"/>
      <c r="SQ232" s="3"/>
      <c r="SR232" s="3"/>
      <c r="SS232" s="3"/>
      <c r="ST232" s="3"/>
      <c r="SU232" s="3"/>
      <c r="SV232" s="3"/>
      <c r="SW232" s="3"/>
      <c r="SX232" s="3"/>
      <c r="SY232" s="3"/>
      <c r="SZ232" s="3"/>
      <c r="TA232" s="3"/>
      <c r="TB232" s="3"/>
      <c r="TC232" s="3"/>
      <c r="TD232" s="3"/>
      <c r="TE232" s="3"/>
      <c r="TF232" s="3"/>
      <c r="TG232" s="3"/>
      <c r="TH232" s="3"/>
      <c r="TI232" s="3"/>
      <c r="TJ232" s="3"/>
      <c r="TK232" s="3"/>
      <c r="TL232" s="3"/>
      <c r="TM232" s="3"/>
      <c r="TN232" s="3"/>
      <c r="TO232" s="3"/>
      <c r="TP232" s="3"/>
      <c r="TQ232" s="3"/>
      <c r="TR232" s="3"/>
      <c r="TS232" s="3"/>
      <c r="TT232" s="3"/>
      <c r="TU232" s="3"/>
      <c r="TV232" s="3"/>
      <c r="TW232" s="3"/>
      <c r="TX232" s="3"/>
      <c r="TY232" s="3"/>
      <c r="TZ232" s="3"/>
      <c r="UA232" s="3"/>
      <c r="UB232" s="3"/>
      <c r="UC232" s="3"/>
      <c r="UD232" s="3"/>
      <c r="UE232" s="3"/>
      <c r="UF232" s="3"/>
      <c r="UG232" s="3"/>
      <c r="UH232" s="3"/>
      <c r="UI232" s="3"/>
      <c r="UJ232" s="3"/>
      <c r="UK232" s="3"/>
      <c r="UL232" s="3"/>
      <c r="UM232" s="3"/>
      <c r="UN232" s="3"/>
      <c r="UO232" s="3"/>
      <c r="UP232" s="3"/>
      <c r="UQ232" s="3"/>
      <c r="UR232" s="3"/>
      <c r="US232" s="3"/>
      <c r="UT232" s="3"/>
      <c r="UU232" s="3"/>
      <c r="UV232" s="3"/>
      <c r="UW232" s="3"/>
      <c r="UX232" s="3"/>
      <c r="UY232" s="3"/>
      <c r="UZ232" s="3"/>
      <c r="VA232" s="3"/>
      <c r="VB232" s="3"/>
      <c r="VC232" s="3"/>
      <c r="VD232" s="3"/>
      <c r="VE232" s="3"/>
      <c r="VF232" s="3"/>
      <c r="VG232" s="3"/>
      <c r="VH232" s="3"/>
      <c r="VI232" s="3"/>
      <c r="VJ232" s="3"/>
      <c r="VK232" s="3"/>
      <c r="VL232" s="3"/>
      <c r="VM232" s="3"/>
      <c r="VN232" s="3"/>
      <c r="VO232" s="3"/>
      <c r="VP232" s="3"/>
      <c r="VQ232" s="3"/>
      <c r="VR232" s="3"/>
      <c r="VS232" s="3"/>
      <c r="VT232" s="3"/>
      <c r="VU232" s="3"/>
      <c r="VV232" s="3"/>
      <c r="VW232" s="3"/>
      <c r="VX232" s="3"/>
      <c r="VY232" s="3"/>
      <c r="VZ232" s="3"/>
      <c r="WA232" s="3"/>
      <c r="WB232" s="3"/>
      <c r="WC232" s="3"/>
      <c r="WD232" s="3"/>
      <c r="WE232" s="3"/>
      <c r="WF232" s="3"/>
      <c r="WG232" s="3"/>
      <c r="WH232" s="3"/>
      <c r="WI232" s="3"/>
      <c r="WJ232" s="3"/>
      <c r="WK232" s="3"/>
      <c r="WL232" s="3"/>
      <c r="WM232" s="3"/>
      <c r="WN232" s="3"/>
      <c r="WO232" s="3"/>
      <c r="WP232" s="3"/>
      <c r="WQ232" s="3"/>
      <c r="WR232" s="3"/>
      <c r="WS232" s="3"/>
      <c r="WT232" s="3"/>
      <c r="WU232" s="3"/>
      <c r="WV232" s="3"/>
      <c r="WW232" s="3"/>
      <c r="WX232" s="3"/>
      <c r="WY232" s="3"/>
      <c r="WZ232" s="3"/>
      <c r="XA232" s="3"/>
      <c r="XB232" s="3"/>
      <c r="XC232" s="3"/>
      <c r="XD232" s="3"/>
      <c r="XE232" s="3"/>
      <c r="XF232" s="3"/>
      <c r="XG232" s="3"/>
      <c r="XH232" s="3"/>
      <c r="XI232" s="3"/>
      <c r="XJ232" s="3"/>
      <c r="XK232" s="3"/>
      <c r="XL232" s="3"/>
      <c r="XM232" s="3"/>
      <c r="XN232" s="3"/>
      <c r="XO232" s="3"/>
      <c r="XP232" s="3"/>
      <c r="XQ232" s="3"/>
      <c r="XR232" s="3"/>
      <c r="XS232" s="3"/>
      <c r="XT232" s="3"/>
      <c r="XU232" s="3"/>
      <c r="XV232" s="3"/>
      <c r="XW232" s="3"/>
      <c r="XX232" s="3"/>
      <c r="XY232" s="3"/>
      <c r="XZ232" s="3"/>
      <c r="YA232" s="3"/>
      <c r="YB232" s="3"/>
      <c r="YC232" s="3"/>
      <c r="YD232" s="3"/>
      <c r="YE232" s="3"/>
      <c r="YF232" s="3"/>
      <c r="YG232" s="3"/>
      <c r="YH232" s="3"/>
      <c r="YI232" s="3"/>
      <c r="YJ232" s="3"/>
      <c r="YK232" s="3"/>
      <c r="YL232" s="3"/>
      <c r="YM232" s="3"/>
      <c r="YN232" s="3"/>
      <c r="YO232" s="3"/>
      <c r="YP232" s="3"/>
      <c r="YQ232" s="3"/>
      <c r="YR232" s="3"/>
      <c r="YS232" s="3"/>
      <c r="YT232" s="3"/>
      <c r="YU232" s="3"/>
      <c r="YV232" s="3"/>
      <c r="YW232" s="3"/>
      <c r="YX232" s="3"/>
      <c r="YY232" s="3"/>
      <c r="YZ232" s="3"/>
      <c r="ZA232" s="3"/>
      <c r="ZB232" s="3"/>
      <c r="ZC232" s="3"/>
      <c r="ZD232" s="3"/>
      <c r="ZE232" s="3"/>
      <c r="ZF232" s="3"/>
      <c r="ZG232" s="3"/>
      <c r="ZH232" s="3"/>
      <c r="ZI232" s="3"/>
      <c r="ZJ232" s="3"/>
      <c r="ZK232" s="3"/>
      <c r="ZL232" s="3"/>
      <c r="ZM232" s="3"/>
      <c r="ZN232" s="3"/>
      <c r="ZO232" s="3"/>
      <c r="ZP232" s="3"/>
      <c r="ZQ232" s="3"/>
      <c r="ZR232" s="3"/>
      <c r="ZS232" s="3"/>
      <c r="ZT232" s="3"/>
      <c r="ZU232" s="3"/>
      <c r="ZV232" s="3"/>
      <c r="ZW232" s="3"/>
      <c r="ZX232" s="3"/>
      <c r="ZY232" s="3"/>
      <c r="ZZ232" s="3"/>
      <c r="AAA232" s="3"/>
      <c r="AAB232" s="3"/>
      <c r="AAC232" s="3"/>
      <c r="AAD232" s="3"/>
      <c r="AAE232" s="3"/>
      <c r="AAF232" s="3"/>
      <c r="AAG232" s="3"/>
      <c r="AAH232" s="3"/>
      <c r="AAI232" s="3"/>
      <c r="AAJ232" s="3"/>
      <c r="AAK232" s="3"/>
      <c r="AAL232" s="3"/>
      <c r="AAM232" s="3"/>
      <c r="AAN232" s="3"/>
      <c r="AAO232" s="3"/>
      <c r="AAP232" s="3"/>
      <c r="AAQ232" s="3"/>
      <c r="AAR232" s="3"/>
      <c r="AAS232" s="3"/>
      <c r="AAT232" s="3"/>
      <c r="AAU232" s="3"/>
      <c r="AAV232" s="3"/>
      <c r="AAW232" s="3"/>
      <c r="AAX232" s="3"/>
      <c r="AAY232" s="3"/>
      <c r="AAZ232" s="3"/>
      <c r="ABA232" s="3"/>
      <c r="ABB232" s="3"/>
      <c r="ABC232" s="3"/>
      <c r="ABD232" s="3"/>
      <c r="ABE232" s="3"/>
      <c r="ABF232" s="3"/>
      <c r="ABG232" s="3"/>
      <c r="ABH232" s="3"/>
      <c r="ABI232" s="3"/>
      <c r="ABJ232" s="3"/>
      <c r="ABK232" s="3"/>
      <c r="ABL232" s="3"/>
      <c r="ABM232" s="3"/>
      <c r="ABN232" s="3"/>
      <c r="ABO232" s="3"/>
      <c r="ABP232" s="3"/>
      <c r="ABQ232" s="3"/>
      <c r="ABR232" s="3"/>
      <c r="ABS232" s="3"/>
      <c r="ABT232" s="3"/>
      <c r="ABU232" s="3"/>
      <c r="ABV232" s="3"/>
      <c r="ABW232" s="3"/>
      <c r="ABX232" s="3"/>
      <c r="ABY232" s="3"/>
      <c r="ABZ232" s="3"/>
      <c r="ACA232" s="3"/>
      <c r="ACB232" s="3"/>
      <c r="ACC232" s="3"/>
      <c r="ACD232" s="3"/>
      <c r="ACE232" s="3"/>
      <c r="ACF232" s="3"/>
      <c r="ACG232" s="3"/>
      <c r="ACH232" s="3"/>
      <c r="ACI232" s="3"/>
      <c r="ACJ232" s="3"/>
      <c r="ACK232" s="3"/>
      <c r="ACL232" s="3"/>
      <c r="ACM232" s="3"/>
      <c r="ACN232" s="3"/>
      <c r="ACO232" s="3"/>
      <c r="ACP232" s="3"/>
      <c r="ACQ232" s="3"/>
      <c r="ACR232" s="3"/>
      <c r="ACS232" s="3"/>
      <c r="ACT232" s="3"/>
      <c r="ACU232" s="3"/>
      <c r="ACV232" s="3"/>
      <c r="ACW232" s="3"/>
      <c r="ACX232" s="3"/>
      <c r="ACY232" s="3"/>
      <c r="ACZ232" s="3"/>
      <c r="ADA232" s="3"/>
      <c r="ADB232" s="3"/>
      <c r="ADC232" s="3"/>
      <c r="ADD232" s="3"/>
      <c r="ADE232" s="3"/>
      <c r="ADF232" s="3"/>
      <c r="ADG232" s="3"/>
      <c r="ADH232" s="3"/>
      <c r="ADI232" s="3"/>
      <c r="ADJ232" s="3"/>
      <c r="ADK232" s="3"/>
      <c r="ADL232" s="3"/>
      <c r="ADM232" s="3"/>
      <c r="ADN232" s="3"/>
      <c r="ADO232" s="3"/>
      <c r="ADP232" s="3"/>
      <c r="ADQ232" s="3"/>
      <c r="ADR232" s="3"/>
      <c r="ADS232" s="3"/>
      <c r="ADT232" s="3"/>
      <c r="ADU232" s="3"/>
      <c r="ADV232" s="3"/>
      <c r="ADW232" s="3"/>
      <c r="ADX232" s="3"/>
      <c r="ADY232" s="3"/>
      <c r="ADZ232" s="3"/>
      <c r="AEA232" s="3"/>
      <c r="AEB232" s="3"/>
      <c r="AEC232" s="3"/>
      <c r="AED232" s="3"/>
      <c r="AEE232" s="3"/>
      <c r="AEF232" s="3"/>
      <c r="AEG232" s="3"/>
      <c r="AEH232" s="3"/>
      <c r="AEI232" s="3"/>
      <c r="AEJ232" s="3"/>
      <c r="AEK232" s="3"/>
      <c r="AEL232" s="3"/>
      <c r="AEM232" s="3"/>
      <c r="AEN232" s="3"/>
      <c r="AEO232" s="3"/>
      <c r="AEP232" s="3"/>
      <c r="AEQ232" s="3"/>
      <c r="AER232" s="3"/>
      <c r="AES232" s="3"/>
      <c r="AET232" s="3"/>
      <c r="AEU232" s="3"/>
      <c r="AEV232" s="3"/>
      <c r="AEW232" s="3"/>
      <c r="AEX232" s="3"/>
      <c r="AEY232" s="3"/>
      <c r="AEZ232" s="3"/>
      <c r="AFA232" s="3"/>
      <c r="AFB232" s="3"/>
      <c r="AFC232" s="3"/>
      <c r="AFD232" s="3"/>
      <c r="AFE232" s="3"/>
      <c r="AFF232" s="3"/>
      <c r="AFG232" s="3"/>
      <c r="AFH232" s="3"/>
      <c r="AFI232" s="3"/>
      <c r="AFJ232" s="3"/>
      <c r="AFK232" s="3"/>
      <c r="AFL232" s="3"/>
      <c r="AFM232" s="3"/>
      <c r="AFN232" s="3"/>
      <c r="AFO232" s="3"/>
      <c r="AFP232" s="3"/>
      <c r="AFQ232" s="3"/>
      <c r="AFR232" s="3"/>
      <c r="AFS232" s="3"/>
      <c r="AFT232" s="3"/>
      <c r="AFU232" s="3"/>
      <c r="AFV232" s="3"/>
      <c r="AFW232" s="3"/>
      <c r="AFX232" s="3"/>
      <c r="AFY232" s="3"/>
      <c r="AFZ232" s="3"/>
      <c r="AGA232" s="3"/>
      <c r="AGB232" s="3"/>
      <c r="AGC232" s="3"/>
      <c r="AGD232" s="3"/>
      <c r="AGE232" s="3"/>
      <c r="AGF232" s="3"/>
      <c r="AGG232" s="3"/>
      <c r="AGH232" s="3"/>
      <c r="AGI232" s="3"/>
      <c r="AGJ232" s="3"/>
      <c r="AGK232" s="3"/>
      <c r="AGL232" s="3"/>
      <c r="AGM232" s="3"/>
      <c r="AGN232" s="3"/>
      <c r="AGO232" s="3"/>
      <c r="AGP232" s="3"/>
      <c r="AGQ232" s="3"/>
      <c r="AGR232" s="3"/>
      <c r="AGS232" s="3"/>
      <c r="AGT232" s="3"/>
      <c r="AGU232" s="3"/>
      <c r="AGV232" s="3"/>
      <c r="AGW232" s="3"/>
      <c r="AGX232" s="3"/>
      <c r="AGY232" s="3"/>
      <c r="AGZ232" s="3"/>
      <c r="AHA232" s="3"/>
      <c r="AHB232" s="3"/>
      <c r="AHC232" s="3"/>
      <c r="AHD232" s="3"/>
      <c r="AHE232" s="3"/>
      <c r="AHF232" s="3"/>
      <c r="AHG232" s="3"/>
      <c r="AHH232" s="3"/>
      <c r="AHI232" s="3"/>
      <c r="AHJ232" s="3"/>
      <c r="AHK232" s="3"/>
      <c r="AHL232" s="3"/>
      <c r="AHM232" s="3"/>
      <c r="AHN232" s="3"/>
      <c r="AHO232" s="3"/>
      <c r="AHP232" s="3"/>
      <c r="AHQ232" s="3"/>
      <c r="AHR232" s="3"/>
      <c r="AHS232" s="3"/>
      <c r="AHT232" s="3"/>
      <c r="AHU232" s="3"/>
      <c r="AHV232" s="3"/>
      <c r="AHW232" s="3"/>
      <c r="AHX232" s="3"/>
      <c r="AHY232" s="3"/>
      <c r="AHZ232" s="3"/>
      <c r="AIA232" s="3"/>
      <c r="AIB232" s="3"/>
      <c r="AIC232" s="3"/>
      <c r="AID232" s="3"/>
      <c r="AIE232" s="3"/>
      <c r="AIF232" s="3"/>
      <c r="AIG232" s="3"/>
      <c r="AIH232" s="3"/>
      <c r="AII232" s="3"/>
      <c r="AIJ232" s="3"/>
      <c r="AIK232" s="3"/>
      <c r="AIL232" s="3"/>
      <c r="AIM232" s="3"/>
      <c r="AIN232" s="3"/>
      <c r="AIO232" s="3"/>
      <c r="AIP232" s="3"/>
      <c r="AIQ232" s="3"/>
      <c r="AIR232" s="3"/>
      <c r="AIS232" s="3"/>
      <c r="AIT232" s="3"/>
      <c r="AIU232" s="3"/>
      <c r="AIV232" s="3"/>
      <c r="AIW232" s="3"/>
      <c r="AIX232" s="3"/>
      <c r="AIY232" s="3"/>
      <c r="AIZ232" s="3"/>
      <c r="AJA232" s="3"/>
      <c r="AJB232" s="3"/>
      <c r="AJC232" s="3"/>
      <c r="AJD232" s="3"/>
      <c r="AJE232" s="3"/>
      <c r="AJF232" s="3"/>
      <c r="AJG232" s="3"/>
      <c r="AJH232" s="3"/>
      <c r="AJI232" s="3"/>
      <c r="AJJ232" s="3"/>
      <c r="AJK232" s="3"/>
      <c r="AJL232" s="3"/>
      <c r="AJM232" s="3"/>
      <c r="AJN232" s="3"/>
      <c r="AJO232" s="3"/>
      <c r="AJP232" s="3"/>
      <c r="AJQ232" s="3"/>
      <c r="AJR232" s="3"/>
      <c r="AJS232" s="3"/>
      <c r="AJT232" s="3"/>
      <c r="AJU232" s="3"/>
      <c r="AJV232" s="3"/>
      <c r="AJW232" s="3"/>
      <c r="AJX232" s="3"/>
      <c r="AJY232" s="3"/>
      <c r="AJZ232" s="3"/>
      <c r="AKA232" s="3"/>
      <c r="AKB232" s="3"/>
      <c r="AKC232" s="3"/>
      <c r="AKD232" s="3"/>
      <c r="AKE232" s="3"/>
      <c r="AKF232" s="3"/>
      <c r="AKG232" s="3"/>
      <c r="AKH232" s="3"/>
      <c r="AKI232" s="3"/>
      <c r="AKJ232" s="3"/>
      <c r="AKK232" s="3"/>
      <c r="AKL232" s="3"/>
      <c r="AKM232" s="3"/>
      <c r="AKN232" s="3"/>
      <c r="AKO232" s="3"/>
      <c r="AKP232" s="3"/>
      <c r="AKQ232" s="3"/>
      <c r="AKR232" s="3"/>
      <c r="AKS232" s="3"/>
      <c r="AKT232" s="3"/>
      <c r="AKU232" s="3"/>
      <c r="AKV232" s="3"/>
      <c r="AKW232" s="3"/>
      <c r="AKX232" s="3"/>
      <c r="AKY232" s="3"/>
      <c r="AKZ232" s="3"/>
      <c r="ALA232" s="3"/>
    </row>
    <row r="233" spans="1:989" s="4" customFormat="1" x14ac:dyDescent="0.2">
      <c r="A233" s="45"/>
      <c r="B233" s="39"/>
      <c r="C233" s="39"/>
      <c r="D233" s="39"/>
      <c r="E233" s="39"/>
      <c r="F233" s="39"/>
      <c r="G233" s="90"/>
      <c r="H233" s="39"/>
      <c r="I233" s="39"/>
      <c r="J233" s="39"/>
      <c r="K233" s="39"/>
      <c r="L233" s="39"/>
      <c r="M233" s="39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3"/>
      <c r="BU233" s="3"/>
      <c r="BV233" s="3"/>
      <c r="BW233" s="3"/>
      <c r="BX233" s="3"/>
      <c r="BY233" s="3"/>
      <c r="BZ233" s="3"/>
      <c r="CA233" s="3"/>
      <c r="CB233" s="3"/>
      <c r="CC233" s="3"/>
      <c r="CD233" s="3"/>
      <c r="CE233" s="3"/>
      <c r="CF233" s="3"/>
      <c r="CG233" s="3"/>
      <c r="CH233" s="3"/>
      <c r="CI233" s="3"/>
      <c r="CJ233" s="3"/>
      <c r="CK233" s="3"/>
      <c r="CL233" s="3"/>
      <c r="CM233" s="3"/>
      <c r="CN233" s="3"/>
      <c r="CO233" s="3"/>
      <c r="CP233" s="3"/>
      <c r="CQ233" s="3"/>
      <c r="CR233" s="3"/>
      <c r="CS233" s="3"/>
      <c r="CT233" s="3"/>
      <c r="CU233" s="3"/>
      <c r="CV233" s="3"/>
      <c r="CW233" s="3"/>
      <c r="CX233" s="3"/>
      <c r="CY233" s="3"/>
      <c r="CZ233" s="3"/>
      <c r="DA233" s="3"/>
      <c r="DB233" s="3"/>
      <c r="DC233" s="3"/>
      <c r="DD233" s="3"/>
      <c r="DE233" s="3"/>
      <c r="DF233" s="3"/>
      <c r="DG233" s="3"/>
      <c r="DH233" s="3"/>
      <c r="DI233" s="3"/>
      <c r="DJ233" s="3"/>
      <c r="DK233" s="3"/>
      <c r="DL233" s="3"/>
      <c r="DM233" s="3"/>
      <c r="DN233" s="3"/>
      <c r="DO233" s="3"/>
      <c r="DP233" s="3"/>
      <c r="DQ233" s="3"/>
      <c r="DR233" s="3"/>
      <c r="DS233" s="3"/>
      <c r="DT233" s="3"/>
      <c r="DU233" s="3"/>
      <c r="DV233" s="3"/>
      <c r="DW233" s="3"/>
      <c r="DX233" s="3"/>
      <c r="DY233" s="3"/>
      <c r="DZ233" s="3"/>
      <c r="EA233" s="3"/>
      <c r="EB233" s="3"/>
      <c r="EC233" s="3"/>
      <c r="ED233" s="3"/>
      <c r="EE233" s="3"/>
      <c r="EF233" s="3"/>
      <c r="EG233" s="3"/>
      <c r="EH233" s="3"/>
      <c r="EI233" s="3"/>
      <c r="EJ233" s="3"/>
      <c r="EK233" s="3"/>
      <c r="EL233" s="3"/>
      <c r="EM233" s="3"/>
      <c r="EN233" s="3"/>
      <c r="EO233" s="3"/>
      <c r="EP233" s="3"/>
      <c r="EQ233" s="3"/>
      <c r="ER233" s="3"/>
      <c r="ES233" s="3"/>
      <c r="ET233" s="3"/>
      <c r="EU233" s="3"/>
      <c r="EV233" s="3"/>
      <c r="EW233" s="3"/>
      <c r="EX233" s="3"/>
      <c r="EY233" s="3"/>
      <c r="EZ233" s="3"/>
      <c r="FA233" s="3"/>
      <c r="FB233" s="3"/>
      <c r="FC233" s="3"/>
      <c r="FD233" s="3"/>
      <c r="FE233" s="3"/>
      <c r="FF233" s="3"/>
      <c r="FG233" s="3"/>
      <c r="FH233" s="3"/>
      <c r="FI233" s="3"/>
      <c r="FJ233" s="3"/>
      <c r="FK233" s="3"/>
      <c r="FL233" s="3"/>
      <c r="FM233" s="3"/>
      <c r="FN233" s="3"/>
      <c r="FO233" s="3"/>
      <c r="FP233" s="3"/>
      <c r="FQ233" s="3"/>
      <c r="FR233" s="3"/>
      <c r="FS233" s="3"/>
      <c r="FT233" s="3"/>
      <c r="FU233" s="3"/>
      <c r="FV233" s="3"/>
      <c r="FW233" s="3"/>
      <c r="FX233" s="3"/>
      <c r="FY233" s="3"/>
      <c r="FZ233" s="3"/>
      <c r="GA233" s="3"/>
      <c r="GB233" s="3"/>
      <c r="GC233" s="3"/>
      <c r="GD233" s="3"/>
      <c r="GE233" s="3"/>
      <c r="GF233" s="3"/>
      <c r="GG233" s="3"/>
      <c r="GH233" s="3"/>
      <c r="GI233" s="3"/>
      <c r="GJ233" s="3"/>
      <c r="GK233" s="3"/>
      <c r="GL233" s="3"/>
      <c r="GM233" s="3"/>
      <c r="GN233" s="3"/>
      <c r="GO233" s="3"/>
      <c r="GP233" s="3"/>
      <c r="GQ233" s="3"/>
      <c r="GR233" s="3"/>
      <c r="GS233" s="3"/>
      <c r="GT233" s="3"/>
      <c r="GU233" s="3"/>
      <c r="GV233" s="3"/>
      <c r="GW233" s="3"/>
      <c r="GX233" s="3"/>
      <c r="GY233" s="3"/>
      <c r="GZ233" s="3"/>
      <c r="HA233" s="3"/>
      <c r="HB233" s="3"/>
      <c r="HC233" s="3"/>
      <c r="HD233" s="3"/>
      <c r="HE233" s="3"/>
      <c r="HF233" s="3"/>
      <c r="HG233" s="3"/>
      <c r="HH233" s="3"/>
      <c r="HI233" s="3"/>
      <c r="HJ233" s="3"/>
      <c r="HK233" s="3"/>
      <c r="HL233" s="3"/>
      <c r="HM233" s="3"/>
      <c r="HN233" s="3"/>
      <c r="HO233" s="3"/>
      <c r="HP233" s="3"/>
      <c r="HQ233" s="3"/>
      <c r="HR233" s="3"/>
      <c r="HS233" s="3"/>
      <c r="HT233" s="3"/>
      <c r="HU233" s="3"/>
      <c r="HV233" s="3"/>
      <c r="HW233" s="3"/>
      <c r="HX233" s="3"/>
      <c r="HY233" s="3"/>
      <c r="HZ233" s="3"/>
      <c r="IA233" s="3"/>
      <c r="IB233" s="3"/>
      <c r="IC233" s="3"/>
      <c r="ID233" s="3"/>
      <c r="IE233" s="3"/>
      <c r="IF233" s="3"/>
      <c r="IG233" s="3"/>
      <c r="IH233" s="3"/>
      <c r="II233" s="3"/>
      <c r="IJ233" s="3"/>
      <c r="IK233" s="3"/>
      <c r="IL233" s="3"/>
      <c r="IM233" s="3"/>
      <c r="IN233" s="3"/>
      <c r="IO233" s="3"/>
      <c r="IP233" s="3"/>
      <c r="IQ233" s="3"/>
      <c r="IR233" s="3"/>
      <c r="IS233" s="3"/>
      <c r="IT233" s="3"/>
      <c r="IU233" s="3"/>
      <c r="IV233" s="3"/>
      <c r="IW233" s="3"/>
      <c r="IX233" s="3"/>
      <c r="IY233" s="3"/>
      <c r="IZ233" s="3"/>
      <c r="JA233" s="3"/>
      <c r="JB233" s="3"/>
      <c r="JC233" s="3"/>
      <c r="JD233" s="3"/>
      <c r="JE233" s="3"/>
      <c r="JF233" s="3"/>
      <c r="JG233" s="3"/>
      <c r="JH233" s="3"/>
      <c r="JI233" s="3"/>
      <c r="JJ233" s="3"/>
      <c r="JK233" s="3"/>
      <c r="JL233" s="3"/>
      <c r="JM233" s="3"/>
      <c r="JN233" s="3"/>
      <c r="JO233" s="3"/>
      <c r="JP233" s="3"/>
      <c r="JQ233" s="3"/>
      <c r="JR233" s="3"/>
      <c r="JS233" s="3"/>
      <c r="JT233" s="3"/>
      <c r="JU233" s="3"/>
      <c r="JV233" s="3"/>
      <c r="JW233" s="3"/>
      <c r="JX233" s="3"/>
      <c r="JY233" s="3"/>
      <c r="JZ233" s="3"/>
      <c r="KA233" s="3"/>
      <c r="KB233" s="3"/>
      <c r="KC233" s="3"/>
      <c r="KD233" s="3"/>
      <c r="KE233" s="3"/>
      <c r="KF233" s="3"/>
      <c r="KG233" s="3"/>
      <c r="KH233" s="3"/>
      <c r="KI233" s="3"/>
      <c r="KJ233" s="3"/>
      <c r="KK233" s="3"/>
      <c r="KL233" s="3"/>
      <c r="KM233" s="3"/>
      <c r="KN233" s="3"/>
      <c r="KO233" s="3"/>
      <c r="KP233" s="3"/>
      <c r="KQ233" s="3"/>
      <c r="KR233" s="3"/>
      <c r="KS233" s="3"/>
      <c r="KT233" s="3"/>
      <c r="KU233" s="3"/>
      <c r="KV233" s="3"/>
      <c r="KW233" s="3"/>
      <c r="KX233" s="3"/>
      <c r="KY233" s="3"/>
      <c r="KZ233" s="3"/>
      <c r="LA233" s="3"/>
      <c r="LB233" s="3"/>
      <c r="LC233" s="3"/>
      <c r="LD233" s="3"/>
      <c r="LE233" s="3"/>
      <c r="LF233" s="3"/>
      <c r="LG233" s="3"/>
      <c r="LH233" s="3"/>
      <c r="LI233" s="3"/>
      <c r="LJ233" s="3"/>
      <c r="LK233" s="3"/>
      <c r="LL233" s="3"/>
      <c r="LM233" s="3"/>
      <c r="LN233" s="3"/>
      <c r="LO233" s="3"/>
      <c r="LP233" s="3"/>
      <c r="LQ233" s="3"/>
      <c r="LR233" s="3"/>
      <c r="LS233" s="3"/>
      <c r="LT233" s="3"/>
      <c r="LU233" s="3"/>
      <c r="LV233" s="3"/>
      <c r="LW233" s="3"/>
      <c r="LX233" s="3"/>
      <c r="LY233" s="3"/>
      <c r="LZ233" s="3"/>
      <c r="MA233" s="3"/>
      <c r="MB233" s="3"/>
      <c r="MC233" s="3"/>
      <c r="MD233" s="3"/>
      <c r="ME233" s="3"/>
      <c r="MF233" s="3"/>
      <c r="MG233" s="3"/>
      <c r="MH233" s="3"/>
      <c r="MI233" s="3"/>
      <c r="MJ233" s="3"/>
      <c r="MK233" s="3"/>
      <c r="ML233" s="3"/>
      <c r="MM233" s="3"/>
      <c r="MN233" s="3"/>
      <c r="MO233" s="3"/>
      <c r="MP233" s="3"/>
      <c r="MQ233" s="3"/>
      <c r="MR233" s="3"/>
      <c r="MS233" s="3"/>
      <c r="MT233" s="3"/>
      <c r="MU233" s="3"/>
      <c r="MV233" s="3"/>
      <c r="MW233" s="3"/>
      <c r="MX233" s="3"/>
      <c r="MY233" s="3"/>
      <c r="MZ233" s="3"/>
      <c r="NA233" s="3"/>
      <c r="NB233" s="3"/>
      <c r="NC233" s="3"/>
      <c r="ND233" s="3"/>
      <c r="NE233" s="3"/>
      <c r="NF233" s="3"/>
      <c r="NG233" s="3"/>
      <c r="NH233" s="3"/>
      <c r="NI233" s="3"/>
      <c r="NJ233" s="3"/>
      <c r="NK233" s="3"/>
      <c r="NL233" s="3"/>
      <c r="NM233" s="3"/>
      <c r="NN233" s="3"/>
      <c r="NO233" s="3"/>
      <c r="NP233" s="3"/>
      <c r="NQ233" s="3"/>
      <c r="NR233" s="3"/>
      <c r="NS233" s="3"/>
      <c r="NT233" s="3"/>
      <c r="NU233" s="3"/>
      <c r="NV233" s="3"/>
      <c r="NW233" s="3"/>
      <c r="NX233" s="3"/>
      <c r="NY233" s="3"/>
      <c r="NZ233" s="3"/>
      <c r="OA233" s="3"/>
      <c r="OB233" s="3"/>
      <c r="OC233" s="3"/>
      <c r="OD233" s="3"/>
      <c r="OE233" s="3"/>
      <c r="OF233" s="3"/>
      <c r="OG233" s="3"/>
      <c r="OH233" s="3"/>
      <c r="OI233" s="3"/>
      <c r="OJ233" s="3"/>
      <c r="OK233" s="3"/>
      <c r="OL233" s="3"/>
      <c r="OM233" s="3"/>
      <c r="ON233" s="3"/>
      <c r="OO233" s="3"/>
      <c r="OP233" s="3"/>
      <c r="OQ233" s="3"/>
      <c r="OR233" s="3"/>
      <c r="OS233" s="3"/>
      <c r="OT233" s="3"/>
      <c r="OU233" s="3"/>
      <c r="OV233" s="3"/>
      <c r="OW233" s="3"/>
      <c r="OX233" s="3"/>
      <c r="OY233" s="3"/>
      <c r="OZ233" s="3"/>
      <c r="PA233" s="3"/>
      <c r="PB233" s="3"/>
      <c r="PC233" s="3"/>
      <c r="PD233" s="3"/>
      <c r="PE233" s="3"/>
      <c r="PF233" s="3"/>
      <c r="PG233" s="3"/>
      <c r="PH233" s="3"/>
      <c r="PI233" s="3"/>
      <c r="PJ233" s="3"/>
      <c r="PK233" s="3"/>
      <c r="PL233" s="3"/>
      <c r="PM233" s="3"/>
      <c r="PN233" s="3"/>
      <c r="PO233" s="3"/>
      <c r="PP233" s="3"/>
      <c r="PQ233" s="3"/>
      <c r="PR233" s="3"/>
      <c r="PS233" s="3"/>
      <c r="PT233" s="3"/>
      <c r="PU233" s="3"/>
      <c r="PV233" s="3"/>
      <c r="PW233" s="3"/>
      <c r="PX233" s="3"/>
      <c r="PY233" s="3"/>
      <c r="PZ233" s="3"/>
      <c r="QA233" s="3"/>
      <c r="QB233" s="3"/>
      <c r="QC233" s="3"/>
      <c r="QD233" s="3"/>
      <c r="QE233" s="3"/>
      <c r="QF233" s="3"/>
      <c r="QG233" s="3"/>
      <c r="QH233" s="3"/>
      <c r="QI233" s="3"/>
      <c r="QJ233" s="3"/>
      <c r="QK233" s="3"/>
      <c r="QL233" s="3"/>
      <c r="QM233" s="3"/>
      <c r="QN233" s="3"/>
      <c r="QO233" s="3"/>
      <c r="QP233" s="3"/>
      <c r="QQ233" s="3"/>
      <c r="QR233" s="3"/>
      <c r="QS233" s="3"/>
      <c r="QT233" s="3"/>
      <c r="QU233" s="3"/>
      <c r="QV233" s="3"/>
      <c r="QW233" s="3"/>
      <c r="QX233" s="3"/>
      <c r="QY233" s="3"/>
      <c r="QZ233" s="3"/>
      <c r="RA233" s="3"/>
      <c r="RB233" s="3"/>
      <c r="RC233" s="3"/>
      <c r="RD233" s="3"/>
      <c r="RE233" s="3"/>
      <c r="RF233" s="3"/>
      <c r="RG233" s="3"/>
      <c r="RH233" s="3"/>
      <c r="RI233" s="3"/>
      <c r="RJ233" s="3"/>
      <c r="RK233" s="3"/>
      <c r="RL233" s="3"/>
      <c r="RM233" s="3"/>
      <c r="RN233" s="3"/>
      <c r="RO233" s="3"/>
      <c r="RP233" s="3"/>
      <c r="RQ233" s="3"/>
      <c r="RR233" s="3"/>
      <c r="RS233" s="3"/>
      <c r="RT233" s="3"/>
      <c r="RU233" s="3"/>
      <c r="RV233" s="3"/>
      <c r="RW233" s="3"/>
      <c r="RX233" s="3"/>
      <c r="RY233" s="3"/>
      <c r="RZ233" s="3"/>
      <c r="SA233" s="3"/>
      <c r="SB233" s="3"/>
      <c r="SC233" s="3"/>
      <c r="SD233" s="3"/>
      <c r="SE233" s="3"/>
      <c r="SF233" s="3"/>
      <c r="SG233" s="3"/>
      <c r="SH233" s="3"/>
      <c r="SI233" s="3"/>
      <c r="SJ233" s="3"/>
      <c r="SK233" s="3"/>
      <c r="SL233" s="3"/>
      <c r="SM233" s="3"/>
      <c r="SN233" s="3"/>
      <c r="SO233" s="3"/>
      <c r="SP233" s="3"/>
      <c r="SQ233" s="3"/>
      <c r="SR233" s="3"/>
      <c r="SS233" s="3"/>
      <c r="ST233" s="3"/>
      <c r="SU233" s="3"/>
      <c r="SV233" s="3"/>
      <c r="SW233" s="3"/>
      <c r="SX233" s="3"/>
      <c r="SY233" s="3"/>
      <c r="SZ233" s="3"/>
      <c r="TA233" s="3"/>
      <c r="TB233" s="3"/>
      <c r="TC233" s="3"/>
      <c r="TD233" s="3"/>
      <c r="TE233" s="3"/>
      <c r="TF233" s="3"/>
      <c r="TG233" s="3"/>
      <c r="TH233" s="3"/>
      <c r="TI233" s="3"/>
      <c r="TJ233" s="3"/>
      <c r="TK233" s="3"/>
      <c r="TL233" s="3"/>
      <c r="TM233" s="3"/>
      <c r="TN233" s="3"/>
      <c r="TO233" s="3"/>
      <c r="TP233" s="3"/>
      <c r="TQ233" s="3"/>
      <c r="TR233" s="3"/>
      <c r="TS233" s="3"/>
      <c r="TT233" s="3"/>
      <c r="TU233" s="3"/>
      <c r="TV233" s="3"/>
      <c r="TW233" s="3"/>
      <c r="TX233" s="3"/>
      <c r="TY233" s="3"/>
      <c r="TZ233" s="3"/>
      <c r="UA233" s="3"/>
      <c r="UB233" s="3"/>
      <c r="UC233" s="3"/>
      <c r="UD233" s="3"/>
      <c r="UE233" s="3"/>
      <c r="UF233" s="3"/>
      <c r="UG233" s="3"/>
      <c r="UH233" s="3"/>
      <c r="UI233" s="3"/>
      <c r="UJ233" s="3"/>
      <c r="UK233" s="3"/>
      <c r="UL233" s="3"/>
      <c r="UM233" s="3"/>
      <c r="UN233" s="3"/>
      <c r="UO233" s="3"/>
      <c r="UP233" s="3"/>
      <c r="UQ233" s="3"/>
      <c r="UR233" s="3"/>
      <c r="US233" s="3"/>
      <c r="UT233" s="3"/>
      <c r="UU233" s="3"/>
      <c r="UV233" s="3"/>
      <c r="UW233" s="3"/>
      <c r="UX233" s="3"/>
      <c r="UY233" s="3"/>
      <c r="UZ233" s="3"/>
      <c r="VA233" s="3"/>
      <c r="VB233" s="3"/>
      <c r="VC233" s="3"/>
      <c r="VD233" s="3"/>
      <c r="VE233" s="3"/>
      <c r="VF233" s="3"/>
      <c r="VG233" s="3"/>
      <c r="VH233" s="3"/>
      <c r="VI233" s="3"/>
      <c r="VJ233" s="3"/>
      <c r="VK233" s="3"/>
      <c r="VL233" s="3"/>
      <c r="VM233" s="3"/>
      <c r="VN233" s="3"/>
      <c r="VO233" s="3"/>
      <c r="VP233" s="3"/>
      <c r="VQ233" s="3"/>
      <c r="VR233" s="3"/>
      <c r="VS233" s="3"/>
      <c r="VT233" s="3"/>
      <c r="VU233" s="3"/>
      <c r="VV233" s="3"/>
      <c r="VW233" s="3"/>
      <c r="VX233" s="3"/>
      <c r="VY233" s="3"/>
      <c r="VZ233" s="3"/>
      <c r="WA233" s="3"/>
      <c r="WB233" s="3"/>
      <c r="WC233" s="3"/>
      <c r="WD233" s="3"/>
      <c r="WE233" s="3"/>
      <c r="WF233" s="3"/>
      <c r="WG233" s="3"/>
      <c r="WH233" s="3"/>
      <c r="WI233" s="3"/>
      <c r="WJ233" s="3"/>
      <c r="WK233" s="3"/>
      <c r="WL233" s="3"/>
      <c r="WM233" s="3"/>
      <c r="WN233" s="3"/>
      <c r="WO233" s="3"/>
      <c r="WP233" s="3"/>
      <c r="WQ233" s="3"/>
      <c r="WR233" s="3"/>
      <c r="WS233" s="3"/>
      <c r="WT233" s="3"/>
      <c r="WU233" s="3"/>
      <c r="WV233" s="3"/>
      <c r="WW233" s="3"/>
      <c r="WX233" s="3"/>
      <c r="WY233" s="3"/>
      <c r="WZ233" s="3"/>
      <c r="XA233" s="3"/>
      <c r="XB233" s="3"/>
      <c r="XC233" s="3"/>
      <c r="XD233" s="3"/>
      <c r="XE233" s="3"/>
      <c r="XF233" s="3"/>
      <c r="XG233" s="3"/>
      <c r="XH233" s="3"/>
      <c r="XI233" s="3"/>
      <c r="XJ233" s="3"/>
      <c r="XK233" s="3"/>
      <c r="XL233" s="3"/>
      <c r="XM233" s="3"/>
      <c r="XN233" s="3"/>
      <c r="XO233" s="3"/>
      <c r="XP233" s="3"/>
      <c r="XQ233" s="3"/>
      <c r="XR233" s="3"/>
      <c r="XS233" s="3"/>
      <c r="XT233" s="3"/>
      <c r="XU233" s="3"/>
      <c r="XV233" s="3"/>
      <c r="XW233" s="3"/>
      <c r="XX233" s="3"/>
      <c r="XY233" s="3"/>
      <c r="XZ233" s="3"/>
      <c r="YA233" s="3"/>
      <c r="YB233" s="3"/>
      <c r="YC233" s="3"/>
      <c r="YD233" s="3"/>
      <c r="YE233" s="3"/>
      <c r="YF233" s="3"/>
      <c r="YG233" s="3"/>
      <c r="YH233" s="3"/>
      <c r="YI233" s="3"/>
      <c r="YJ233" s="3"/>
      <c r="YK233" s="3"/>
      <c r="YL233" s="3"/>
      <c r="YM233" s="3"/>
      <c r="YN233" s="3"/>
      <c r="YO233" s="3"/>
      <c r="YP233" s="3"/>
      <c r="YQ233" s="3"/>
      <c r="YR233" s="3"/>
      <c r="YS233" s="3"/>
      <c r="YT233" s="3"/>
      <c r="YU233" s="3"/>
      <c r="YV233" s="3"/>
      <c r="YW233" s="3"/>
      <c r="YX233" s="3"/>
      <c r="YY233" s="3"/>
      <c r="YZ233" s="3"/>
      <c r="ZA233" s="3"/>
      <c r="ZB233" s="3"/>
      <c r="ZC233" s="3"/>
      <c r="ZD233" s="3"/>
      <c r="ZE233" s="3"/>
      <c r="ZF233" s="3"/>
      <c r="ZG233" s="3"/>
      <c r="ZH233" s="3"/>
      <c r="ZI233" s="3"/>
      <c r="ZJ233" s="3"/>
      <c r="ZK233" s="3"/>
      <c r="ZL233" s="3"/>
      <c r="ZM233" s="3"/>
      <c r="ZN233" s="3"/>
      <c r="ZO233" s="3"/>
      <c r="ZP233" s="3"/>
      <c r="ZQ233" s="3"/>
      <c r="ZR233" s="3"/>
      <c r="ZS233" s="3"/>
      <c r="ZT233" s="3"/>
      <c r="ZU233" s="3"/>
      <c r="ZV233" s="3"/>
      <c r="ZW233" s="3"/>
      <c r="ZX233" s="3"/>
      <c r="ZY233" s="3"/>
      <c r="ZZ233" s="3"/>
      <c r="AAA233" s="3"/>
      <c r="AAB233" s="3"/>
      <c r="AAC233" s="3"/>
      <c r="AAD233" s="3"/>
      <c r="AAE233" s="3"/>
      <c r="AAF233" s="3"/>
      <c r="AAG233" s="3"/>
      <c r="AAH233" s="3"/>
      <c r="AAI233" s="3"/>
      <c r="AAJ233" s="3"/>
      <c r="AAK233" s="3"/>
      <c r="AAL233" s="3"/>
      <c r="AAM233" s="3"/>
      <c r="AAN233" s="3"/>
      <c r="AAO233" s="3"/>
      <c r="AAP233" s="3"/>
      <c r="AAQ233" s="3"/>
      <c r="AAR233" s="3"/>
      <c r="AAS233" s="3"/>
      <c r="AAT233" s="3"/>
      <c r="AAU233" s="3"/>
      <c r="AAV233" s="3"/>
      <c r="AAW233" s="3"/>
      <c r="AAX233" s="3"/>
      <c r="AAY233" s="3"/>
      <c r="AAZ233" s="3"/>
      <c r="ABA233" s="3"/>
      <c r="ABB233" s="3"/>
      <c r="ABC233" s="3"/>
      <c r="ABD233" s="3"/>
      <c r="ABE233" s="3"/>
      <c r="ABF233" s="3"/>
      <c r="ABG233" s="3"/>
      <c r="ABH233" s="3"/>
      <c r="ABI233" s="3"/>
      <c r="ABJ233" s="3"/>
      <c r="ABK233" s="3"/>
      <c r="ABL233" s="3"/>
      <c r="ABM233" s="3"/>
      <c r="ABN233" s="3"/>
      <c r="ABO233" s="3"/>
      <c r="ABP233" s="3"/>
      <c r="ABQ233" s="3"/>
      <c r="ABR233" s="3"/>
      <c r="ABS233" s="3"/>
      <c r="ABT233" s="3"/>
      <c r="ABU233" s="3"/>
      <c r="ABV233" s="3"/>
      <c r="ABW233" s="3"/>
      <c r="ABX233" s="3"/>
      <c r="ABY233" s="3"/>
      <c r="ABZ233" s="3"/>
      <c r="ACA233" s="3"/>
      <c r="ACB233" s="3"/>
      <c r="ACC233" s="3"/>
      <c r="ACD233" s="3"/>
      <c r="ACE233" s="3"/>
      <c r="ACF233" s="3"/>
      <c r="ACG233" s="3"/>
      <c r="ACH233" s="3"/>
      <c r="ACI233" s="3"/>
      <c r="ACJ233" s="3"/>
      <c r="ACK233" s="3"/>
      <c r="ACL233" s="3"/>
      <c r="ACM233" s="3"/>
      <c r="ACN233" s="3"/>
      <c r="ACO233" s="3"/>
      <c r="ACP233" s="3"/>
      <c r="ACQ233" s="3"/>
      <c r="ACR233" s="3"/>
      <c r="ACS233" s="3"/>
      <c r="ACT233" s="3"/>
      <c r="ACU233" s="3"/>
      <c r="ACV233" s="3"/>
      <c r="ACW233" s="3"/>
      <c r="ACX233" s="3"/>
      <c r="ACY233" s="3"/>
      <c r="ACZ233" s="3"/>
      <c r="ADA233" s="3"/>
      <c r="ADB233" s="3"/>
      <c r="ADC233" s="3"/>
      <c r="ADD233" s="3"/>
      <c r="ADE233" s="3"/>
      <c r="ADF233" s="3"/>
      <c r="ADG233" s="3"/>
      <c r="ADH233" s="3"/>
      <c r="ADI233" s="3"/>
      <c r="ADJ233" s="3"/>
      <c r="ADK233" s="3"/>
      <c r="ADL233" s="3"/>
      <c r="ADM233" s="3"/>
      <c r="ADN233" s="3"/>
      <c r="ADO233" s="3"/>
      <c r="ADP233" s="3"/>
      <c r="ADQ233" s="3"/>
      <c r="ADR233" s="3"/>
      <c r="ADS233" s="3"/>
      <c r="ADT233" s="3"/>
      <c r="ADU233" s="3"/>
      <c r="ADV233" s="3"/>
      <c r="ADW233" s="3"/>
      <c r="ADX233" s="3"/>
      <c r="ADY233" s="3"/>
      <c r="ADZ233" s="3"/>
      <c r="AEA233" s="3"/>
      <c r="AEB233" s="3"/>
      <c r="AEC233" s="3"/>
      <c r="AED233" s="3"/>
      <c r="AEE233" s="3"/>
      <c r="AEF233" s="3"/>
      <c r="AEG233" s="3"/>
      <c r="AEH233" s="3"/>
      <c r="AEI233" s="3"/>
      <c r="AEJ233" s="3"/>
      <c r="AEK233" s="3"/>
      <c r="AEL233" s="3"/>
      <c r="AEM233" s="3"/>
      <c r="AEN233" s="3"/>
      <c r="AEO233" s="3"/>
      <c r="AEP233" s="3"/>
      <c r="AEQ233" s="3"/>
      <c r="AER233" s="3"/>
      <c r="AES233" s="3"/>
      <c r="AET233" s="3"/>
      <c r="AEU233" s="3"/>
      <c r="AEV233" s="3"/>
      <c r="AEW233" s="3"/>
      <c r="AEX233" s="3"/>
      <c r="AEY233" s="3"/>
      <c r="AEZ233" s="3"/>
      <c r="AFA233" s="3"/>
      <c r="AFB233" s="3"/>
      <c r="AFC233" s="3"/>
      <c r="AFD233" s="3"/>
      <c r="AFE233" s="3"/>
      <c r="AFF233" s="3"/>
      <c r="AFG233" s="3"/>
      <c r="AFH233" s="3"/>
      <c r="AFI233" s="3"/>
      <c r="AFJ233" s="3"/>
      <c r="AFK233" s="3"/>
      <c r="AFL233" s="3"/>
      <c r="AFM233" s="3"/>
      <c r="AFN233" s="3"/>
      <c r="AFO233" s="3"/>
      <c r="AFP233" s="3"/>
      <c r="AFQ233" s="3"/>
      <c r="AFR233" s="3"/>
      <c r="AFS233" s="3"/>
      <c r="AFT233" s="3"/>
      <c r="AFU233" s="3"/>
      <c r="AFV233" s="3"/>
      <c r="AFW233" s="3"/>
      <c r="AFX233" s="3"/>
      <c r="AFY233" s="3"/>
      <c r="AFZ233" s="3"/>
      <c r="AGA233" s="3"/>
      <c r="AGB233" s="3"/>
      <c r="AGC233" s="3"/>
      <c r="AGD233" s="3"/>
      <c r="AGE233" s="3"/>
      <c r="AGF233" s="3"/>
      <c r="AGG233" s="3"/>
      <c r="AGH233" s="3"/>
      <c r="AGI233" s="3"/>
      <c r="AGJ233" s="3"/>
      <c r="AGK233" s="3"/>
      <c r="AGL233" s="3"/>
      <c r="AGM233" s="3"/>
      <c r="AGN233" s="3"/>
      <c r="AGO233" s="3"/>
      <c r="AGP233" s="3"/>
      <c r="AGQ233" s="3"/>
      <c r="AGR233" s="3"/>
      <c r="AGS233" s="3"/>
      <c r="AGT233" s="3"/>
      <c r="AGU233" s="3"/>
      <c r="AGV233" s="3"/>
      <c r="AGW233" s="3"/>
      <c r="AGX233" s="3"/>
      <c r="AGY233" s="3"/>
      <c r="AGZ233" s="3"/>
      <c r="AHA233" s="3"/>
      <c r="AHB233" s="3"/>
      <c r="AHC233" s="3"/>
      <c r="AHD233" s="3"/>
      <c r="AHE233" s="3"/>
      <c r="AHF233" s="3"/>
      <c r="AHG233" s="3"/>
      <c r="AHH233" s="3"/>
      <c r="AHI233" s="3"/>
      <c r="AHJ233" s="3"/>
      <c r="AHK233" s="3"/>
      <c r="AHL233" s="3"/>
      <c r="AHM233" s="3"/>
      <c r="AHN233" s="3"/>
      <c r="AHO233" s="3"/>
      <c r="AHP233" s="3"/>
      <c r="AHQ233" s="3"/>
      <c r="AHR233" s="3"/>
      <c r="AHS233" s="3"/>
      <c r="AHT233" s="3"/>
      <c r="AHU233" s="3"/>
      <c r="AHV233" s="3"/>
      <c r="AHW233" s="3"/>
      <c r="AHX233" s="3"/>
      <c r="AHY233" s="3"/>
      <c r="AHZ233" s="3"/>
      <c r="AIA233" s="3"/>
      <c r="AIB233" s="3"/>
      <c r="AIC233" s="3"/>
      <c r="AID233" s="3"/>
      <c r="AIE233" s="3"/>
      <c r="AIF233" s="3"/>
      <c r="AIG233" s="3"/>
      <c r="AIH233" s="3"/>
      <c r="AII233" s="3"/>
      <c r="AIJ233" s="3"/>
      <c r="AIK233" s="3"/>
      <c r="AIL233" s="3"/>
      <c r="AIM233" s="3"/>
      <c r="AIN233" s="3"/>
      <c r="AIO233" s="3"/>
      <c r="AIP233" s="3"/>
      <c r="AIQ233" s="3"/>
      <c r="AIR233" s="3"/>
      <c r="AIS233" s="3"/>
      <c r="AIT233" s="3"/>
      <c r="AIU233" s="3"/>
      <c r="AIV233" s="3"/>
      <c r="AIW233" s="3"/>
      <c r="AIX233" s="3"/>
      <c r="AIY233" s="3"/>
      <c r="AIZ233" s="3"/>
      <c r="AJA233" s="3"/>
      <c r="AJB233" s="3"/>
      <c r="AJC233" s="3"/>
      <c r="AJD233" s="3"/>
      <c r="AJE233" s="3"/>
      <c r="AJF233" s="3"/>
      <c r="AJG233" s="3"/>
      <c r="AJH233" s="3"/>
      <c r="AJI233" s="3"/>
      <c r="AJJ233" s="3"/>
      <c r="AJK233" s="3"/>
      <c r="AJL233" s="3"/>
      <c r="AJM233" s="3"/>
      <c r="AJN233" s="3"/>
      <c r="AJO233" s="3"/>
      <c r="AJP233" s="3"/>
      <c r="AJQ233" s="3"/>
      <c r="AJR233" s="3"/>
      <c r="AJS233" s="3"/>
      <c r="AJT233" s="3"/>
      <c r="AJU233" s="3"/>
      <c r="AJV233" s="3"/>
      <c r="AJW233" s="3"/>
      <c r="AJX233" s="3"/>
      <c r="AJY233" s="3"/>
      <c r="AJZ233" s="3"/>
      <c r="AKA233" s="3"/>
      <c r="AKB233" s="3"/>
      <c r="AKC233" s="3"/>
      <c r="AKD233" s="3"/>
      <c r="AKE233" s="3"/>
      <c r="AKF233" s="3"/>
      <c r="AKG233" s="3"/>
      <c r="AKH233" s="3"/>
      <c r="AKI233" s="3"/>
      <c r="AKJ233" s="3"/>
      <c r="AKK233" s="3"/>
      <c r="AKL233" s="3"/>
      <c r="AKM233" s="3"/>
      <c r="AKN233" s="3"/>
      <c r="AKO233" s="3"/>
      <c r="AKP233" s="3"/>
      <c r="AKQ233" s="3"/>
      <c r="AKR233" s="3"/>
      <c r="AKS233" s="3"/>
      <c r="AKT233" s="3"/>
      <c r="AKU233" s="3"/>
      <c r="AKV233" s="3"/>
      <c r="AKW233" s="3"/>
      <c r="AKX233" s="3"/>
      <c r="AKY233" s="3"/>
      <c r="AKZ233" s="3"/>
      <c r="ALA233" s="3"/>
    </row>
    <row r="234" spans="1:989" s="4" customFormat="1" x14ac:dyDescent="0.2">
      <c r="A234" s="45"/>
      <c r="B234" s="39"/>
      <c r="C234" s="39"/>
      <c r="D234" s="39"/>
      <c r="E234" s="39"/>
      <c r="F234" s="39"/>
      <c r="G234" s="90"/>
      <c r="H234" s="39"/>
      <c r="I234" s="39"/>
      <c r="J234" s="39"/>
      <c r="K234" s="39"/>
      <c r="L234" s="39"/>
      <c r="M234" s="39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  <c r="BT234" s="3"/>
      <c r="BU234" s="3"/>
      <c r="BV234" s="3"/>
      <c r="BW234" s="3"/>
      <c r="BX234" s="3"/>
      <c r="BY234" s="3"/>
      <c r="BZ234" s="3"/>
      <c r="CA234" s="3"/>
      <c r="CB234" s="3"/>
      <c r="CC234" s="3"/>
      <c r="CD234" s="3"/>
      <c r="CE234" s="3"/>
      <c r="CF234" s="3"/>
      <c r="CG234" s="3"/>
      <c r="CH234" s="3"/>
      <c r="CI234" s="3"/>
      <c r="CJ234" s="3"/>
      <c r="CK234" s="3"/>
      <c r="CL234" s="3"/>
      <c r="CM234" s="3"/>
      <c r="CN234" s="3"/>
      <c r="CO234" s="3"/>
      <c r="CP234" s="3"/>
      <c r="CQ234" s="3"/>
      <c r="CR234" s="3"/>
      <c r="CS234" s="3"/>
      <c r="CT234" s="3"/>
      <c r="CU234" s="3"/>
      <c r="CV234" s="3"/>
      <c r="CW234" s="3"/>
      <c r="CX234" s="3"/>
      <c r="CY234" s="3"/>
      <c r="CZ234" s="3"/>
      <c r="DA234" s="3"/>
      <c r="DB234" s="3"/>
      <c r="DC234" s="3"/>
      <c r="DD234" s="3"/>
      <c r="DE234" s="3"/>
      <c r="DF234" s="3"/>
      <c r="DG234" s="3"/>
      <c r="DH234" s="3"/>
      <c r="DI234" s="3"/>
      <c r="DJ234" s="3"/>
      <c r="DK234" s="3"/>
      <c r="DL234" s="3"/>
      <c r="DM234" s="3"/>
      <c r="DN234" s="3"/>
      <c r="DO234" s="3"/>
      <c r="DP234" s="3"/>
      <c r="DQ234" s="3"/>
      <c r="DR234" s="3"/>
      <c r="DS234" s="3"/>
      <c r="DT234" s="3"/>
      <c r="DU234" s="3"/>
      <c r="DV234" s="3"/>
      <c r="DW234" s="3"/>
      <c r="DX234" s="3"/>
      <c r="DY234" s="3"/>
      <c r="DZ234" s="3"/>
      <c r="EA234" s="3"/>
      <c r="EB234" s="3"/>
      <c r="EC234" s="3"/>
      <c r="ED234" s="3"/>
      <c r="EE234" s="3"/>
      <c r="EF234" s="3"/>
      <c r="EG234" s="3"/>
      <c r="EH234" s="3"/>
      <c r="EI234" s="3"/>
      <c r="EJ234" s="3"/>
      <c r="EK234" s="3"/>
      <c r="EL234" s="3"/>
      <c r="EM234" s="3"/>
      <c r="EN234" s="3"/>
      <c r="EO234" s="3"/>
      <c r="EP234" s="3"/>
      <c r="EQ234" s="3"/>
      <c r="ER234" s="3"/>
      <c r="ES234" s="3"/>
      <c r="ET234" s="3"/>
      <c r="EU234" s="3"/>
      <c r="EV234" s="3"/>
      <c r="EW234" s="3"/>
      <c r="EX234" s="3"/>
      <c r="EY234" s="3"/>
      <c r="EZ234" s="3"/>
      <c r="FA234" s="3"/>
      <c r="FB234" s="3"/>
      <c r="FC234" s="3"/>
      <c r="FD234" s="3"/>
      <c r="FE234" s="3"/>
      <c r="FF234" s="3"/>
      <c r="FG234" s="3"/>
      <c r="FH234" s="3"/>
      <c r="FI234" s="3"/>
      <c r="FJ234" s="3"/>
      <c r="FK234" s="3"/>
      <c r="FL234" s="3"/>
      <c r="FM234" s="3"/>
      <c r="FN234" s="3"/>
      <c r="FO234" s="3"/>
      <c r="FP234" s="3"/>
      <c r="FQ234" s="3"/>
      <c r="FR234" s="3"/>
      <c r="FS234" s="3"/>
      <c r="FT234" s="3"/>
      <c r="FU234" s="3"/>
      <c r="FV234" s="3"/>
      <c r="FW234" s="3"/>
      <c r="FX234" s="3"/>
      <c r="FY234" s="3"/>
      <c r="FZ234" s="3"/>
      <c r="GA234" s="3"/>
      <c r="GB234" s="3"/>
      <c r="GC234" s="3"/>
      <c r="GD234" s="3"/>
      <c r="GE234" s="3"/>
      <c r="GF234" s="3"/>
      <c r="GG234" s="3"/>
      <c r="GH234" s="3"/>
      <c r="GI234" s="3"/>
      <c r="GJ234" s="3"/>
      <c r="GK234" s="3"/>
      <c r="GL234" s="3"/>
      <c r="GM234" s="3"/>
      <c r="GN234" s="3"/>
      <c r="GO234" s="3"/>
      <c r="GP234" s="3"/>
      <c r="GQ234" s="3"/>
      <c r="GR234" s="3"/>
      <c r="GS234" s="3"/>
      <c r="GT234" s="3"/>
      <c r="GU234" s="3"/>
      <c r="GV234" s="3"/>
      <c r="GW234" s="3"/>
      <c r="GX234" s="3"/>
      <c r="GY234" s="3"/>
      <c r="GZ234" s="3"/>
      <c r="HA234" s="3"/>
      <c r="HB234" s="3"/>
      <c r="HC234" s="3"/>
      <c r="HD234" s="3"/>
      <c r="HE234" s="3"/>
      <c r="HF234" s="3"/>
      <c r="HG234" s="3"/>
      <c r="HH234" s="3"/>
      <c r="HI234" s="3"/>
      <c r="HJ234" s="3"/>
      <c r="HK234" s="3"/>
      <c r="HL234" s="3"/>
      <c r="HM234" s="3"/>
      <c r="HN234" s="3"/>
      <c r="HO234" s="3"/>
      <c r="HP234" s="3"/>
      <c r="HQ234" s="3"/>
      <c r="HR234" s="3"/>
      <c r="HS234" s="3"/>
      <c r="HT234" s="3"/>
      <c r="HU234" s="3"/>
      <c r="HV234" s="3"/>
      <c r="HW234" s="3"/>
      <c r="HX234" s="3"/>
      <c r="HY234" s="3"/>
      <c r="HZ234" s="3"/>
      <c r="IA234" s="3"/>
      <c r="IB234" s="3"/>
      <c r="IC234" s="3"/>
      <c r="ID234" s="3"/>
      <c r="IE234" s="3"/>
      <c r="IF234" s="3"/>
      <c r="IG234" s="3"/>
      <c r="IH234" s="3"/>
      <c r="II234" s="3"/>
      <c r="IJ234" s="3"/>
      <c r="IK234" s="3"/>
      <c r="IL234" s="3"/>
      <c r="IM234" s="3"/>
      <c r="IN234" s="3"/>
      <c r="IO234" s="3"/>
      <c r="IP234" s="3"/>
      <c r="IQ234" s="3"/>
      <c r="IR234" s="3"/>
      <c r="IS234" s="3"/>
      <c r="IT234" s="3"/>
      <c r="IU234" s="3"/>
      <c r="IV234" s="3"/>
      <c r="IW234" s="3"/>
      <c r="IX234" s="3"/>
      <c r="IY234" s="3"/>
      <c r="IZ234" s="3"/>
      <c r="JA234" s="3"/>
      <c r="JB234" s="3"/>
      <c r="JC234" s="3"/>
      <c r="JD234" s="3"/>
      <c r="JE234" s="3"/>
      <c r="JF234" s="3"/>
      <c r="JG234" s="3"/>
      <c r="JH234" s="3"/>
      <c r="JI234" s="3"/>
      <c r="JJ234" s="3"/>
      <c r="JK234" s="3"/>
      <c r="JL234" s="3"/>
      <c r="JM234" s="3"/>
      <c r="JN234" s="3"/>
      <c r="JO234" s="3"/>
      <c r="JP234" s="3"/>
      <c r="JQ234" s="3"/>
      <c r="JR234" s="3"/>
      <c r="JS234" s="3"/>
      <c r="JT234" s="3"/>
      <c r="JU234" s="3"/>
      <c r="JV234" s="3"/>
      <c r="JW234" s="3"/>
      <c r="JX234" s="3"/>
      <c r="JY234" s="3"/>
      <c r="JZ234" s="3"/>
      <c r="KA234" s="3"/>
      <c r="KB234" s="3"/>
      <c r="KC234" s="3"/>
      <c r="KD234" s="3"/>
      <c r="KE234" s="3"/>
      <c r="KF234" s="3"/>
      <c r="KG234" s="3"/>
      <c r="KH234" s="3"/>
      <c r="KI234" s="3"/>
      <c r="KJ234" s="3"/>
      <c r="KK234" s="3"/>
      <c r="KL234" s="3"/>
      <c r="KM234" s="3"/>
      <c r="KN234" s="3"/>
      <c r="KO234" s="3"/>
      <c r="KP234" s="3"/>
      <c r="KQ234" s="3"/>
      <c r="KR234" s="3"/>
      <c r="KS234" s="3"/>
      <c r="KT234" s="3"/>
      <c r="KU234" s="3"/>
      <c r="KV234" s="3"/>
      <c r="KW234" s="3"/>
      <c r="KX234" s="3"/>
      <c r="KY234" s="3"/>
      <c r="KZ234" s="3"/>
      <c r="LA234" s="3"/>
      <c r="LB234" s="3"/>
      <c r="LC234" s="3"/>
      <c r="LD234" s="3"/>
      <c r="LE234" s="3"/>
      <c r="LF234" s="3"/>
      <c r="LG234" s="3"/>
      <c r="LH234" s="3"/>
      <c r="LI234" s="3"/>
      <c r="LJ234" s="3"/>
      <c r="LK234" s="3"/>
      <c r="LL234" s="3"/>
      <c r="LM234" s="3"/>
      <c r="LN234" s="3"/>
      <c r="LO234" s="3"/>
      <c r="LP234" s="3"/>
      <c r="LQ234" s="3"/>
      <c r="LR234" s="3"/>
      <c r="LS234" s="3"/>
      <c r="LT234" s="3"/>
      <c r="LU234" s="3"/>
      <c r="LV234" s="3"/>
      <c r="LW234" s="3"/>
      <c r="LX234" s="3"/>
      <c r="LY234" s="3"/>
      <c r="LZ234" s="3"/>
      <c r="MA234" s="3"/>
      <c r="MB234" s="3"/>
      <c r="MC234" s="3"/>
      <c r="MD234" s="3"/>
      <c r="ME234" s="3"/>
      <c r="MF234" s="3"/>
      <c r="MG234" s="3"/>
      <c r="MH234" s="3"/>
      <c r="MI234" s="3"/>
      <c r="MJ234" s="3"/>
      <c r="MK234" s="3"/>
      <c r="ML234" s="3"/>
      <c r="MM234" s="3"/>
      <c r="MN234" s="3"/>
      <c r="MO234" s="3"/>
      <c r="MP234" s="3"/>
      <c r="MQ234" s="3"/>
      <c r="MR234" s="3"/>
      <c r="MS234" s="3"/>
      <c r="MT234" s="3"/>
      <c r="MU234" s="3"/>
      <c r="MV234" s="3"/>
      <c r="MW234" s="3"/>
      <c r="MX234" s="3"/>
      <c r="MY234" s="3"/>
      <c r="MZ234" s="3"/>
      <c r="NA234" s="3"/>
      <c r="NB234" s="3"/>
      <c r="NC234" s="3"/>
      <c r="ND234" s="3"/>
      <c r="NE234" s="3"/>
      <c r="NF234" s="3"/>
      <c r="NG234" s="3"/>
      <c r="NH234" s="3"/>
      <c r="NI234" s="3"/>
      <c r="NJ234" s="3"/>
      <c r="NK234" s="3"/>
      <c r="NL234" s="3"/>
      <c r="NM234" s="3"/>
      <c r="NN234" s="3"/>
      <c r="NO234" s="3"/>
      <c r="NP234" s="3"/>
      <c r="NQ234" s="3"/>
      <c r="NR234" s="3"/>
      <c r="NS234" s="3"/>
      <c r="NT234" s="3"/>
      <c r="NU234" s="3"/>
      <c r="NV234" s="3"/>
      <c r="NW234" s="3"/>
      <c r="NX234" s="3"/>
      <c r="NY234" s="3"/>
      <c r="NZ234" s="3"/>
      <c r="OA234" s="3"/>
      <c r="OB234" s="3"/>
      <c r="OC234" s="3"/>
      <c r="OD234" s="3"/>
      <c r="OE234" s="3"/>
      <c r="OF234" s="3"/>
      <c r="OG234" s="3"/>
      <c r="OH234" s="3"/>
      <c r="OI234" s="3"/>
      <c r="OJ234" s="3"/>
      <c r="OK234" s="3"/>
      <c r="OL234" s="3"/>
      <c r="OM234" s="3"/>
      <c r="ON234" s="3"/>
      <c r="OO234" s="3"/>
      <c r="OP234" s="3"/>
      <c r="OQ234" s="3"/>
      <c r="OR234" s="3"/>
      <c r="OS234" s="3"/>
      <c r="OT234" s="3"/>
      <c r="OU234" s="3"/>
      <c r="OV234" s="3"/>
      <c r="OW234" s="3"/>
      <c r="OX234" s="3"/>
      <c r="OY234" s="3"/>
      <c r="OZ234" s="3"/>
      <c r="PA234" s="3"/>
      <c r="PB234" s="3"/>
      <c r="PC234" s="3"/>
      <c r="PD234" s="3"/>
      <c r="PE234" s="3"/>
      <c r="PF234" s="3"/>
      <c r="PG234" s="3"/>
      <c r="PH234" s="3"/>
      <c r="PI234" s="3"/>
      <c r="PJ234" s="3"/>
      <c r="PK234" s="3"/>
      <c r="PL234" s="3"/>
      <c r="PM234" s="3"/>
      <c r="PN234" s="3"/>
      <c r="PO234" s="3"/>
      <c r="PP234" s="3"/>
      <c r="PQ234" s="3"/>
      <c r="PR234" s="3"/>
      <c r="PS234" s="3"/>
      <c r="PT234" s="3"/>
      <c r="PU234" s="3"/>
      <c r="PV234" s="3"/>
      <c r="PW234" s="3"/>
      <c r="PX234" s="3"/>
      <c r="PY234" s="3"/>
      <c r="PZ234" s="3"/>
      <c r="QA234" s="3"/>
      <c r="QB234" s="3"/>
      <c r="QC234" s="3"/>
      <c r="QD234" s="3"/>
      <c r="QE234" s="3"/>
      <c r="QF234" s="3"/>
      <c r="QG234" s="3"/>
      <c r="QH234" s="3"/>
      <c r="QI234" s="3"/>
      <c r="QJ234" s="3"/>
      <c r="QK234" s="3"/>
      <c r="QL234" s="3"/>
      <c r="QM234" s="3"/>
      <c r="QN234" s="3"/>
      <c r="QO234" s="3"/>
      <c r="QP234" s="3"/>
      <c r="QQ234" s="3"/>
      <c r="QR234" s="3"/>
      <c r="QS234" s="3"/>
      <c r="QT234" s="3"/>
      <c r="QU234" s="3"/>
      <c r="QV234" s="3"/>
      <c r="QW234" s="3"/>
      <c r="QX234" s="3"/>
      <c r="QY234" s="3"/>
      <c r="QZ234" s="3"/>
      <c r="RA234" s="3"/>
      <c r="RB234" s="3"/>
      <c r="RC234" s="3"/>
      <c r="RD234" s="3"/>
      <c r="RE234" s="3"/>
      <c r="RF234" s="3"/>
      <c r="RG234" s="3"/>
      <c r="RH234" s="3"/>
      <c r="RI234" s="3"/>
      <c r="RJ234" s="3"/>
      <c r="RK234" s="3"/>
      <c r="RL234" s="3"/>
      <c r="RM234" s="3"/>
      <c r="RN234" s="3"/>
      <c r="RO234" s="3"/>
      <c r="RP234" s="3"/>
      <c r="RQ234" s="3"/>
      <c r="RR234" s="3"/>
      <c r="RS234" s="3"/>
      <c r="RT234" s="3"/>
      <c r="RU234" s="3"/>
      <c r="RV234" s="3"/>
      <c r="RW234" s="3"/>
      <c r="RX234" s="3"/>
      <c r="RY234" s="3"/>
      <c r="RZ234" s="3"/>
      <c r="SA234" s="3"/>
      <c r="SB234" s="3"/>
      <c r="SC234" s="3"/>
      <c r="SD234" s="3"/>
      <c r="SE234" s="3"/>
      <c r="SF234" s="3"/>
      <c r="SG234" s="3"/>
      <c r="SH234" s="3"/>
      <c r="SI234" s="3"/>
      <c r="SJ234" s="3"/>
      <c r="SK234" s="3"/>
      <c r="SL234" s="3"/>
      <c r="SM234" s="3"/>
      <c r="SN234" s="3"/>
      <c r="SO234" s="3"/>
      <c r="SP234" s="3"/>
      <c r="SQ234" s="3"/>
      <c r="SR234" s="3"/>
      <c r="SS234" s="3"/>
      <c r="ST234" s="3"/>
      <c r="SU234" s="3"/>
      <c r="SV234" s="3"/>
      <c r="SW234" s="3"/>
      <c r="SX234" s="3"/>
      <c r="SY234" s="3"/>
      <c r="SZ234" s="3"/>
      <c r="TA234" s="3"/>
      <c r="TB234" s="3"/>
      <c r="TC234" s="3"/>
      <c r="TD234" s="3"/>
      <c r="TE234" s="3"/>
      <c r="TF234" s="3"/>
      <c r="TG234" s="3"/>
      <c r="TH234" s="3"/>
      <c r="TI234" s="3"/>
      <c r="TJ234" s="3"/>
      <c r="TK234" s="3"/>
      <c r="TL234" s="3"/>
      <c r="TM234" s="3"/>
      <c r="TN234" s="3"/>
      <c r="TO234" s="3"/>
      <c r="TP234" s="3"/>
      <c r="TQ234" s="3"/>
      <c r="TR234" s="3"/>
      <c r="TS234" s="3"/>
      <c r="TT234" s="3"/>
      <c r="TU234" s="3"/>
      <c r="TV234" s="3"/>
      <c r="TW234" s="3"/>
      <c r="TX234" s="3"/>
      <c r="TY234" s="3"/>
      <c r="TZ234" s="3"/>
      <c r="UA234" s="3"/>
      <c r="UB234" s="3"/>
      <c r="UC234" s="3"/>
      <c r="UD234" s="3"/>
      <c r="UE234" s="3"/>
      <c r="UF234" s="3"/>
      <c r="UG234" s="3"/>
      <c r="UH234" s="3"/>
      <c r="UI234" s="3"/>
      <c r="UJ234" s="3"/>
      <c r="UK234" s="3"/>
      <c r="UL234" s="3"/>
      <c r="UM234" s="3"/>
      <c r="UN234" s="3"/>
      <c r="UO234" s="3"/>
      <c r="UP234" s="3"/>
      <c r="UQ234" s="3"/>
      <c r="UR234" s="3"/>
      <c r="US234" s="3"/>
      <c r="UT234" s="3"/>
      <c r="UU234" s="3"/>
      <c r="UV234" s="3"/>
      <c r="UW234" s="3"/>
      <c r="UX234" s="3"/>
      <c r="UY234" s="3"/>
      <c r="UZ234" s="3"/>
      <c r="VA234" s="3"/>
      <c r="VB234" s="3"/>
      <c r="VC234" s="3"/>
      <c r="VD234" s="3"/>
      <c r="VE234" s="3"/>
      <c r="VF234" s="3"/>
      <c r="VG234" s="3"/>
      <c r="VH234" s="3"/>
      <c r="VI234" s="3"/>
      <c r="VJ234" s="3"/>
      <c r="VK234" s="3"/>
      <c r="VL234" s="3"/>
      <c r="VM234" s="3"/>
      <c r="VN234" s="3"/>
      <c r="VO234" s="3"/>
      <c r="VP234" s="3"/>
      <c r="VQ234" s="3"/>
      <c r="VR234" s="3"/>
      <c r="VS234" s="3"/>
      <c r="VT234" s="3"/>
      <c r="VU234" s="3"/>
      <c r="VV234" s="3"/>
      <c r="VW234" s="3"/>
      <c r="VX234" s="3"/>
      <c r="VY234" s="3"/>
      <c r="VZ234" s="3"/>
      <c r="WA234" s="3"/>
      <c r="WB234" s="3"/>
      <c r="WC234" s="3"/>
      <c r="WD234" s="3"/>
      <c r="WE234" s="3"/>
      <c r="WF234" s="3"/>
      <c r="WG234" s="3"/>
      <c r="WH234" s="3"/>
      <c r="WI234" s="3"/>
      <c r="WJ234" s="3"/>
      <c r="WK234" s="3"/>
      <c r="WL234" s="3"/>
      <c r="WM234" s="3"/>
      <c r="WN234" s="3"/>
      <c r="WO234" s="3"/>
      <c r="WP234" s="3"/>
      <c r="WQ234" s="3"/>
      <c r="WR234" s="3"/>
      <c r="WS234" s="3"/>
      <c r="WT234" s="3"/>
      <c r="WU234" s="3"/>
      <c r="WV234" s="3"/>
      <c r="WW234" s="3"/>
      <c r="WX234" s="3"/>
      <c r="WY234" s="3"/>
      <c r="WZ234" s="3"/>
      <c r="XA234" s="3"/>
      <c r="XB234" s="3"/>
      <c r="XC234" s="3"/>
      <c r="XD234" s="3"/>
      <c r="XE234" s="3"/>
      <c r="XF234" s="3"/>
      <c r="XG234" s="3"/>
      <c r="XH234" s="3"/>
      <c r="XI234" s="3"/>
      <c r="XJ234" s="3"/>
      <c r="XK234" s="3"/>
      <c r="XL234" s="3"/>
      <c r="XM234" s="3"/>
      <c r="XN234" s="3"/>
      <c r="XO234" s="3"/>
      <c r="XP234" s="3"/>
      <c r="XQ234" s="3"/>
      <c r="XR234" s="3"/>
      <c r="XS234" s="3"/>
      <c r="XT234" s="3"/>
      <c r="XU234" s="3"/>
      <c r="XV234" s="3"/>
      <c r="XW234" s="3"/>
      <c r="XX234" s="3"/>
      <c r="XY234" s="3"/>
      <c r="XZ234" s="3"/>
      <c r="YA234" s="3"/>
      <c r="YB234" s="3"/>
      <c r="YC234" s="3"/>
      <c r="YD234" s="3"/>
      <c r="YE234" s="3"/>
      <c r="YF234" s="3"/>
      <c r="YG234" s="3"/>
      <c r="YH234" s="3"/>
      <c r="YI234" s="3"/>
      <c r="YJ234" s="3"/>
      <c r="YK234" s="3"/>
      <c r="YL234" s="3"/>
      <c r="YM234" s="3"/>
      <c r="YN234" s="3"/>
      <c r="YO234" s="3"/>
      <c r="YP234" s="3"/>
      <c r="YQ234" s="3"/>
      <c r="YR234" s="3"/>
      <c r="YS234" s="3"/>
      <c r="YT234" s="3"/>
      <c r="YU234" s="3"/>
      <c r="YV234" s="3"/>
      <c r="YW234" s="3"/>
      <c r="YX234" s="3"/>
      <c r="YY234" s="3"/>
      <c r="YZ234" s="3"/>
      <c r="ZA234" s="3"/>
      <c r="ZB234" s="3"/>
      <c r="ZC234" s="3"/>
      <c r="ZD234" s="3"/>
      <c r="ZE234" s="3"/>
      <c r="ZF234" s="3"/>
      <c r="ZG234" s="3"/>
      <c r="ZH234" s="3"/>
      <c r="ZI234" s="3"/>
      <c r="ZJ234" s="3"/>
      <c r="ZK234" s="3"/>
      <c r="ZL234" s="3"/>
      <c r="ZM234" s="3"/>
      <c r="ZN234" s="3"/>
      <c r="ZO234" s="3"/>
      <c r="ZP234" s="3"/>
      <c r="ZQ234" s="3"/>
      <c r="ZR234" s="3"/>
      <c r="ZS234" s="3"/>
      <c r="ZT234" s="3"/>
      <c r="ZU234" s="3"/>
      <c r="ZV234" s="3"/>
      <c r="ZW234" s="3"/>
      <c r="ZX234" s="3"/>
      <c r="ZY234" s="3"/>
      <c r="ZZ234" s="3"/>
      <c r="AAA234" s="3"/>
      <c r="AAB234" s="3"/>
      <c r="AAC234" s="3"/>
      <c r="AAD234" s="3"/>
      <c r="AAE234" s="3"/>
      <c r="AAF234" s="3"/>
      <c r="AAG234" s="3"/>
      <c r="AAH234" s="3"/>
      <c r="AAI234" s="3"/>
      <c r="AAJ234" s="3"/>
      <c r="AAK234" s="3"/>
      <c r="AAL234" s="3"/>
      <c r="AAM234" s="3"/>
      <c r="AAN234" s="3"/>
      <c r="AAO234" s="3"/>
      <c r="AAP234" s="3"/>
      <c r="AAQ234" s="3"/>
      <c r="AAR234" s="3"/>
      <c r="AAS234" s="3"/>
      <c r="AAT234" s="3"/>
      <c r="AAU234" s="3"/>
      <c r="AAV234" s="3"/>
      <c r="AAW234" s="3"/>
      <c r="AAX234" s="3"/>
      <c r="AAY234" s="3"/>
      <c r="AAZ234" s="3"/>
      <c r="ABA234" s="3"/>
      <c r="ABB234" s="3"/>
      <c r="ABC234" s="3"/>
      <c r="ABD234" s="3"/>
      <c r="ABE234" s="3"/>
      <c r="ABF234" s="3"/>
      <c r="ABG234" s="3"/>
      <c r="ABH234" s="3"/>
      <c r="ABI234" s="3"/>
      <c r="ABJ234" s="3"/>
      <c r="ABK234" s="3"/>
      <c r="ABL234" s="3"/>
      <c r="ABM234" s="3"/>
      <c r="ABN234" s="3"/>
      <c r="ABO234" s="3"/>
      <c r="ABP234" s="3"/>
      <c r="ABQ234" s="3"/>
      <c r="ABR234" s="3"/>
      <c r="ABS234" s="3"/>
      <c r="ABT234" s="3"/>
      <c r="ABU234" s="3"/>
      <c r="ABV234" s="3"/>
      <c r="ABW234" s="3"/>
      <c r="ABX234" s="3"/>
      <c r="ABY234" s="3"/>
      <c r="ABZ234" s="3"/>
      <c r="ACA234" s="3"/>
      <c r="ACB234" s="3"/>
      <c r="ACC234" s="3"/>
      <c r="ACD234" s="3"/>
      <c r="ACE234" s="3"/>
      <c r="ACF234" s="3"/>
      <c r="ACG234" s="3"/>
      <c r="ACH234" s="3"/>
      <c r="ACI234" s="3"/>
      <c r="ACJ234" s="3"/>
      <c r="ACK234" s="3"/>
      <c r="ACL234" s="3"/>
      <c r="ACM234" s="3"/>
      <c r="ACN234" s="3"/>
      <c r="ACO234" s="3"/>
      <c r="ACP234" s="3"/>
      <c r="ACQ234" s="3"/>
      <c r="ACR234" s="3"/>
      <c r="ACS234" s="3"/>
      <c r="ACT234" s="3"/>
      <c r="ACU234" s="3"/>
      <c r="ACV234" s="3"/>
      <c r="ACW234" s="3"/>
      <c r="ACX234" s="3"/>
      <c r="ACY234" s="3"/>
      <c r="ACZ234" s="3"/>
      <c r="ADA234" s="3"/>
      <c r="ADB234" s="3"/>
      <c r="ADC234" s="3"/>
      <c r="ADD234" s="3"/>
      <c r="ADE234" s="3"/>
      <c r="ADF234" s="3"/>
      <c r="ADG234" s="3"/>
      <c r="ADH234" s="3"/>
      <c r="ADI234" s="3"/>
      <c r="ADJ234" s="3"/>
      <c r="ADK234" s="3"/>
      <c r="ADL234" s="3"/>
      <c r="ADM234" s="3"/>
      <c r="ADN234" s="3"/>
      <c r="ADO234" s="3"/>
      <c r="ADP234" s="3"/>
      <c r="ADQ234" s="3"/>
      <c r="ADR234" s="3"/>
      <c r="ADS234" s="3"/>
      <c r="ADT234" s="3"/>
      <c r="ADU234" s="3"/>
      <c r="ADV234" s="3"/>
      <c r="ADW234" s="3"/>
      <c r="ADX234" s="3"/>
      <c r="ADY234" s="3"/>
      <c r="ADZ234" s="3"/>
      <c r="AEA234" s="3"/>
      <c r="AEB234" s="3"/>
      <c r="AEC234" s="3"/>
      <c r="AED234" s="3"/>
      <c r="AEE234" s="3"/>
      <c r="AEF234" s="3"/>
      <c r="AEG234" s="3"/>
      <c r="AEH234" s="3"/>
      <c r="AEI234" s="3"/>
      <c r="AEJ234" s="3"/>
      <c r="AEK234" s="3"/>
      <c r="AEL234" s="3"/>
      <c r="AEM234" s="3"/>
      <c r="AEN234" s="3"/>
      <c r="AEO234" s="3"/>
      <c r="AEP234" s="3"/>
      <c r="AEQ234" s="3"/>
      <c r="AER234" s="3"/>
      <c r="AES234" s="3"/>
      <c r="AET234" s="3"/>
      <c r="AEU234" s="3"/>
      <c r="AEV234" s="3"/>
      <c r="AEW234" s="3"/>
      <c r="AEX234" s="3"/>
      <c r="AEY234" s="3"/>
      <c r="AEZ234" s="3"/>
      <c r="AFA234" s="3"/>
      <c r="AFB234" s="3"/>
      <c r="AFC234" s="3"/>
      <c r="AFD234" s="3"/>
      <c r="AFE234" s="3"/>
      <c r="AFF234" s="3"/>
      <c r="AFG234" s="3"/>
      <c r="AFH234" s="3"/>
      <c r="AFI234" s="3"/>
      <c r="AFJ234" s="3"/>
      <c r="AFK234" s="3"/>
      <c r="AFL234" s="3"/>
      <c r="AFM234" s="3"/>
      <c r="AFN234" s="3"/>
      <c r="AFO234" s="3"/>
      <c r="AFP234" s="3"/>
      <c r="AFQ234" s="3"/>
      <c r="AFR234" s="3"/>
      <c r="AFS234" s="3"/>
      <c r="AFT234" s="3"/>
      <c r="AFU234" s="3"/>
      <c r="AFV234" s="3"/>
      <c r="AFW234" s="3"/>
      <c r="AFX234" s="3"/>
      <c r="AFY234" s="3"/>
      <c r="AFZ234" s="3"/>
      <c r="AGA234" s="3"/>
      <c r="AGB234" s="3"/>
      <c r="AGC234" s="3"/>
      <c r="AGD234" s="3"/>
      <c r="AGE234" s="3"/>
      <c r="AGF234" s="3"/>
      <c r="AGG234" s="3"/>
      <c r="AGH234" s="3"/>
      <c r="AGI234" s="3"/>
      <c r="AGJ234" s="3"/>
      <c r="AGK234" s="3"/>
      <c r="AGL234" s="3"/>
      <c r="AGM234" s="3"/>
      <c r="AGN234" s="3"/>
      <c r="AGO234" s="3"/>
      <c r="AGP234" s="3"/>
      <c r="AGQ234" s="3"/>
      <c r="AGR234" s="3"/>
      <c r="AGS234" s="3"/>
      <c r="AGT234" s="3"/>
      <c r="AGU234" s="3"/>
      <c r="AGV234" s="3"/>
      <c r="AGW234" s="3"/>
      <c r="AGX234" s="3"/>
      <c r="AGY234" s="3"/>
      <c r="AGZ234" s="3"/>
      <c r="AHA234" s="3"/>
      <c r="AHB234" s="3"/>
      <c r="AHC234" s="3"/>
      <c r="AHD234" s="3"/>
      <c r="AHE234" s="3"/>
      <c r="AHF234" s="3"/>
      <c r="AHG234" s="3"/>
      <c r="AHH234" s="3"/>
      <c r="AHI234" s="3"/>
      <c r="AHJ234" s="3"/>
      <c r="AHK234" s="3"/>
      <c r="AHL234" s="3"/>
      <c r="AHM234" s="3"/>
      <c r="AHN234" s="3"/>
      <c r="AHO234" s="3"/>
      <c r="AHP234" s="3"/>
      <c r="AHQ234" s="3"/>
      <c r="AHR234" s="3"/>
      <c r="AHS234" s="3"/>
      <c r="AHT234" s="3"/>
      <c r="AHU234" s="3"/>
      <c r="AHV234" s="3"/>
      <c r="AHW234" s="3"/>
      <c r="AHX234" s="3"/>
      <c r="AHY234" s="3"/>
      <c r="AHZ234" s="3"/>
      <c r="AIA234" s="3"/>
      <c r="AIB234" s="3"/>
      <c r="AIC234" s="3"/>
      <c r="AID234" s="3"/>
      <c r="AIE234" s="3"/>
      <c r="AIF234" s="3"/>
      <c r="AIG234" s="3"/>
      <c r="AIH234" s="3"/>
      <c r="AII234" s="3"/>
      <c r="AIJ234" s="3"/>
      <c r="AIK234" s="3"/>
      <c r="AIL234" s="3"/>
      <c r="AIM234" s="3"/>
      <c r="AIN234" s="3"/>
      <c r="AIO234" s="3"/>
      <c r="AIP234" s="3"/>
      <c r="AIQ234" s="3"/>
      <c r="AIR234" s="3"/>
      <c r="AIS234" s="3"/>
      <c r="AIT234" s="3"/>
      <c r="AIU234" s="3"/>
      <c r="AIV234" s="3"/>
      <c r="AIW234" s="3"/>
      <c r="AIX234" s="3"/>
      <c r="AIY234" s="3"/>
      <c r="AIZ234" s="3"/>
      <c r="AJA234" s="3"/>
      <c r="AJB234" s="3"/>
      <c r="AJC234" s="3"/>
      <c r="AJD234" s="3"/>
      <c r="AJE234" s="3"/>
      <c r="AJF234" s="3"/>
      <c r="AJG234" s="3"/>
      <c r="AJH234" s="3"/>
      <c r="AJI234" s="3"/>
      <c r="AJJ234" s="3"/>
      <c r="AJK234" s="3"/>
      <c r="AJL234" s="3"/>
      <c r="AJM234" s="3"/>
      <c r="AJN234" s="3"/>
      <c r="AJO234" s="3"/>
      <c r="AJP234" s="3"/>
      <c r="AJQ234" s="3"/>
      <c r="AJR234" s="3"/>
      <c r="AJS234" s="3"/>
      <c r="AJT234" s="3"/>
      <c r="AJU234" s="3"/>
      <c r="AJV234" s="3"/>
      <c r="AJW234" s="3"/>
      <c r="AJX234" s="3"/>
      <c r="AJY234" s="3"/>
      <c r="AJZ234" s="3"/>
      <c r="AKA234" s="3"/>
      <c r="AKB234" s="3"/>
      <c r="AKC234" s="3"/>
      <c r="AKD234" s="3"/>
      <c r="AKE234" s="3"/>
      <c r="AKF234" s="3"/>
      <c r="AKG234" s="3"/>
      <c r="AKH234" s="3"/>
      <c r="AKI234" s="3"/>
      <c r="AKJ234" s="3"/>
      <c r="AKK234" s="3"/>
      <c r="AKL234" s="3"/>
      <c r="AKM234" s="3"/>
      <c r="AKN234" s="3"/>
      <c r="AKO234" s="3"/>
      <c r="AKP234" s="3"/>
      <c r="AKQ234" s="3"/>
      <c r="AKR234" s="3"/>
      <c r="AKS234" s="3"/>
      <c r="AKT234" s="3"/>
      <c r="AKU234" s="3"/>
      <c r="AKV234" s="3"/>
      <c r="AKW234" s="3"/>
      <c r="AKX234" s="3"/>
      <c r="AKY234" s="3"/>
      <c r="AKZ234" s="3"/>
      <c r="ALA234" s="3"/>
    </row>
    <row r="235" spans="1:989" s="4" customFormat="1" x14ac:dyDescent="0.2">
      <c r="A235" s="45"/>
      <c r="B235" s="39"/>
      <c r="C235" s="39"/>
      <c r="D235" s="39"/>
      <c r="E235" s="39"/>
      <c r="F235" s="39"/>
      <c r="G235" s="90"/>
      <c r="H235" s="39"/>
      <c r="I235" s="39"/>
      <c r="J235" s="39"/>
      <c r="K235" s="39"/>
      <c r="L235" s="39"/>
      <c r="M235" s="39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  <c r="BT235" s="3"/>
      <c r="BU235" s="3"/>
      <c r="BV235" s="3"/>
      <c r="BW235" s="3"/>
      <c r="BX235" s="3"/>
      <c r="BY235" s="3"/>
      <c r="BZ235" s="3"/>
      <c r="CA235" s="3"/>
      <c r="CB235" s="3"/>
      <c r="CC235" s="3"/>
      <c r="CD235" s="3"/>
      <c r="CE235" s="3"/>
      <c r="CF235" s="3"/>
      <c r="CG235" s="3"/>
      <c r="CH235" s="3"/>
      <c r="CI235" s="3"/>
      <c r="CJ235" s="3"/>
      <c r="CK235" s="3"/>
      <c r="CL235" s="3"/>
      <c r="CM235" s="3"/>
      <c r="CN235" s="3"/>
      <c r="CO235" s="3"/>
      <c r="CP235" s="3"/>
      <c r="CQ235" s="3"/>
      <c r="CR235" s="3"/>
      <c r="CS235" s="3"/>
      <c r="CT235" s="3"/>
      <c r="CU235" s="3"/>
      <c r="CV235" s="3"/>
      <c r="CW235" s="3"/>
      <c r="CX235" s="3"/>
      <c r="CY235" s="3"/>
      <c r="CZ235" s="3"/>
      <c r="DA235" s="3"/>
      <c r="DB235" s="3"/>
      <c r="DC235" s="3"/>
      <c r="DD235" s="3"/>
      <c r="DE235" s="3"/>
      <c r="DF235" s="3"/>
      <c r="DG235" s="3"/>
      <c r="DH235" s="3"/>
      <c r="DI235" s="3"/>
      <c r="DJ235" s="3"/>
      <c r="DK235" s="3"/>
      <c r="DL235" s="3"/>
      <c r="DM235" s="3"/>
      <c r="DN235" s="3"/>
      <c r="DO235" s="3"/>
      <c r="DP235" s="3"/>
      <c r="DQ235" s="3"/>
      <c r="DR235" s="3"/>
      <c r="DS235" s="3"/>
      <c r="DT235" s="3"/>
      <c r="DU235" s="3"/>
      <c r="DV235" s="3"/>
      <c r="DW235" s="3"/>
      <c r="DX235" s="3"/>
      <c r="DY235" s="3"/>
      <c r="DZ235" s="3"/>
      <c r="EA235" s="3"/>
      <c r="EB235" s="3"/>
      <c r="EC235" s="3"/>
      <c r="ED235" s="3"/>
      <c r="EE235" s="3"/>
      <c r="EF235" s="3"/>
      <c r="EG235" s="3"/>
      <c r="EH235" s="3"/>
      <c r="EI235" s="3"/>
      <c r="EJ235" s="3"/>
      <c r="EK235" s="3"/>
      <c r="EL235" s="3"/>
      <c r="EM235" s="3"/>
      <c r="EN235" s="3"/>
      <c r="EO235" s="3"/>
      <c r="EP235" s="3"/>
      <c r="EQ235" s="3"/>
      <c r="ER235" s="3"/>
      <c r="ES235" s="3"/>
      <c r="ET235" s="3"/>
      <c r="EU235" s="3"/>
      <c r="EV235" s="3"/>
      <c r="EW235" s="3"/>
      <c r="EX235" s="3"/>
      <c r="EY235" s="3"/>
      <c r="EZ235" s="3"/>
      <c r="FA235" s="3"/>
      <c r="FB235" s="3"/>
      <c r="FC235" s="3"/>
      <c r="FD235" s="3"/>
      <c r="FE235" s="3"/>
      <c r="FF235" s="3"/>
      <c r="FG235" s="3"/>
      <c r="FH235" s="3"/>
      <c r="FI235" s="3"/>
      <c r="FJ235" s="3"/>
      <c r="FK235" s="3"/>
      <c r="FL235" s="3"/>
      <c r="FM235" s="3"/>
      <c r="FN235" s="3"/>
      <c r="FO235" s="3"/>
      <c r="FP235" s="3"/>
      <c r="FQ235" s="3"/>
      <c r="FR235" s="3"/>
      <c r="FS235" s="3"/>
      <c r="FT235" s="3"/>
      <c r="FU235" s="3"/>
      <c r="FV235" s="3"/>
      <c r="FW235" s="3"/>
      <c r="FX235" s="3"/>
      <c r="FY235" s="3"/>
      <c r="FZ235" s="3"/>
      <c r="GA235" s="3"/>
      <c r="GB235" s="3"/>
      <c r="GC235" s="3"/>
      <c r="GD235" s="3"/>
      <c r="GE235" s="3"/>
      <c r="GF235" s="3"/>
      <c r="GG235" s="3"/>
      <c r="GH235" s="3"/>
      <c r="GI235" s="3"/>
      <c r="GJ235" s="3"/>
      <c r="GK235" s="3"/>
      <c r="GL235" s="3"/>
      <c r="GM235" s="3"/>
      <c r="GN235" s="3"/>
      <c r="GO235" s="3"/>
      <c r="GP235" s="3"/>
      <c r="GQ235" s="3"/>
      <c r="GR235" s="3"/>
      <c r="GS235" s="3"/>
      <c r="GT235" s="3"/>
      <c r="GU235" s="3"/>
      <c r="GV235" s="3"/>
      <c r="GW235" s="3"/>
      <c r="GX235" s="3"/>
      <c r="GY235" s="3"/>
      <c r="GZ235" s="3"/>
      <c r="HA235" s="3"/>
      <c r="HB235" s="3"/>
      <c r="HC235" s="3"/>
      <c r="HD235" s="3"/>
      <c r="HE235" s="3"/>
      <c r="HF235" s="3"/>
      <c r="HG235" s="3"/>
      <c r="HH235" s="3"/>
      <c r="HI235" s="3"/>
      <c r="HJ235" s="3"/>
      <c r="HK235" s="3"/>
      <c r="HL235" s="3"/>
      <c r="HM235" s="3"/>
      <c r="HN235" s="3"/>
      <c r="HO235" s="3"/>
      <c r="HP235" s="3"/>
      <c r="HQ235" s="3"/>
      <c r="HR235" s="3"/>
      <c r="HS235" s="3"/>
      <c r="HT235" s="3"/>
      <c r="HU235" s="3"/>
      <c r="HV235" s="3"/>
      <c r="HW235" s="3"/>
      <c r="HX235" s="3"/>
      <c r="HY235" s="3"/>
      <c r="HZ235" s="3"/>
      <c r="IA235" s="3"/>
      <c r="IB235" s="3"/>
      <c r="IC235" s="3"/>
      <c r="ID235" s="3"/>
      <c r="IE235" s="3"/>
      <c r="IF235" s="3"/>
      <c r="IG235" s="3"/>
      <c r="IH235" s="3"/>
      <c r="II235" s="3"/>
      <c r="IJ235" s="3"/>
      <c r="IK235" s="3"/>
      <c r="IL235" s="3"/>
      <c r="IM235" s="3"/>
      <c r="IN235" s="3"/>
      <c r="IO235" s="3"/>
      <c r="IP235" s="3"/>
      <c r="IQ235" s="3"/>
      <c r="IR235" s="3"/>
      <c r="IS235" s="3"/>
      <c r="IT235" s="3"/>
      <c r="IU235" s="3"/>
      <c r="IV235" s="3"/>
      <c r="IW235" s="3"/>
      <c r="IX235" s="3"/>
      <c r="IY235" s="3"/>
      <c r="IZ235" s="3"/>
      <c r="JA235" s="3"/>
      <c r="JB235" s="3"/>
      <c r="JC235" s="3"/>
      <c r="JD235" s="3"/>
      <c r="JE235" s="3"/>
      <c r="JF235" s="3"/>
      <c r="JG235" s="3"/>
      <c r="JH235" s="3"/>
      <c r="JI235" s="3"/>
      <c r="JJ235" s="3"/>
      <c r="JK235" s="3"/>
      <c r="JL235" s="3"/>
      <c r="JM235" s="3"/>
      <c r="JN235" s="3"/>
      <c r="JO235" s="3"/>
      <c r="JP235" s="3"/>
      <c r="JQ235" s="3"/>
      <c r="JR235" s="3"/>
      <c r="JS235" s="3"/>
      <c r="JT235" s="3"/>
      <c r="JU235" s="3"/>
      <c r="JV235" s="3"/>
      <c r="JW235" s="3"/>
      <c r="JX235" s="3"/>
      <c r="JY235" s="3"/>
      <c r="JZ235" s="3"/>
      <c r="KA235" s="3"/>
      <c r="KB235" s="3"/>
      <c r="KC235" s="3"/>
      <c r="KD235" s="3"/>
      <c r="KE235" s="3"/>
      <c r="KF235" s="3"/>
      <c r="KG235" s="3"/>
      <c r="KH235" s="3"/>
      <c r="KI235" s="3"/>
      <c r="KJ235" s="3"/>
      <c r="KK235" s="3"/>
      <c r="KL235" s="3"/>
      <c r="KM235" s="3"/>
      <c r="KN235" s="3"/>
      <c r="KO235" s="3"/>
      <c r="KP235" s="3"/>
      <c r="KQ235" s="3"/>
      <c r="KR235" s="3"/>
      <c r="KS235" s="3"/>
      <c r="KT235" s="3"/>
      <c r="KU235" s="3"/>
      <c r="KV235" s="3"/>
      <c r="KW235" s="3"/>
      <c r="KX235" s="3"/>
      <c r="KY235" s="3"/>
      <c r="KZ235" s="3"/>
      <c r="LA235" s="3"/>
      <c r="LB235" s="3"/>
      <c r="LC235" s="3"/>
      <c r="LD235" s="3"/>
      <c r="LE235" s="3"/>
      <c r="LF235" s="3"/>
      <c r="LG235" s="3"/>
      <c r="LH235" s="3"/>
      <c r="LI235" s="3"/>
      <c r="LJ235" s="3"/>
      <c r="LK235" s="3"/>
      <c r="LL235" s="3"/>
      <c r="LM235" s="3"/>
      <c r="LN235" s="3"/>
      <c r="LO235" s="3"/>
      <c r="LP235" s="3"/>
      <c r="LQ235" s="3"/>
      <c r="LR235" s="3"/>
      <c r="LS235" s="3"/>
      <c r="LT235" s="3"/>
      <c r="LU235" s="3"/>
      <c r="LV235" s="3"/>
      <c r="LW235" s="3"/>
      <c r="LX235" s="3"/>
      <c r="LY235" s="3"/>
      <c r="LZ235" s="3"/>
      <c r="MA235" s="3"/>
      <c r="MB235" s="3"/>
      <c r="MC235" s="3"/>
      <c r="MD235" s="3"/>
      <c r="ME235" s="3"/>
      <c r="MF235" s="3"/>
      <c r="MG235" s="3"/>
      <c r="MH235" s="3"/>
      <c r="MI235" s="3"/>
      <c r="MJ235" s="3"/>
      <c r="MK235" s="3"/>
      <c r="ML235" s="3"/>
      <c r="MM235" s="3"/>
      <c r="MN235" s="3"/>
      <c r="MO235" s="3"/>
      <c r="MP235" s="3"/>
      <c r="MQ235" s="3"/>
      <c r="MR235" s="3"/>
      <c r="MS235" s="3"/>
      <c r="MT235" s="3"/>
      <c r="MU235" s="3"/>
      <c r="MV235" s="3"/>
      <c r="MW235" s="3"/>
      <c r="MX235" s="3"/>
      <c r="MY235" s="3"/>
      <c r="MZ235" s="3"/>
      <c r="NA235" s="3"/>
      <c r="NB235" s="3"/>
      <c r="NC235" s="3"/>
      <c r="ND235" s="3"/>
      <c r="NE235" s="3"/>
      <c r="NF235" s="3"/>
      <c r="NG235" s="3"/>
      <c r="NH235" s="3"/>
      <c r="NI235" s="3"/>
      <c r="NJ235" s="3"/>
      <c r="NK235" s="3"/>
      <c r="NL235" s="3"/>
      <c r="NM235" s="3"/>
      <c r="NN235" s="3"/>
      <c r="NO235" s="3"/>
      <c r="NP235" s="3"/>
      <c r="NQ235" s="3"/>
      <c r="NR235" s="3"/>
      <c r="NS235" s="3"/>
      <c r="NT235" s="3"/>
      <c r="NU235" s="3"/>
      <c r="NV235" s="3"/>
      <c r="NW235" s="3"/>
      <c r="NX235" s="3"/>
      <c r="NY235" s="3"/>
      <c r="NZ235" s="3"/>
      <c r="OA235" s="3"/>
      <c r="OB235" s="3"/>
      <c r="OC235" s="3"/>
      <c r="OD235" s="3"/>
      <c r="OE235" s="3"/>
      <c r="OF235" s="3"/>
      <c r="OG235" s="3"/>
      <c r="OH235" s="3"/>
      <c r="OI235" s="3"/>
      <c r="OJ235" s="3"/>
      <c r="OK235" s="3"/>
      <c r="OL235" s="3"/>
      <c r="OM235" s="3"/>
      <c r="ON235" s="3"/>
      <c r="OO235" s="3"/>
      <c r="OP235" s="3"/>
      <c r="OQ235" s="3"/>
      <c r="OR235" s="3"/>
      <c r="OS235" s="3"/>
      <c r="OT235" s="3"/>
      <c r="OU235" s="3"/>
      <c r="OV235" s="3"/>
      <c r="OW235" s="3"/>
      <c r="OX235" s="3"/>
      <c r="OY235" s="3"/>
      <c r="OZ235" s="3"/>
      <c r="PA235" s="3"/>
      <c r="PB235" s="3"/>
      <c r="PC235" s="3"/>
      <c r="PD235" s="3"/>
      <c r="PE235" s="3"/>
      <c r="PF235" s="3"/>
      <c r="PG235" s="3"/>
      <c r="PH235" s="3"/>
      <c r="PI235" s="3"/>
      <c r="PJ235" s="3"/>
      <c r="PK235" s="3"/>
      <c r="PL235" s="3"/>
      <c r="PM235" s="3"/>
      <c r="PN235" s="3"/>
      <c r="PO235" s="3"/>
      <c r="PP235" s="3"/>
      <c r="PQ235" s="3"/>
      <c r="PR235" s="3"/>
      <c r="PS235" s="3"/>
      <c r="PT235" s="3"/>
      <c r="PU235" s="3"/>
      <c r="PV235" s="3"/>
      <c r="PW235" s="3"/>
      <c r="PX235" s="3"/>
      <c r="PY235" s="3"/>
      <c r="PZ235" s="3"/>
      <c r="QA235" s="3"/>
      <c r="QB235" s="3"/>
      <c r="QC235" s="3"/>
      <c r="QD235" s="3"/>
      <c r="QE235" s="3"/>
      <c r="QF235" s="3"/>
      <c r="QG235" s="3"/>
      <c r="QH235" s="3"/>
      <c r="QI235" s="3"/>
      <c r="QJ235" s="3"/>
      <c r="QK235" s="3"/>
      <c r="QL235" s="3"/>
      <c r="QM235" s="3"/>
      <c r="QN235" s="3"/>
      <c r="QO235" s="3"/>
      <c r="QP235" s="3"/>
      <c r="QQ235" s="3"/>
      <c r="QR235" s="3"/>
      <c r="QS235" s="3"/>
      <c r="QT235" s="3"/>
      <c r="QU235" s="3"/>
      <c r="QV235" s="3"/>
      <c r="QW235" s="3"/>
      <c r="QX235" s="3"/>
      <c r="QY235" s="3"/>
      <c r="QZ235" s="3"/>
      <c r="RA235" s="3"/>
      <c r="RB235" s="3"/>
      <c r="RC235" s="3"/>
      <c r="RD235" s="3"/>
      <c r="RE235" s="3"/>
      <c r="RF235" s="3"/>
      <c r="RG235" s="3"/>
      <c r="RH235" s="3"/>
      <c r="RI235" s="3"/>
      <c r="RJ235" s="3"/>
      <c r="RK235" s="3"/>
      <c r="RL235" s="3"/>
      <c r="RM235" s="3"/>
      <c r="RN235" s="3"/>
      <c r="RO235" s="3"/>
      <c r="RP235" s="3"/>
      <c r="RQ235" s="3"/>
      <c r="RR235" s="3"/>
      <c r="RS235" s="3"/>
      <c r="RT235" s="3"/>
      <c r="RU235" s="3"/>
      <c r="RV235" s="3"/>
      <c r="RW235" s="3"/>
      <c r="RX235" s="3"/>
      <c r="RY235" s="3"/>
      <c r="RZ235" s="3"/>
      <c r="SA235" s="3"/>
      <c r="SB235" s="3"/>
      <c r="SC235" s="3"/>
      <c r="SD235" s="3"/>
      <c r="SE235" s="3"/>
      <c r="SF235" s="3"/>
      <c r="SG235" s="3"/>
      <c r="SH235" s="3"/>
      <c r="SI235" s="3"/>
      <c r="SJ235" s="3"/>
      <c r="SK235" s="3"/>
      <c r="SL235" s="3"/>
      <c r="SM235" s="3"/>
      <c r="SN235" s="3"/>
      <c r="SO235" s="3"/>
      <c r="SP235" s="3"/>
      <c r="SQ235" s="3"/>
      <c r="SR235" s="3"/>
      <c r="SS235" s="3"/>
      <c r="ST235" s="3"/>
      <c r="SU235" s="3"/>
      <c r="SV235" s="3"/>
      <c r="SW235" s="3"/>
      <c r="SX235" s="3"/>
      <c r="SY235" s="3"/>
      <c r="SZ235" s="3"/>
      <c r="TA235" s="3"/>
      <c r="TB235" s="3"/>
      <c r="TC235" s="3"/>
      <c r="TD235" s="3"/>
      <c r="TE235" s="3"/>
      <c r="TF235" s="3"/>
      <c r="TG235" s="3"/>
      <c r="TH235" s="3"/>
      <c r="TI235" s="3"/>
      <c r="TJ235" s="3"/>
      <c r="TK235" s="3"/>
      <c r="TL235" s="3"/>
      <c r="TM235" s="3"/>
      <c r="TN235" s="3"/>
      <c r="TO235" s="3"/>
      <c r="TP235" s="3"/>
      <c r="TQ235" s="3"/>
      <c r="TR235" s="3"/>
      <c r="TS235" s="3"/>
      <c r="TT235" s="3"/>
      <c r="TU235" s="3"/>
      <c r="TV235" s="3"/>
      <c r="TW235" s="3"/>
      <c r="TX235" s="3"/>
      <c r="TY235" s="3"/>
      <c r="TZ235" s="3"/>
      <c r="UA235" s="3"/>
      <c r="UB235" s="3"/>
      <c r="UC235" s="3"/>
      <c r="UD235" s="3"/>
      <c r="UE235" s="3"/>
      <c r="UF235" s="3"/>
      <c r="UG235" s="3"/>
      <c r="UH235" s="3"/>
      <c r="UI235" s="3"/>
      <c r="UJ235" s="3"/>
      <c r="UK235" s="3"/>
      <c r="UL235" s="3"/>
      <c r="UM235" s="3"/>
      <c r="UN235" s="3"/>
      <c r="UO235" s="3"/>
      <c r="UP235" s="3"/>
      <c r="UQ235" s="3"/>
      <c r="UR235" s="3"/>
      <c r="US235" s="3"/>
      <c r="UT235" s="3"/>
      <c r="UU235" s="3"/>
      <c r="UV235" s="3"/>
      <c r="UW235" s="3"/>
      <c r="UX235" s="3"/>
      <c r="UY235" s="3"/>
      <c r="UZ235" s="3"/>
      <c r="VA235" s="3"/>
      <c r="VB235" s="3"/>
      <c r="VC235" s="3"/>
      <c r="VD235" s="3"/>
      <c r="VE235" s="3"/>
      <c r="VF235" s="3"/>
      <c r="VG235" s="3"/>
      <c r="VH235" s="3"/>
      <c r="VI235" s="3"/>
      <c r="VJ235" s="3"/>
      <c r="VK235" s="3"/>
      <c r="VL235" s="3"/>
      <c r="VM235" s="3"/>
      <c r="VN235" s="3"/>
      <c r="VO235" s="3"/>
      <c r="VP235" s="3"/>
      <c r="VQ235" s="3"/>
      <c r="VR235" s="3"/>
      <c r="VS235" s="3"/>
      <c r="VT235" s="3"/>
      <c r="VU235" s="3"/>
      <c r="VV235" s="3"/>
      <c r="VW235" s="3"/>
      <c r="VX235" s="3"/>
      <c r="VY235" s="3"/>
      <c r="VZ235" s="3"/>
      <c r="WA235" s="3"/>
      <c r="WB235" s="3"/>
      <c r="WC235" s="3"/>
      <c r="WD235" s="3"/>
      <c r="WE235" s="3"/>
      <c r="WF235" s="3"/>
      <c r="WG235" s="3"/>
      <c r="WH235" s="3"/>
      <c r="WI235" s="3"/>
      <c r="WJ235" s="3"/>
      <c r="WK235" s="3"/>
      <c r="WL235" s="3"/>
      <c r="WM235" s="3"/>
      <c r="WN235" s="3"/>
      <c r="WO235" s="3"/>
      <c r="WP235" s="3"/>
      <c r="WQ235" s="3"/>
      <c r="WR235" s="3"/>
      <c r="WS235" s="3"/>
      <c r="WT235" s="3"/>
      <c r="WU235" s="3"/>
      <c r="WV235" s="3"/>
      <c r="WW235" s="3"/>
      <c r="WX235" s="3"/>
      <c r="WY235" s="3"/>
      <c r="WZ235" s="3"/>
      <c r="XA235" s="3"/>
      <c r="XB235" s="3"/>
      <c r="XC235" s="3"/>
      <c r="XD235" s="3"/>
      <c r="XE235" s="3"/>
      <c r="XF235" s="3"/>
      <c r="XG235" s="3"/>
      <c r="XH235" s="3"/>
      <c r="XI235" s="3"/>
      <c r="XJ235" s="3"/>
      <c r="XK235" s="3"/>
      <c r="XL235" s="3"/>
      <c r="XM235" s="3"/>
      <c r="XN235" s="3"/>
      <c r="XO235" s="3"/>
      <c r="XP235" s="3"/>
      <c r="XQ235" s="3"/>
      <c r="XR235" s="3"/>
      <c r="XS235" s="3"/>
      <c r="XT235" s="3"/>
      <c r="XU235" s="3"/>
      <c r="XV235" s="3"/>
      <c r="XW235" s="3"/>
      <c r="XX235" s="3"/>
      <c r="XY235" s="3"/>
      <c r="XZ235" s="3"/>
      <c r="YA235" s="3"/>
      <c r="YB235" s="3"/>
      <c r="YC235" s="3"/>
      <c r="YD235" s="3"/>
      <c r="YE235" s="3"/>
      <c r="YF235" s="3"/>
      <c r="YG235" s="3"/>
      <c r="YH235" s="3"/>
      <c r="YI235" s="3"/>
      <c r="YJ235" s="3"/>
      <c r="YK235" s="3"/>
      <c r="YL235" s="3"/>
      <c r="YM235" s="3"/>
      <c r="YN235" s="3"/>
      <c r="YO235" s="3"/>
      <c r="YP235" s="3"/>
      <c r="YQ235" s="3"/>
      <c r="YR235" s="3"/>
      <c r="YS235" s="3"/>
      <c r="YT235" s="3"/>
      <c r="YU235" s="3"/>
      <c r="YV235" s="3"/>
      <c r="YW235" s="3"/>
      <c r="YX235" s="3"/>
      <c r="YY235" s="3"/>
      <c r="YZ235" s="3"/>
      <c r="ZA235" s="3"/>
      <c r="ZB235" s="3"/>
      <c r="ZC235" s="3"/>
      <c r="ZD235" s="3"/>
      <c r="ZE235" s="3"/>
      <c r="ZF235" s="3"/>
      <c r="ZG235" s="3"/>
      <c r="ZH235" s="3"/>
      <c r="ZI235" s="3"/>
      <c r="ZJ235" s="3"/>
      <c r="ZK235" s="3"/>
      <c r="ZL235" s="3"/>
      <c r="ZM235" s="3"/>
      <c r="ZN235" s="3"/>
      <c r="ZO235" s="3"/>
      <c r="ZP235" s="3"/>
      <c r="ZQ235" s="3"/>
      <c r="ZR235" s="3"/>
      <c r="ZS235" s="3"/>
      <c r="ZT235" s="3"/>
      <c r="ZU235" s="3"/>
      <c r="ZV235" s="3"/>
      <c r="ZW235" s="3"/>
      <c r="ZX235" s="3"/>
      <c r="ZY235" s="3"/>
      <c r="ZZ235" s="3"/>
      <c r="AAA235" s="3"/>
      <c r="AAB235" s="3"/>
      <c r="AAC235" s="3"/>
      <c r="AAD235" s="3"/>
      <c r="AAE235" s="3"/>
      <c r="AAF235" s="3"/>
      <c r="AAG235" s="3"/>
      <c r="AAH235" s="3"/>
      <c r="AAI235" s="3"/>
      <c r="AAJ235" s="3"/>
      <c r="AAK235" s="3"/>
      <c r="AAL235" s="3"/>
      <c r="AAM235" s="3"/>
      <c r="AAN235" s="3"/>
      <c r="AAO235" s="3"/>
      <c r="AAP235" s="3"/>
      <c r="AAQ235" s="3"/>
      <c r="AAR235" s="3"/>
      <c r="AAS235" s="3"/>
      <c r="AAT235" s="3"/>
      <c r="AAU235" s="3"/>
      <c r="AAV235" s="3"/>
      <c r="AAW235" s="3"/>
      <c r="AAX235" s="3"/>
      <c r="AAY235" s="3"/>
      <c r="AAZ235" s="3"/>
      <c r="ABA235" s="3"/>
      <c r="ABB235" s="3"/>
      <c r="ABC235" s="3"/>
      <c r="ABD235" s="3"/>
      <c r="ABE235" s="3"/>
      <c r="ABF235" s="3"/>
      <c r="ABG235" s="3"/>
      <c r="ABH235" s="3"/>
      <c r="ABI235" s="3"/>
      <c r="ABJ235" s="3"/>
      <c r="ABK235" s="3"/>
      <c r="ABL235" s="3"/>
      <c r="ABM235" s="3"/>
      <c r="ABN235" s="3"/>
      <c r="ABO235" s="3"/>
      <c r="ABP235" s="3"/>
      <c r="ABQ235" s="3"/>
      <c r="ABR235" s="3"/>
      <c r="ABS235" s="3"/>
      <c r="ABT235" s="3"/>
      <c r="ABU235" s="3"/>
      <c r="ABV235" s="3"/>
      <c r="ABW235" s="3"/>
      <c r="ABX235" s="3"/>
      <c r="ABY235" s="3"/>
      <c r="ABZ235" s="3"/>
      <c r="ACA235" s="3"/>
      <c r="ACB235" s="3"/>
      <c r="ACC235" s="3"/>
      <c r="ACD235" s="3"/>
      <c r="ACE235" s="3"/>
      <c r="ACF235" s="3"/>
      <c r="ACG235" s="3"/>
      <c r="ACH235" s="3"/>
      <c r="ACI235" s="3"/>
      <c r="ACJ235" s="3"/>
      <c r="ACK235" s="3"/>
      <c r="ACL235" s="3"/>
      <c r="ACM235" s="3"/>
      <c r="ACN235" s="3"/>
      <c r="ACO235" s="3"/>
      <c r="ACP235" s="3"/>
      <c r="ACQ235" s="3"/>
      <c r="ACR235" s="3"/>
      <c r="ACS235" s="3"/>
      <c r="ACT235" s="3"/>
      <c r="ACU235" s="3"/>
      <c r="ACV235" s="3"/>
      <c r="ACW235" s="3"/>
      <c r="ACX235" s="3"/>
      <c r="ACY235" s="3"/>
      <c r="ACZ235" s="3"/>
      <c r="ADA235" s="3"/>
      <c r="ADB235" s="3"/>
      <c r="ADC235" s="3"/>
      <c r="ADD235" s="3"/>
      <c r="ADE235" s="3"/>
      <c r="ADF235" s="3"/>
      <c r="ADG235" s="3"/>
      <c r="ADH235" s="3"/>
      <c r="ADI235" s="3"/>
      <c r="ADJ235" s="3"/>
      <c r="ADK235" s="3"/>
      <c r="ADL235" s="3"/>
      <c r="ADM235" s="3"/>
      <c r="ADN235" s="3"/>
      <c r="ADO235" s="3"/>
      <c r="ADP235" s="3"/>
      <c r="ADQ235" s="3"/>
      <c r="ADR235" s="3"/>
      <c r="ADS235" s="3"/>
      <c r="ADT235" s="3"/>
      <c r="ADU235" s="3"/>
      <c r="ADV235" s="3"/>
      <c r="ADW235" s="3"/>
      <c r="ADX235" s="3"/>
      <c r="ADY235" s="3"/>
      <c r="ADZ235" s="3"/>
      <c r="AEA235" s="3"/>
      <c r="AEB235" s="3"/>
      <c r="AEC235" s="3"/>
      <c r="AED235" s="3"/>
      <c r="AEE235" s="3"/>
      <c r="AEF235" s="3"/>
      <c r="AEG235" s="3"/>
      <c r="AEH235" s="3"/>
      <c r="AEI235" s="3"/>
      <c r="AEJ235" s="3"/>
      <c r="AEK235" s="3"/>
      <c r="AEL235" s="3"/>
      <c r="AEM235" s="3"/>
      <c r="AEN235" s="3"/>
      <c r="AEO235" s="3"/>
      <c r="AEP235" s="3"/>
      <c r="AEQ235" s="3"/>
      <c r="AER235" s="3"/>
      <c r="AES235" s="3"/>
      <c r="AET235" s="3"/>
      <c r="AEU235" s="3"/>
      <c r="AEV235" s="3"/>
      <c r="AEW235" s="3"/>
      <c r="AEX235" s="3"/>
      <c r="AEY235" s="3"/>
      <c r="AEZ235" s="3"/>
      <c r="AFA235" s="3"/>
      <c r="AFB235" s="3"/>
      <c r="AFC235" s="3"/>
      <c r="AFD235" s="3"/>
      <c r="AFE235" s="3"/>
      <c r="AFF235" s="3"/>
      <c r="AFG235" s="3"/>
      <c r="AFH235" s="3"/>
      <c r="AFI235" s="3"/>
      <c r="AFJ235" s="3"/>
      <c r="AFK235" s="3"/>
      <c r="AFL235" s="3"/>
      <c r="AFM235" s="3"/>
      <c r="AFN235" s="3"/>
      <c r="AFO235" s="3"/>
      <c r="AFP235" s="3"/>
      <c r="AFQ235" s="3"/>
      <c r="AFR235" s="3"/>
      <c r="AFS235" s="3"/>
      <c r="AFT235" s="3"/>
      <c r="AFU235" s="3"/>
      <c r="AFV235" s="3"/>
      <c r="AFW235" s="3"/>
      <c r="AFX235" s="3"/>
      <c r="AFY235" s="3"/>
      <c r="AFZ235" s="3"/>
      <c r="AGA235" s="3"/>
      <c r="AGB235" s="3"/>
      <c r="AGC235" s="3"/>
      <c r="AGD235" s="3"/>
      <c r="AGE235" s="3"/>
      <c r="AGF235" s="3"/>
      <c r="AGG235" s="3"/>
      <c r="AGH235" s="3"/>
      <c r="AGI235" s="3"/>
      <c r="AGJ235" s="3"/>
      <c r="AGK235" s="3"/>
      <c r="AGL235" s="3"/>
      <c r="AGM235" s="3"/>
      <c r="AGN235" s="3"/>
      <c r="AGO235" s="3"/>
      <c r="AGP235" s="3"/>
      <c r="AGQ235" s="3"/>
      <c r="AGR235" s="3"/>
      <c r="AGS235" s="3"/>
      <c r="AGT235" s="3"/>
      <c r="AGU235" s="3"/>
      <c r="AGV235" s="3"/>
      <c r="AGW235" s="3"/>
      <c r="AGX235" s="3"/>
      <c r="AGY235" s="3"/>
      <c r="AGZ235" s="3"/>
      <c r="AHA235" s="3"/>
      <c r="AHB235" s="3"/>
      <c r="AHC235" s="3"/>
      <c r="AHD235" s="3"/>
      <c r="AHE235" s="3"/>
      <c r="AHF235" s="3"/>
      <c r="AHG235" s="3"/>
      <c r="AHH235" s="3"/>
      <c r="AHI235" s="3"/>
      <c r="AHJ235" s="3"/>
      <c r="AHK235" s="3"/>
      <c r="AHL235" s="3"/>
      <c r="AHM235" s="3"/>
      <c r="AHN235" s="3"/>
      <c r="AHO235" s="3"/>
      <c r="AHP235" s="3"/>
      <c r="AHQ235" s="3"/>
      <c r="AHR235" s="3"/>
      <c r="AHS235" s="3"/>
      <c r="AHT235" s="3"/>
      <c r="AHU235" s="3"/>
      <c r="AHV235" s="3"/>
      <c r="AHW235" s="3"/>
      <c r="AHX235" s="3"/>
      <c r="AHY235" s="3"/>
      <c r="AHZ235" s="3"/>
      <c r="AIA235" s="3"/>
      <c r="AIB235" s="3"/>
      <c r="AIC235" s="3"/>
      <c r="AID235" s="3"/>
      <c r="AIE235" s="3"/>
      <c r="AIF235" s="3"/>
      <c r="AIG235" s="3"/>
      <c r="AIH235" s="3"/>
      <c r="AII235" s="3"/>
      <c r="AIJ235" s="3"/>
      <c r="AIK235" s="3"/>
      <c r="AIL235" s="3"/>
      <c r="AIM235" s="3"/>
      <c r="AIN235" s="3"/>
      <c r="AIO235" s="3"/>
      <c r="AIP235" s="3"/>
      <c r="AIQ235" s="3"/>
      <c r="AIR235" s="3"/>
      <c r="AIS235" s="3"/>
      <c r="AIT235" s="3"/>
      <c r="AIU235" s="3"/>
      <c r="AIV235" s="3"/>
      <c r="AIW235" s="3"/>
      <c r="AIX235" s="3"/>
      <c r="AIY235" s="3"/>
      <c r="AIZ235" s="3"/>
      <c r="AJA235" s="3"/>
      <c r="AJB235" s="3"/>
      <c r="AJC235" s="3"/>
      <c r="AJD235" s="3"/>
      <c r="AJE235" s="3"/>
      <c r="AJF235" s="3"/>
      <c r="AJG235" s="3"/>
      <c r="AJH235" s="3"/>
      <c r="AJI235" s="3"/>
      <c r="AJJ235" s="3"/>
      <c r="AJK235" s="3"/>
      <c r="AJL235" s="3"/>
      <c r="AJM235" s="3"/>
      <c r="AJN235" s="3"/>
      <c r="AJO235" s="3"/>
      <c r="AJP235" s="3"/>
      <c r="AJQ235" s="3"/>
      <c r="AJR235" s="3"/>
      <c r="AJS235" s="3"/>
      <c r="AJT235" s="3"/>
      <c r="AJU235" s="3"/>
      <c r="AJV235" s="3"/>
      <c r="AJW235" s="3"/>
      <c r="AJX235" s="3"/>
      <c r="AJY235" s="3"/>
      <c r="AJZ235" s="3"/>
      <c r="AKA235" s="3"/>
      <c r="AKB235" s="3"/>
      <c r="AKC235" s="3"/>
      <c r="AKD235" s="3"/>
      <c r="AKE235" s="3"/>
      <c r="AKF235" s="3"/>
      <c r="AKG235" s="3"/>
      <c r="AKH235" s="3"/>
      <c r="AKI235" s="3"/>
      <c r="AKJ235" s="3"/>
      <c r="AKK235" s="3"/>
      <c r="AKL235" s="3"/>
      <c r="AKM235" s="3"/>
      <c r="AKN235" s="3"/>
      <c r="AKO235" s="3"/>
      <c r="AKP235" s="3"/>
      <c r="AKQ235" s="3"/>
      <c r="AKR235" s="3"/>
      <c r="AKS235" s="3"/>
      <c r="AKT235" s="3"/>
      <c r="AKU235" s="3"/>
      <c r="AKV235" s="3"/>
      <c r="AKW235" s="3"/>
      <c r="AKX235" s="3"/>
      <c r="AKY235" s="3"/>
      <c r="AKZ235" s="3"/>
      <c r="ALA235" s="3"/>
    </row>
  </sheetData>
  <mergeCells count="15">
    <mergeCell ref="A228:D228"/>
    <mergeCell ref="A229:D229"/>
    <mergeCell ref="A1:M1"/>
    <mergeCell ref="A3:A5"/>
    <mergeCell ref="B3:F3"/>
    <mergeCell ref="G3:G5"/>
    <mergeCell ref="H3:M3"/>
    <mergeCell ref="B4:B5"/>
    <mergeCell ref="C4:C5"/>
    <mergeCell ref="D4:D5"/>
    <mergeCell ref="E4:E5"/>
    <mergeCell ref="F4:F5"/>
    <mergeCell ref="H4:I4"/>
    <mergeCell ref="J4:K4"/>
    <mergeCell ref="L4:M4"/>
  </mergeCells>
  <pageMargins left="0.39370078740157483" right="0.23622047244094491" top="0.43307086614173229" bottom="0.27559055118110237" header="0.19685039370078741" footer="0.19685039370078741"/>
  <pageSetup paperSize="9" scale="68" fitToHeight="0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81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2024</vt:lpstr>
      <vt:lpstr>'2024'!Заголовки_для_печати</vt:lpstr>
      <vt:lpstr>'2024'!Область_печати</vt:lpstr>
    </vt:vector>
  </TitlesOfParts>
  <Company>kfnp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Krikunova TM</dc:creator>
  <cp:lastModifiedBy>PashkevichYuV</cp:lastModifiedBy>
  <cp:revision>1</cp:revision>
  <cp:lastPrinted>2024-11-14T14:13:25Z</cp:lastPrinted>
  <dcterms:created xsi:type="dcterms:W3CDTF">1999-03-18T06:53:45Z</dcterms:created>
  <dcterms:modified xsi:type="dcterms:W3CDTF">2024-11-15T09:50:19Z</dcterms:modified>
  <dc:language>es-ES</dc:language>
</cp:coreProperties>
</file>