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432" windowWidth="1980" windowHeight="1116" tabRatio="907" firstSheet="1" activeTab="6"/>
  </bookViews>
  <sheets>
    <sheet name="НЕТ Ассигнов_долг_2015" sheetId="1" state="hidden" r:id="rId1"/>
    <sheet name="Прогр.заимств.2020-2022" sheetId="2" r:id="rId2"/>
    <sheet name="Прогр_гарант_2020-2022" sheetId="3" r:id="rId3"/>
    <sheet name="Гарантии (казна) 2020-2022" sheetId="4" r:id="rId4"/>
    <sheet name="Долг_1.Кредиты  2020-2022" sheetId="5" r:id="rId5"/>
    <sheet name="Долг_2. Гарантии_2020-2022" sheetId="6" r:id="rId6"/>
    <sheet name="Долг_3 подвал_31" sheetId="7" r:id="rId7"/>
    <sheet name="Лист1" sheetId="8" r:id="rId8"/>
  </sheets>
  <definedNames>
    <definedName name="Z_195856BE_9AE4_4C0F_AB1D_4D7C695304E3_.wvu.Cols" localSheetId="6" hidden="1">'Долг_3 подвал_31'!$A:$A</definedName>
    <definedName name="Z_195856BE_9AE4_4C0F_AB1D_4D7C695304E3_.wvu.Cols" localSheetId="1" hidden="1">'Прогр.заимств.2020-2022'!$B:$B</definedName>
    <definedName name="Z_195856BE_9AE4_4C0F_AB1D_4D7C695304E3_.wvu.PrintArea" localSheetId="6" hidden="1">'Долг_3 подвал_31'!$A$1:$H$12</definedName>
    <definedName name="Z_195856BE_9AE4_4C0F_AB1D_4D7C695304E3_.wvu.PrintTitles" localSheetId="5" hidden="1">'Долг_2. Гарантии_2020-2022'!$2:$4</definedName>
    <definedName name="Z_195856BE_9AE4_4C0F_AB1D_4D7C695304E3_.wvu.PrintTitles" localSheetId="0" hidden="1">'НЕТ Ассигнов_долг_2015'!$16:$16</definedName>
    <definedName name="Z_195856BE_9AE4_4C0F_AB1D_4D7C695304E3_.wvu.Rows" localSheetId="6" hidden="1">'Долг_3 подвал_31'!#REF!</definedName>
    <definedName name="Z_195856BE_9AE4_4C0F_AB1D_4D7C695304E3_.wvu.Rows" localSheetId="0" hidden="1">'НЕТ Ассигнов_долг_2015'!$12:$12</definedName>
    <definedName name="Z_195856BE_9AE4_4C0F_AB1D_4D7C695304E3_.wvu.Rows" localSheetId="1" hidden="1">'Прогр.заимств.2020-2022'!$22:$63,'Прогр.заимств.2020-2022'!#REF!</definedName>
    <definedName name="_xlnm.Print_Titles" localSheetId="3">'Гарантии (казна) 2020-2022'!$13:$15</definedName>
    <definedName name="_xlnm.Print_Titles" localSheetId="5">'Долг_2. Гарантии_2020-2022'!$2:$4</definedName>
    <definedName name="_xlnm.Print_Titles" localSheetId="0">'НЕТ Ассигнов_долг_2015'!$16:$16</definedName>
    <definedName name="_xlnm.Print_Titles" localSheetId="2">'Прогр_гарант_2020-2022'!$15:$16</definedName>
    <definedName name="_xlnm.Print_Area" localSheetId="3">'Гарантии (казна) 2020-2022'!$A$1:$E$17</definedName>
    <definedName name="_xlnm.Print_Area" localSheetId="4">'Долг_1.Кредиты  2020-2022'!$A$1:$R$41</definedName>
    <definedName name="_xlnm.Print_Area" localSheetId="5">'Долг_2. Гарантии_2020-2022'!$A$1:$F$7</definedName>
    <definedName name="_xlnm.Print_Area" localSheetId="6">'Долг_3 подвал_31'!$B$1:$Q$12</definedName>
    <definedName name="_xlnm.Print_Area" localSheetId="0">'НЕТ Ассигнов_долг_2015'!$A$1:$G$23</definedName>
    <definedName name="_xlnm.Print_Area" localSheetId="1">'Прогр.заимств.2020-2022'!$A$2:$I$72</definedName>
    <definedName name="_xlnm.Print_Area" localSheetId="2">'Прогр_гарант_2020-2022'!$A$3:$D$28</definedName>
  </definedNames>
  <calcPr fullCalcOnLoad="1"/>
</workbook>
</file>

<file path=xl/sharedStrings.xml><?xml version="1.0" encoding="utf-8"?>
<sst xmlns="http://schemas.openxmlformats.org/spreadsheetml/2006/main" count="296" uniqueCount="177">
  <si>
    <t xml:space="preserve">к изменениям и дополнениям </t>
  </si>
  <si>
    <t>№    п/п</t>
  </si>
  <si>
    <t>Форма долгового обязательства</t>
  </si>
  <si>
    <t>№</t>
  </si>
  <si>
    <t>Всего</t>
  </si>
  <si>
    <t>погашение основного долга</t>
  </si>
  <si>
    <t>выплата процентов и другие расходы по обслуживанию долга</t>
  </si>
  <si>
    <t>в том числе:</t>
  </si>
  <si>
    <t>Всего гарантий</t>
  </si>
  <si>
    <t>Срок погашения</t>
  </si>
  <si>
    <t>Виды заимствований</t>
  </si>
  <si>
    <t>Срок действия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</si>
  <si>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</si>
  <si>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</si>
  <si>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</si>
  <si>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</si>
  <si>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</si>
  <si>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</si>
  <si>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</si>
  <si>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</si>
  <si>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</si>
  <si>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</si>
  <si>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</si>
  <si>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</si>
  <si>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</si>
  <si>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</si>
  <si>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</si>
  <si>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</si>
  <si>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</si>
  <si>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</si>
  <si>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>(тыс. рублей)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</si>
  <si>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</si>
  <si>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</si>
  <si>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</si>
  <si>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</si>
  <si>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</si>
  <si>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</si>
  <si>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</si>
  <si>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</si>
  <si>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</si>
  <si>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</si>
  <si>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</si>
  <si>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</si>
  <si>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</si>
  <si>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</si>
  <si>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</si>
  <si>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</si>
  <si>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</si>
  <si>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</si>
  <si>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</si>
  <si>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</si>
  <si>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</si>
  <si>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</si>
  <si>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</si>
  <si>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</si>
  <si>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>Итого</t>
  </si>
  <si>
    <t xml:space="preserve"> - Акционерный коммерческий банк «Московский залоговый банк» (закрытое акционерное общество)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</si>
  <si>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</si>
  <si>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</si>
  <si>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</si>
  <si>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>Итого:</t>
  </si>
  <si>
    <t xml:space="preserve">Процентная ставка   </t>
  </si>
  <si>
    <t>Формы долговых обязательств</t>
  </si>
  <si>
    <t xml:space="preserve">Срок привле-чения средств </t>
  </si>
  <si>
    <t>к бюджету города Лыткарино на 2008 год</t>
  </si>
  <si>
    <t xml:space="preserve">Всего кредитов </t>
  </si>
  <si>
    <t xml:space="preserve"> привлеченных средств</t>
  </si>
  <si>
    <t>Сумма (тыс.руб.)</t>
  </si>
  <si>
    <t xml:space="preserve">Кредиты </t>
  </si>
  <si>
    <t>Всего объем предоставления муниципальных гарантий</t>
  </si>
  <si>
    <t>Цели предоставления муниципальных гарантий</t>
  </si>
  <si>
    <t>№пп</t>
  </si>
  <si>
    <t>Всего расходы по погашению и обслуживанию внутреннего муниципального долга</t>
  </si>
  <si>
    <t xml:space="preserve"> </t>
  </si>
  <si>
    <t>I.Расходы по погашению и обслуживанию внутреннего муниципального долга</t>
  </si>
  <si>
    <t xml:space="preserve">Цели предоставления муниципальных гарантий </t>
  </si>
  <si>
    <t xml:space="preserve">Получатель гарантий </t>
  </si>
  <si>
    <t>Срок исполнения обязательств</t>
  </si>
  <si>
    <t xml:space="preserve">Приложение  2   </t>
  </si>
  <si>
    <t>Приложение 4</t>
  </si>
  <si>
    <t>Приложение 5</t>
  </si>
  <si>
    <t xml:space="preserve">       </t>
  </si>
  <si>
    <t>МП "Лыткаринская теплосеть"</t>
  </si>
  <si>
    <t xml:space="preserve">     Распределение ассигнований из бюджета города Лыткарино </t>
  </si>
  <si>
    <t>6</t>
  </si>
  <si>
    <t>в 
соответствии 
с условиями договора</t>
  </si>
  <si>
    <t>Другие долговые обязательства, гарантированные муниципальным образованием (муниципальные гарантии)</t>
  </si>
  <si>
    <t>Процентная 
ставка</t>
  </si>
  <si>
    <t>-</t>
  </si>
  <si>
    <t>I. Привлечение заимствований</t>
  </si>
  <si>
    <t xml:space="preserve">Исполнение муниципальных гарантий </t>
  </si>
  <si>
    <t xml:space="preserve">Срок выдачи 
гарантий </t>
  </si>
  <si>
    <t xml:space="preserve">Примечание:* суммы процентов и других расходов по обслуживанию долга учтены в составе расходов по обслуживанию муниципального долга г.Лыткарино </t>
  </si>
  <si>
    <t xml:space="preserve">  </t>
  </si>
  <si>
    <t>к бюджету города Лыткарино на 2015 год</t>
  </si>
  <si>
    <t xml:space="preserve">Приложение </t>
  </si>
  <si>
    <t xml:space="preserve">    на погашение и обслуживание муниципального долга  
в 2015 году </t>
  </si>
  <si>
    <t>Сумма долговых обязательств, подлежащая погашению 
в 2015 году</t>
  </si>
  <si>
    <t>Проценты и другие расходы по обслуживанию муниципального  долга г.Лыткарино                       в 2015 году</t>
  </si>
  <si>
    <t>Всего расходы по обслуживанию и погашению муниципального долга г.Лыткарино  
в 2015 году</t>
  </si>
  <si>
    <t xml:space="preserve">и на плановый период 2016 и 2017 годов </t>
  </si>
  <si>
    <t xml:space="preserve">Программа </t>
  </si>
  <si>
    <t>Приложение __
к изменениям и дополнениям 
к бюджету города Лыткарино на 2015 год
и на плановый период  2016  и  2017 годов</t>
  </si>
  <si>
    <t>Приложение 12
к изменениям и дополнениям 
к бюджету города Лыткарино на 2015 год
и на плановый период  2016  и  2017 годов</t>
  </si>
  <si>
    <t>Приложение 13
к изменениям и дополнениям 
к бюджету города Лыткарино на 2015 год
и на плановый период  2016  и  2017 годов</t>
  </si>
  <si>
    <t>Приложение 10
к изменениям и дополнениям 
к бюджету города Лыткарино на 2015 год
и на плановый период  2016  и  2017 годов</t>
  </si>
  <si>
    <t>2019г.</t>
  </si>
  <si>
    <t>2019-2020гг.</t>
  </si>
  <si>
    <t>Приложение14
к изменениям и дополнениям 
к бюджету города Лыткарино на 2019 год
и на плановый период  2020  и  2021 годов</t>
  </si>
  <si>
    <t>Приложение 15
к изменениям и дополнениям 
к бюджету города Лыткарино на 2019 год
и на плановый период  2020  и  2021 годов</t>
  </si>
  <si>
    <t>Приложение 16
к изменениям и дополнениям 
к бюджету города Лыткарино на 2019 год
и на плановый период  2020  и  2021 годов</t>
  </si>
  <si>
    <t>Кредиты,  привлеченные в кредитных организациях в 2019 году</t>
  </si>
  <si>
    <t>2020г.</t>
  </si>
  <si>
    <t>Сумма долговых обязательств, подлежащая погашению с 01.01.2020</t>
  </si>
  <si>
    <t>из них причитается к погашению в 2020г.</t>
  </si>
  <si>
    <t>2020-2021гг.</t>
  </si>
  <si>
    <t>Кредиты, планируемые к получению
в кредитных организациях в 2020 году</t>
  </si>
  <si>
    <t>Сумма долговых обязательств, подлежащая погашению с 01.01.2021</t>
  </si>
  <si>
    <t>из них причитается к погашению в 2021г.</t>
  </si>
  <si>
    <t>Кредиты,  привлеченные в кредитных организациях в 2020 году</t>
  </si>
  <si>
    <t>в соответствии 
с условиями договора</t>
  </si>
  <si>
    <t>Кредиты, планируемые к получению
в кредитных организациях в 2021 году</t>
  </si>
  <si>
    <t>2021г.</t>
  </si>
  <si>
    <t>2021-2022гг.</t>
  </si>
  <si>
    <t>Сумма долговых обязательств, подлежащая погашению с 01.01.2022</t>
  </si>
  <si>
    <t>из них причитается к погашению в 2022г.</t>
  </si>
  <si>
    <t>2022г.</t>
  </si>
  <si>
    <t>2022-2023гг.</t>
  </si>
  <si>
    <t xml:space="preserve">1. Кредиты 2020 года, полученные Администрацией городского округа Лыткарино от имени муниципального образования </t>
  </si>
  <si>
    <t xml:space="preserve">2. Кредиты 2021 года, полученные Администрацией городского округа Лыткарино от имени муниципального образования </t>
  </si>
  <si>
    <t xml:space="preserve">3. Кредиты 2022 года, полученные Администрацией городского округа Лыткарино от имени муниципального образования </t>
  </si>
  <si>
    <t>Кредиты,  привлеченные в кредитных организациях в 2021 году</t>
  </si>
  <si>
    <t>Кредиты, планируемые к получению
в кредитных организациях в 2022 году</t>
  </si>
  <si>
    <t>2020 год</t>
  </si>
  <si>
    <t>муниципальных внутренних заимствований городского округа Лыткарино</t>
  </si>
  <si>
    <t>в том числе:                                         муниципальный долг г.о.Лыткарино, подлежащий погашению
 в 2020 году</t>
  </si>
  <si>
    <t>Муниципальный долг г.о.Лыткарино</t>
  </si>
  <si>
    <t>в том числе:                                         муниципальный долг г.о. Лыткарино, подлежащий погашению 
в 2021 году</t>
  </si>
  <si>
    <t>в том числе:                                         муниципальный долг города Лыткарино, подлежащий погашению в 2022 году</t>
  </si>
  <si>
    <t>Муниципальный долг 
г.о. Лыткарино</t>
  </si>
  <si>
    <t>Верхний предел муниципального долга г.о.Лыткарино по состоянию 
на 01.01.2023</t>
  </si>
  <si>
    <t>Верхний предел муниципального долга г.о.Лыткарино 
по состоянию
 на 01.01.2022</t>
  </si>
  <si>
    <t>Верхний предел муниципального долга г.о.Лыткарино 
по состоянию 
на 01.01.2021</t>
  </si>
  <si>
    <t>всего 
предельный объем муниципального 
долга</t>
  </si>
  <si>
    <t xml:space="preserve">Кредитные договоры и соглашения, заключенные 
от имени городского округа Лыткарино </t>
  </si>
  <si>
    <t>Предоставление муниципальных гарантий г.о.Лыткарино муниципальным предприятиям, оказывающим  услуги в сфере жилищно-коммунального хозяйства,  для обеспечения исполнения обязательств  по привлечению и возврату кредитных средств  для погашения задолженности перед поставщиками топливно-энергетических ресурсов по муниципальному жилому фонду и находящимся в муниципальной собственности объектам социальной сферы (с правом регрессного требования)</t>
  </si>
  <si>
    <t>Планируемый объем привлечения средств 
в 2020 году,
(тыс. рублей)</t>
  </si>
  <si>
    <t>Планируемый объем средств, 
направляемых 
на погашение 
основной суммы долга в 2020 году, 
(тыс. рублей)</t>
  </si>
  <si>
    <t xml:space="preserve">I. Перечень 
муниципальных гарантий городского округа Лыткарино в 2020 году 
</t>
  </si>
  <si>
    <t xml:space="preserve">II. Общий объем бюджетных ассигнований 
на исполнение муниципальных  гарантий  городского округа Лыткарино
по возможным гарантийным случаям в 2020 году </t>
  </si>
  <si>
    <t>Планируемый объем
 бюджетных ассигнований 
на исполнение гарантий 
 по возможным 
гарантийным случаям, 
(тыс. рублей)</t>
  </si>
  <si>
    <t>Планируемый предельный объем гарантий
 на 2020 год,   
(тыс. рублей)</t>
  </si>
  <si>
    <t>Фактический объем выданных гарантий 
на 2020 год,   
(тыс. рублей)</t>
  </si>
  <si>
    <t>Фактический объем
 бюджетных ассигнований 
на исполнение гарантий 
 по гарантийным случаям, 
(тыс. рублей)</t>
  </si>
  <si>
    <t xml:space="preserve">Перечень 
получателей муниципальных гарантий городского округа Лыткарино  и объемы их обязательств перед бюджетом городского округа Лыткарино, возникающих в связи с исполнением за счет казны городского округа Лыткарино гарантийных обязательств городского округа Лыткарино   в 2020 году </t>
  </si>
  <si>
    <t>Фактический размер обязательств перед бюджетом г.о. Лыткарино 
(тыс. рублей)</t>
  </si>
  <si>
    <t>Сумма долговых обязательств фактически погашеная с 01.01.2020</t>
  </si>
  <si>
    <t>Сумма гарантий, 
планируемых к выдаче, (тыс.рублей)</t>
  </si>
  <si>
    <t>Сумма фактически выданных гарантий, (тыс.рублей)</t>
  </si>
  <si>
    <t xml:space="preserve">Срок действия 
гарантий </t>
  </si>
  <si>
    <t>план</t>
  </si>
  <si>
    <t>факт</t>
  </si>
  <si>
    <t>тыс.руб.</t>
  </si>
  <si>
    <t>из них погашено в 2020г.</t>
  </si>
  <si>
    <t>в том числе:                                         муниципальный долг г.о.Лыткарино погашенный
 в 2020 году</t>
  </si>
  <si>
    <t>Фактический объем средств, 
направленных
 на погашение 
основной суммы долга в 2020 году, 
(тыс. рублей)</t>
  </si>
  <si>
    <t>Фактический объем привлеченных средств
 в 2020 году, 
(тыс. рублей)</t>
  </si>
  <si>
    <t>За счет расходов бюжета</t>
  </si>
  <si>
    <t xml:space="preserve">2. Другие долговые обязательства, гарантированные городским округом Лыткарино (муниципальные гарантии) в 2020 году </t>
  </si>
  <si>
    <t xml:space="preserve">3. Общий объем муниципального долга городского округа Лыткарино 
по формам долговых обязательств и верхний предел муниципального долга городского округа Лыткарино 
по состоянию на 01 января 2021 года с учетом долговых обязательств, подлежащих погашению в 2020 году 
</t>
  </si>
  <si>
    <t xml:space="preserve">  в 2020 году </t>
  </si>
  <si>
    <t>Приложение 10
к отчету об исполнении бюджета городского округа Лыткарино на 2020 год</t>
  </si>
  <si>
    <t xml:space="preserve">Программа  
муниципальных гарантий городского округа Лыткарино 
в 2020 году </t>
  </si>
  <si>
    <t>Приложение 11
к отчету об исполнении бюджета городского округа Лыткарино на 2020 год</t>
  </si>
  <si>
    <t>Приложение 12
к отчету об исполнении бюджета городского округа Лыткарино на 2020 год</t>
  </si>
  <si>
    <t xml:space="preserve">Информация о муниципальном долге городского округа Лыткарино  
по формам долговых обязательств с приложением перечня муниципальных  гарантий от имени муниципального  образования в 2020 году </t>
  </si>
  <si>
    <t>Приложение 13
к отчету об исполнении бюджета городского округа Лыткарино на 2020 год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</si>
</sst>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vertAlign val="superscript"/>
      <sz val="11"/>
      <name val="Times New Roman CYR"/>
      <family val="1"/>
    </font>
    <font>
      <vertAlign val="superscript"/>
      <sz val="10"/>
      <name val="Times New Roman Cyr"/>
      <family val="1"/>
    </font>
    <font>
      <sz val="12"/>
      <name val="Arial Cyr"/>
      <family val="0"/>
    </font>
    <font>
      <vertAlign val="superscript"/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3"/>
      <name val="Times New Roman Cyr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3"/>
      <name val="Times New Roman Cyr"/>
      <family val="1"/>
    </font>
    <font>
      <u val="single"/>
      <sz val="12"/>
      <name val="Times New Roman Cyr"/>
      <family val="1"/>
    </font>
    <font>
      <sz val="11"/>
      <name val="Arial Cyr"/>
      <family val="0"/>
    </font>
    <font>
      <sz val="9"/>
      <name val="Arial Cyr"/>
      <family val="0"/>
    </font>
    <font>
      <sz val="9"/>
      <name val="Times New Roman Cyr"/>
      <family val="1"/>
    </font>
    <font>
      <b/>
      <sz val="14"/>
      <name val="Times New Roman"/>
      <family val="1"/>
    </font>
    <font>
      <b/>
      <sz val="16"/>
      <name val="Arial Cyr"/>
      <family val="0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sz val="10"/>
      <color indexed="8"/>
      <name val="Arial Cyr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54" applyFont="1" applyFill="1">
      <alignment/>
      <protection/>
    </xf>
    <xf numFmtId="180" fontId="6" fillId="0" borderId="0" xfId="53" applyNumberFormat="1" applyFont="1" applyFill="1" applyAlignment="1">
      <alignment horizontal="center" vertical="top"/>
      <protection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center"/>
      <protection/>
    </xf>
    <xf numFmtId="14" fontId="6" fillId="0" borderId="0" xfId="53" applyNumberFormat="1" applyFont="1" applyFill="1">
      <alignment/>
      <protection/>
    </xf>
    <xf numFmtId="1" fontId="6" fillId="0" borderId="0" xfId="53" applyNumberFormat="1" applyFont="1" applyFill="1" applyAlignment="1">
      <alignment vertical="top"/>
      <protection/>
    </xf>
    <xf numFmtId="0" fontId="6" fillId="0" borderId="0" xfId="53" applyFont="1" applyFill="1" applyAlignment="1">
      <alignment horizontal="center" vertical="top"/>
      <protection/>
    </xf>
    <xf numFmtId="0" fontId="6" fillId="0" borderId="0" xfId="53" applyFont="1" applyFill="1" applyAlignment="1">
      <alignment vertical="top"/>
      <protection/>
    </xf>
    <xf numFmtId="0" fontId="6" fillId="0" borderId="0" xfId="53" applyFont="1" applyFill="1" applyAlignment="1">
      <alignment vertical="top" wrapText="1"/>
      <protection/>
    </xf>
    <xf numFmtId="0" fontId="6" fillId="0" borderId="0" xfId="53" applyFont="1" applyFill="1" applyAlignment="1">
      <alignment horizontal="center" vertical="top" wrapText="1"/>
      <protection/>
    </xf>
    <xf numFmtId="14" fontId="6" fillId="0" borderId="0" xfId="53" applyNumberFormat="1" applyFont="1" applyFill="1" applyAlignment="1">
      <alignment horizontal="center" vertical="top"/>
      <protection/>
    </xf>
    <xf numFmtId="1" fontId="10" fillId="0" borderId="0" xfId="54" applyNumberFormat="1" applyFont="1" applyFill="1" applyAlignment="1">
      <alignment vertical="top"/>
      <protection/>
    </xf>
    <xf numFmtId="0" fontId="7" fillId="0" borderId="0" xfId="54" applyFont="1" applyFill="1" applyAlignment="1">
      <alignment vertical="top"/>
      <protection/>
    </xf>
    <xf numFmtId="0" fontId="10" fillId="0" borderId="0" xfId="53" applyFont="1" applyFill="1" applyAlignment="1">
      <alignment horizontal="center" vertical="top" wrapText="1"/>
      <protection/>
    </xf>
    <xf numFmtId="180" fontId="10" fillId="0" borderId="0" xfId="54" applyNumberFormat="1" applyFont="1" applyFill="1" applyAlignment="1">
      <alignment horizontal="center" vertical="top"/>
      <protection/>
    </xf>
    <xf numFmtId="0" fontId="10" fillId="0" borderId="0" xfId="54" applyFont="1" applyFill="1" applyAlignment="1">
      <alignment horizontal="center" vertical="top"/>
      <protection/>
    </xf>
    <xf numFmtId="0" fontId="10" fillId="0" borderId="0" xfId="54" applyFont="1" applyFill="1" applyAlignment="1">
      <alignment vertical="top"/>
      <protection/>
    </xf>
    <xf numFmtId="180" fontId="10" fillId="0" borderId="0" xfId="54" applyNumberFormat="1" applyFont="1" applyFill="1" applyBorder="1" applyAlignment="1">
      <alignment horizontal="center" vertical="top"/>
      <protection/>
    </xf>
    <xf numFmtId="0" fontId="10" fillId="0" borderId="0" xfId="54" applyFont="1" applyFill="1" applyBorder="1" applyAlignment="1">
      <alignment horizontal="left" vertical="top"/>
      <protection/>
    </xf>
    <xf numFmtId="0" fontId="6" fillId="0" borderId="0" xfId="54" applyFont="1" applyFill="1" applyAlignment="1" quotePrefix="1">
      <alignment horizontal="left" wrapText="1"/>
      <protection/>
    </xf>
    <xf numFmtId="180" fontId="6" fillId="0" borderId="0" xfId="54" applyNumberFormat="1" applyFont="1" applyFill="1" applyAlignment="1">
      <alignment horizontal="center"/>
      <protection/>
    </xf>
    <xf numFmtId="0" fontId="6" fillId="0" borderId="0" xfId="54" applyFont="1" applyFill="1" applyAlignment="1">
      <alignment horizontal="center"/>
      <protection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56" applyFont="1" applyFill="1" applyAlignment="1">
      <alignment horizontal="center" vertical="top"/>
      <protection/>
    </xf>
    <xf numFmtId="0" fontId="6" fillId="0" borderId="0" xfId="56" applyFont="1" applyFill="1">
      <alignment/>
      <protection/>
    </xf>
    <xf numFmtId="180" fontId="8" fillId="0" borderId="0" xfId="56" applyNumberFormat="1" applyFont="1" applyFill="1" applyAlignment="1">
      <alignment horizontal="center"/>
      <protection/>
    </xf>
    <xf numFmtId="14" fontId="6" fillId="0" borderId="0" xfId="56" applyNumberFormat="1" applyFont="1" applyFill="1" applyAlignment="1">
      <alignment horizontal="center" wrapText="1"/>
      <protection/>
    </xf>
    <xf numFmtId="0" fontId="13" fillId="0" borderId="0" xfId="0" applyFont="1" applyFill="1" applyAlignment="1">
      <alignment/>
    </xf>
    <xf numFmtId="180" fontId="8" fillId="0" borderId="0" xfId="56" applyNumberFormat="1" applyFont="1" applyFill="1" applyAlignment="1">
      <alignment horizontal="left"/>
      <protection/>
    </xf>
    <xf numFmtId="180" fontId="6" fillId="0" borderId="0" xfId="56" applyNumberFormat="1" applyFont="1" applyFill="1" applyAlignment="1">
      <alignment horizontal="center"/>
      <protection/>
    </xf>
    <xf numFmtId="0" fontId="10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56" applyFont="1" applyFill="1" applyAlignment="1">
      <alignment vertical="top" wrapText="1"/>
      <protection/>
    </xf>
    <xf numFmtId="0" fontId="6" fillId="0" borderId="10" xfId="56" applyNumberFormat="1" applyFont="1" applyFill="1" applyBorder="1" applyAlignment="1">
      <alignment horizontal="center" vertical="top" wrapText="1"/>
      <protection/>
    </xf>
    <xf numFmtId="0" fontId="6" fillId="0" borderId="11" xfId="56" applyNumberFormat="1" applyFont="1" applyFill="1" applyBorder="1" applyAlignment="1">
      <alignment horizontal="center" vertical="top" wrapText="1"/>
      <protection/>
    </xf>
    <xf numFmtId="0" fontId="6" fillId="0" borderId="11" xfId="56" applyNumberFormat="1" applyFont="1" applyFill="1" applyBorder="1" applyAlignment="1" quotePrefix="1">
      <alignment horizontal="center" vertical="top" wrapText="1"/>
      <protection/>
    </xf>
    <xf numFmtId="0" fontId="6" fillId="0" borderId="12" xfId="56" applyNumberFormat="1" applyFont="1" applyFill="1" applyBorder="1" applyAlignment="1">
      <alignment horizontal="center" vertical="top" wrapText="1"/>
      <protection/>
    </xf>
    <xf numFmtId="0" fontId="8" fillId="0" borderId="0" xfId="56" applyFont="1" applyFill="1">
      <alignment/>
      <protection/>
    </xf>
    <xf numFmtId="0" fontId="8" fillId="0" borderId="0" xfId="56" applyFont="1" applyFill="1" applyAlignment="1">
      <alignment/>
      <protection/>
    </xf>
    <xf numFmtId="180" fontId="8" fillId="0" borderId="0" xfId="56" applyNumberFormat="1" applyFont="1" applyFill="1" applyAlignment="1">
      <alignment/>
      <protection/>
    </xf>
    <xf numFmtId="180" fontId="8" fillId="0" borderId="0" xfId="56" applyNumberFormat="1" applyFont="1" applyFill="1">
      <alignment/>
      <protection/>
    </xf>
    <xf numFmtId="3" fontId="6" fillId="0" borderId="0" xfId="56" applyNumberFormat="1" applyFont="1" applyFill="1" applyBorder="1" applyAlignment="1">
      <alignment/>
      <protection/>
    </xf>
    <xf numFmtId="0" fontId="6" fillId="0" borderId="0" xfId="0" applyFont="1" applyFill="1" applyAlignment="1">
      <alignment horizontal="left"/>
    </xf>
    <xf numFmtId="180" fontId="6" fillId="0" borderId="0" xfId="0" applyNumberFormat="1" applyFont="1" applyFill="1" applyAlignment="1">
      <alignment horizontal="center"/>
    </xf>
    <xf numFmtId="3" fontId="8" fillId="0" borderId="0" xfId="56" applyNumberFormat="1" applyFont="1" applyFill="1" applyAlignment="1">
      <alignment/>
      <protection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3" fontId="13" fillId="0" borderId="0" xfId="0" applyNumberFormat="1" applyFont="1" applyFill="1" applyAlignment="1">
      <alignment/>
    </xf>
    <xf numFmtId="0" fontId="18" fillId="0" borderId="0" xfId="53" applyFont="1" applyFill="1" applyAlignment="1">
      <alignment vertical="top"/>
      <protection/>
    </xf>
    <xf numFmtId="0" fontId="11" fillId="0" borderId="0" xfId="54" applyFont="1" applyFill="1" applyAlignment="1">
      <alignment vertical="center"/>
      <protection/>
    </xf>
    <xf numFmtId="0" fontId="6" fillId="0" borderId="0" xfId="54" applyFont="1" applyFill="1" applyAlignment="1">
      <alignment vertical="center"/>
      <protection/>
    </xf>
    <xf numFmtId="203" fontId="6" fillId="0" borderId="0" xfId="54" applyNumberFormat="1" applyFont="1" applyFill="1" applyAlignment="1">
      <alignment vertical="center"/>
      <protection/>
    </xf>
    <xf numFmtId="0" fontId="6" fillId="0" borderId="0" xfId="53" applyFont="1" applyFill="1" applyAlignment="1">
      <alignment vertical="center"/>
      <protection/>
    </xf>
    <xf numFmtId="180" fontId="13" fillId="0" borderId="0" xfId="0" applyNumberFormat="1" applyFont="1" applyFill="1" applyAlignment="1">
      <alignment horizontal="left"/>
    </xf>
    <xf numFmtId="0" fontId="13" fillId="0" borderId="0" xfId="53" applyFont="1" applyFill="1">
      <alignment/>
      <protection/>
    </xf>
    <xf numFmtId="0" fontId="13" fillId="0" borderId="0" xfId="53" applyFont="1" applyFill="1" applyAlignment="1">
      <alignment vertical="top"/>
      <protection/>
    </xf>
    <xf numFmtId="180" fontId="13" fillId="0" borderId="0" xfId="53" applyNumberFormat="1" applyFont="1" applyFill="1" applyBorder="1" applyAlignment="1">
      <alignment horizontal="center" vertical="top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180" fontId="7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right"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vertical="center"/>
      <protection/>
    </xf>
    <xf numFmtId="1" fontId="13" fillId="0" borderId="15" xfId="54" applyNumberFormat="1" applyFont="1" applyFill="1" applyBorder="1" applyAlignment="1">
      <alignment horizontal="center" vertical="center"/>
      <protection/>
    </xf>
    <xf numFmtId="0" fontId="13" fillId="0" borderId="16" xfId="0" applyFont="1" applyFill="1" applyBorder="1" applyAlignment="1">
      <alignment horizontal="left" vertical="center" wrapText="1"/>
    </xf>
    <xf numFmtId="0" fontId="13" fillId="0" borderId="15" xfId="53" applyFont="1" applyFill="1" applyBorder="1" applyAlignment="1">
      <alignment horizontal="center" vertical="center" wrapText="1"/>
      <protection/>
    </xf>
    <xf numFmtId="9" fontId="13" fillId="0" borderId="17" xfId="54" applyNumberFormat="1" applyFont="1" applyFill="1" applyBorder="1" applyAlignment="1">
      <alignment horizontal="center" vertical="center" wrapText="1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0" fontId="13" fillId="0" borderId="19" xfId="54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180" fontId="13" fillId="0" borderId="19" xfId="54" applyNumberFormat="1" applyFont="1" applyFill="1" applyBorder="1" applyAlignment="1">
      <alignment horizontal="center" vertical="center"/>
      <protection/>
    </xf>
    <xf numFmtId="203" fontId="13" fillId="0" borderId="21" xfId="53" applyNumberFormat="1" applyFont="1" applyFill="1" applyBorder="1" applyAlignment="1">
      <alignment horizontal="center" vertical="center"/>
      <protection/>
    </xf>
    <xf numFmtId="0" fontId="7" fillId="0" borderId="0" xfId="56" applyFont="1" applyFill="1">
      <alignment/>
      <protection/>
    </xf>
    <xf numFmtId="9" fontId="13" fillId="0" borderId="22" xfId="53" applyNumberFormat="1" applyFont="1" applyFill="1" applyBorder="1" applyAlignment="1">
      <alignment horizontal="center" vertical="center" wrapText="1"/>
      <protection/>
    </xf>
    <xf numFmtId="0" fontId="13" fillId="0" borderId="0" xfId="56" applyFont="1" applyFill="1" applyAlignment="1">
      <alignment vertical="center"/>
      <protection/>
    </xf>
    <xf numFmtId="9" fontId="13" fillId="0" borderId="23" xfId="53" applyNumberFormat="1" applyFont="1" applyFill="1" applyBorder="1" applyAlignment="1">
      <alignment horizontal="center" vertical="center" wrapText="1"/>
      <protection/>
    </xf>
    <xf numFmtId="0" fontId="13" fillId="0" borderId="0" xfId="56" applyFont="1" applyFill="1" applyAlignment="1">
      <alignment/>
      <protection/>
    </xf>
    <xf numFmtId="14" fontId="13" fillId="0" borderId="23" xfId="56" applyNumberFormat="1" applyFont="1" applyFill="1" applyBorder="1" applyAlignment="1">
      <alignment horizontal="center" vertical="center" wrapText="1"/>
      <protection/>
    </xf>
    <xf numFmtId="0" fontId="18" fillId="0" borderId="0" xfId="56" applyFont="1" applyFill="1" applyAlignment="1" quotePrefix="1">
      <alignment horizontal="centerContinuous"/>
      <protection/>
    </xf>
    <xf numFmtId="0" fontId="24" fillId="0" borderId="0" xfId="0" applyFont="1" applyFill="1" applyAlignment="1">
      <alignment horizontal="centerContinuous"/>
    </xf>
    <xf numFmtId="0" fontId="18" fillId="0" borderId="0" xfId="56" applyFont="1" applyFill="1" applyAlignment="1" quotePrefix="1">
      <alignment horizontal="centerContinuous" wrapText="1"/>
      <protection/>
    </xf>
    <xf numFmtId="3" fontId="24" fillId="0" borderId="21" xfId="0" applyNumberFormat="1" applyFont="1" applyFill="1" applyBorder="1" applyAlignment="1">
      <alignment horizontal="center" vertical="top" wrapText="1"/>
    </xf>
    <xf numFmtId="3" fontId="24" fillId="0" borderId="24" xfId="0" applyNumberFormat="1" applyFont="1" applyFill="1" applyBorder="1" applyAlignment="1">
      <alignment horizontal="center" vertical="top" wrapText="1"/>
    </xf>
    <xf numFmtId="0" fontId="24" fillId="0" borderId="19" xfId="55" applyFont="1" applyFill="1" applyBorder="1" applyAlignment="1">
      <alignment horizontal="center" vertical="center" wrapText="1"/>
      <protection/>
    </xf>
    <xf numFmtId="0" fontId="24" fillId="0" borderId="20" xfId="55" applyFont="1" applyFill="1" applyBorder="1" applyAlignment="1">
      <alignment horizontal="center" vertical="center" wrapText="1"/>
      <protection/>
    </xf>
    <xf numFmtId="0" fontId="18" fillId="0" borderId="21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4" fillId="0" borderId="21" xfId="55" applyFont="1" applyFill="1" applyBorder="1" applyAlignment="1">
      <alignment horizontal="center" vertical="top" wrapText="1"/>
      <protection/>
    </xf>
    <xf numFmtId="180" fontId="18" fillId="0" borderId="24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180" fontId="7" fillId="0" borderId="24" xfId="54" applyNumberFormat="1" applyFont="1" applyFill="1" applyBorder="1" applyAlignment="1">
      <alignment horizontal="center" vertical="center"/>
      <protection/>
    </xf>
    <xf numFmtId="1" fontId="18" fillId="0" borderId="0" xfId="53" applyNumberFormat="1" applyFont="1" applyFill="1" applyAlignment="1">
      <alignment vertical="top"/>
      <protection/>
    </xf>
    <xf numFmtId="0" fontId="24" fillId="0" borderId="0" xfId="55" applyFont="1" applyFill="1">
      <alignment/>
      <protection/>
    </xf>
    <xf numFmtId="0" fontId="24" fillId="0" borderId="0" xfId="55" applyFont="1" applyFill="1" applyAlignment="1">
      <alignment vertical="top"/>
      <protection/>
    </xf>
    <xf numFmtId="0" fontId="18" fillId="0" borderId="0" xfId="55" applyFont="1" applyFill="1" applyAlignment="1">
      <alignment vertical="top"/>
      <protection/>
    </xf>
    <xf numFmtId="0" fontId="24" fillId="0" borderId="25" xfId="55" applyFont="1" applyFill="1" applyBorder="1" applyAlignment="1">
      <alignment horizontal="center" vertical="center" wrapText="1"/>
      <protection/>
    </xf>
    <xf numFmtId="180" fontId="18" fillId="0" borderId="21" xfId="55" applyNumberFormat="1" applyFont="1" applyFill="1" applyBorder="1" applyAlignment="1">
      <alignment horizontal="center" vertical="center" wrapText="1"/>
      <protection/>
    </xf>
    <xf numFmtId="0" fontId="18" fillId="0" borderId="25" xfId="55" applyFont="1" applyFill="1" applyBorder="1" applyAlignment="1" quotePrefix="1">
      <alignment horizontal="center" vertical="center" wrapText="1"/>
      <protection/>
    </xf>
    <xf numFmtId="180" fontId="18" fillId="0" borderId="21" xfId="55" applyNumberFormat="1" applyFont="1" applyFill="1" applyBorder="1" applyAlignment="1">
      <alignment horizontal="center" vertical="center"/>
      <protection/>
    </xf>
    <xf numFmtId="0" fontId="18" fillId="0" borderId="0" xfId="55" applyFont="1" applyFill="1" applyAlignment="1" quotePrefix="1">
      <alignment horizontal="left" vertical="top"/>
      <protection/>
    </xf>
    <xf numFmtId="180" fontId="24" fillId="0" borderId="0" xfId="55" applyNumberFormat="1" applyFont="1" applyFill="1">
      <alignment/>
      <protection/>
    </xf>
    <xf numFmtId="0" fontId="24" fillId="0" borderId="0" xfId="55" applyFont="1" applyFill="1" applyAlignment="1">
      <alignment horizontal="left" vertical="top" wrapText="1"/>
      <protection/>
    </xf>
    <xf numFmtId="0" fontId="24" fillId="0" borderId="0" xfId="55" applyFont="1" applyFill="1" applyAlignment="1" quotePrefix="1">
      <alignment horizontal="left"/>
      <protection/>
    </xf>
    <xf numFmtId="180" fontId="24" fillId="0" borderId="0" xfId="55" applyNumberFormat="1" applyFont="1" applyFill="1" applyAlignment="1">
      <alignment vertical="top" wrapText="1"/>
      <protection/>
    </xf>
    <xf numFmtId="0" fontId="24" fillId="0" borderId="0" xfId="55" applyFont="1" applyFill="1" applyAlignment="1">
      <alignment vertical="top" wrapText="1"/>
      <protection/>
    </xf>
    <xf numFmtId="0" fontId="18" fillId="0" borderId="0" xfId="55" applyFont="1" applyFill="1" applyAlignment="1" quotePrefix="1">
      <alignment horizontal="left" vertical="top" wrapText="1"/>
      <protection/>
    </xf>
    <xf numFmtId="180" fontId="24" fillId="0" borderId="0" xfId="55" applyNumberFormat="1" applyFont="1" applyFill="1" applyAlignment="1">
      <alignment horizontal="right" vertical="top" wrapText="1"/>
      <protection/>
    </xf>
    <xf numFmtId="0" fontId="24" fillId="0" borderId="0" xfId="55" applyFont="1" applyFill="1" applyAlignment="1">
      <alignment horizontal="left"/>
      <protection/>
    </xf>
    <xf numFmtId="0" fontId="24" fillId="0" borderId="0" xfId="55" applyFont="1" applyFill="1" applyAlignment="1" quotePrefix="1">
      <alignment vertical="top" wrapText="1"/>
      <protection/>
    </xf>
    <xf numFmtId="0" fontId="24" fillId="0" borderId="0" xfId="55" applyFont="1" applyFill="1" applyAlignment="1" quotePrefix="1">
      <alignment vertical="top"/>
      <protection/>
    </xf>
    <xf numFmtId="180" fontId="24" fillId="0" borderId="0" xfId="55" applyNumberFormat="1" applyFont="1" applyFill="1" applyAlignment="1">
      <alignment horizontal="left" vertical="top" wrapText="1"/>
      <protection/>
    </xf>
    <xf numFmtId="0" fontId="24" fillId="0" borderId="0" xfId="55" applyFont="1" applyFill="1" applyAlignment="1">
      <alignment horizontal="center" vertical="top" wrapText="1"/>
      <protection/>
    </xf>
    <xf numFmtId="14" fontId="24" fillId="0" borderId="0" xfId="55" applyNumberFormat="1" applyFont="1" applyFill="1" applyAlignment="1">
      <alignment vertical="top" wrapText="1"/>
      <protection/>
    </xf>
    <xf numFmtId="0" fontId="18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 wrapText="1"/>
    </xf>
    <xf numFmtId="0" fontId="29" fillId="0" borderId="0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30" fillId="0" borderId="0" xfId="56" applyFont="1" applyFill="1" applyBorder="1" applyAlignment="1">
      <alignment/>
      <protection/>
    </xf>
    <xf numFmtId="180" fontId="7" fillId="0" borderId="0" xfId="56" applyNumberFormat="1" applyFont="1" applyFill="1" applyBorder="1" applyAlignment="1">
      <alignment horizontal="center"/>
      <protection/>
    </xf>
    <xf numFmtId="14" fontId="13" fillId="0" borderId="0" xfId="56" applyNumberFormat="1" applyFont="1" applyFill="1" applyBorder="1" applyAlignment="1">
      <alignment horizontal="center"/>
      <protection/>
    </xf>
    <xf numFmtId="180" fontId="13" fillId="0" borderId="0" xfId="56" applyNumberFormat="1" applyFont="1" applyFill="1" applyBorder="1" applyAlignment="1">
      <alignment horizontal="center"/>
      <protection/>
    </xf>
    <xf numFmtId="180" fontId="13" fillId="0" borderId="0" xfId="56" applyNumberFormat="1" applyFont="1" applyFill="1" applyBorder="1" applyAlignment="1">
      <alignment/>
      <protection/>
    </xf>
    <xf numFmtId="1" fontId="7" fillId="0" borderId="26" xfId="56" applyNumberFormat="1" applyFont="1" applyFill="1" applyBorder="1" applyAlignment="1">
      <alignment horizontal="center" vertical="center" wrapText="1"/>
      <protection/>
    </xf>
    <xf numFmtId="1" fontId="7" fillId="0" borderId="20" xfId="56" applyNumberFormat="1" applyFont="1" applyFill="1" applyBorder="1" applyAlignment="1">
      <alignment horizontal="center" vertical="center" wrapText="1"/>
      <protection/>
    </xf>
    <xf numFmtId="1" fontId="26" fillId="0" borderId="21" xfId="56" applyNumberFormat="1" applyFont="1" applyFill="1" applyBorder="1" applyAlignment="1">
      <alignment horizontal="center" vertical="center" wrapText="1"/>
      <protection/>
    </xf>
    <xf numFmtId="1" fontId="8" fillId="0" borderId="0" xfId="56" applyNumberFormat="1" applyFont="1" applyFill="1" applyBorder="1" applyAlignment="1">
      <alignment horizontal="center" vertical="top" wrapText="1"/>
      <protection/>
    </xf>
    <xf numFmtId="0" fontId="8" fillId="0" borderId="0" xfId="56" applyFont="1" applyFill="1" applyAlignment="1">
      <alignment horizontal="center" vertical="top"/>
      <protection/>
    </xf>
    <xf numFmtId="180" fontId="13" fillId="0" borderId="0" xfId="0" applyNumberFormat="1" applyFont="1" applyFill="1" applyAlignment="1">
      <alignment horizontal="right"/>
    </xf>
    <xf numFmtId="0" fontId="13" fillId="0" borderId="0" xfId="53" applyFont="1" applyFill="1" applyAlignment="1">
      <alignment horizontal="right" vertical="top"/>
      <protection/>
    </xf>
    <xf numFmtId="0" fontId="13" fillId="0" borderId="0" xfId="53" applyFont="1" applyFill="1" applyBorder="1" applyAlignment="1">
      <alignment horizontal="right" vertical="top"/>
      <protection/>
    </xf>
    <xf numFmtId="1" fontId="13" fillId="0" borderId="21" xfId="56" applyNumberFormat="1" applyFont="1" applyFill="1" applyBorder="1" applyAlignment="1">
      <alignment horizontal="center" vertical="center" wrapText="1"/>
      <protection/>
    </xf>
    <xf numFmtId="0" fontId="7" fillId="0" borderId="27" xfId="56" applyFont="1" applyFill="1" applyBorder="1" applyAlignment="1">
      <alignment horizontal="center" vertical="center" wrapText="1"/>
      <protection/>
    </xf>
    <xf numFmtId="180" fontId="7" fillId="0" borderId="28" xfId="56" applyNumberFormat="1" applyFont="1" applyFill="1" applyBorder="1" applyAlignment="1" quotePrefix="1">
      <alignment horizontal="center" vertical="center" wrapText="1"/>
      <protection/>
    </xf>
    <xf numFmtId="14" fontId="7" fillId="0" borderId="28" xfId="56" applyNumberFormat="1" applyFont="1" applyFill="1" applyBorder="1" applyAlignment="1">
      <alignment horizontal="center" vertical="center" wrapText="1"/>
      <protection/>
    </xf>
    <xf numFmtId="180" fontId="7" fillId="0" borderId="28" xfId="56" applyNumberFormat="1" applyFont="1" applyFill="1" applyBorder="1" applyAlignment="1">
      <alignment horizontal="center" vertical="center" wrapText="1"/>
      <protection/>
    </xf>
    <xf numFmtId="0" fontId="7" fillId="0" borderId="29" xfId="56" applyFont="1" applyFill="1" applyBorder="1" applyAlignment="1" quotePrefix="1">
      <alignment horizontal="center" vertical="center" wrapText="1"/>
      <protection/>
    </xf>
    <xf numFmtId="0" fontId="13" fillId="0" borderId="30" xfId="53" applyFont="1" applyFill="1" applyBorder="1" applyAlignment="1">
      <alignment vertical="center"/>
      <protection/>
    </xf>
    <xf numFmtId="180" fontId="13" fillId="0" borderId="13" xfId="53" applyNumberFormat="1" applyFont="1" applyFill="1" applyBorder="1" applyAlignment="1">
      <alignment horizontal="left" vertical="center"/>
      <protection/>
    </xf>
    <xf numFmtId="0" fontId="13" fillId="0" borderId="31" xfId="53" applyFont="1" applyFill="1" applyBorder="1" applyAlignment="1">
      <alignment horizontal="center" vertical="center"/>
      <protection/>
    </xf>
    <xf numFmtId="0" fontId="13" fillId="0" borderId="13" xfId="53" applyFont="1" applyFill="1" applyBorder="1" applyAlignment="1">
      <alignment horizontal="center" vertical="center"/>
      <protection/>
    </xf>
    <xf numFmtId="0" fontId="13" fillId="0" borderId="32" xfId="53" applyFont="1" applyFill="1" applyBorder="1" applyAlignment="1">
      <alignment horizontal="center" vertical="center" wrapText="1"/>
      <protection/>
    </xf>
    <xf numFmtId="180" fontId="13" fillId="0" borderId="21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/>
    </xf>
    <xf numFmtId="180" fontId="9" fillId="0" borderId="0" xfId="0" applyNumberFormat="1" applyFont="1" applyFill="1" applyAlignment="1">
      <alignment horizontal="right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3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180" fontId="7" fillId="0" borderId="21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 wrapText="1"/>
    </xf>
    <xf numFmtId="180" fontId="12" fillId="0" borderId="35" xfId="56" applyNumberFormat="1" applyFont="1" applyFill="1" applyBorder="1" applyAlignment="1">
      <alignment horizontal="center" vertical="center"/>
      <protection/>
    </xf>
    <xf numFmtId="180" fontId="12" fillId="0" borderId="36" xfId="56" applyNumberFormat="1" applyFont="1" applyFill="1" applyBorder="1" applyAlignment="1">
      <alignment horizontal="center" vertical="center"/>
      <protection/>
    </xf>
    <xf numFmtId="0" fontId="10" fillId="0" borderId="37" xfId="0" applyFont="1" applyFill="1" applyBorder="1" applyAlignment="1">
      <alignment horizontal="left" vertical="center" wrapText="1"/>
    </xf>
    <xf numFmtId="180" fontId="12" fillId="0" borderId="23" xfId="56" applyNumberFormat="1" applyFont="1" applyFill="1" applyBorder="1" applyAlignment="1">
      <alignment horizontal="center" vertical="center"/>
      <protection/>
    </xf>
    <xf numFmtId="180" fontId="12" fillId="0" borderId="38" xfId="56" applyNumberFormat="1" applyFont="1" applyFill="1" applyBorder="1" applyAlignment="1">
      <alignment horizontal="center" vertical="center"/>
      <protection/>
    </xf>
    <xf numFmtId="0" fontId="10" fillId="0" borderId="37" xfId="55" applyFont="1" applyFill="1" applyBorder="1" applyAlignment="1">
      <alignment horizontal="left" vertical="center" wrapText="1"/>
      <protection/>
    </xf>
    <xf numFmtId="0" fontId="12" fillId="0" borderId="39" xfId="56" applyFont="1" applyFill="1" applyBorder="1" applyAlignment="1" quotePrefix="1">
      <alignment horizontal="left" vertical="center" wrapText="1"/>
      <protection/>
    </xf>
    <xf numFmtId="180" fontId="12" fillId="0" borderId="11" xfId="56" applyNumberFormat="1" applyFont="1" applyFill="1" applyBorder="1" applyAlignment="1">
      <alignment horizontal="center" vertical="center"/>
      <protection/>
    </xf>
    <xf numFmtId="181" fontId="12" fillId="0" borderId="11" xfId="56" applyNumberFormat="1" applyFont="1" applyFill="1" applyBorder="1" applyAlignment="1">
      <alignment horizontal="center" vertical="center"/>
      <protection/>
    </xf>
    <xf numFmtId="180" fontId="12" fillId="0" borderId="12" xfId="56" applyNumberFormat="1" applyFont="1" applyFill="1" applyBorder="1" applyAlignment="1">
      <alignment horizontal="center" vertical="center"/>
      <protection/>
    </xf>
    <xf numFmtId="10" fontId="9" fillId="0" borderId="35" xfId="56" applyNumberFormat="1" applyFont="1" applyFill="1" applyBorder="1" applyAlignment="1">
      <alignment horizontal="center" vertical="center" wrapText="1"/>
      <protection/>
    </xf>
    <xf numFmtId="9" fontId="9" fillId="0" borderId="23" xfId="56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 wrapText="1"/>
    </xf>
    <xf numFmtId="14" fontId="24" fillId="0" borderId="2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5" fillId="0" borderId="20" xfId="0" applyFont="1" applyFill="1" applyBorder="1" applyAlignment="1">
      <alignment horizontal="center" vertical="center"/>
    </xf>
    <xf numFmtId="0" fontId="24" fillId="0" borderId="16" xfId="55" applyFont="1" applyFill="1" applyBorder="1" applyAlignment="1">
      <alignment horizontal="left" vertical="center" wrapText="1"/>
      <protection/>
    </xf>
    <xf numFmtId="1" fontId="24" fillId="0" borderId="13" xfId="55" applyNumberFormat="1" applyFont="1" applyFill="1" applyBorder="1" applyAlignment="1">
      <alignment horizontal="center" vertical="center"/>
      <protection/>
    </xf>
    <xf numFmtId="180" fontId="13" fillId="0" borderId="32" xfId="53" applyNumberFormat="1" applyFont="1" applyFill="1" applyBorder="1" applyAlignment="1" quotePrefix="1">
      <alignment horizontal="center" vertical="center" wrapText="1"/>
      <protection/>
    </xf>
    <xf numFmtId="180" fontId="13" fillId="0" borderId="40" xfId="54" applyNumberFormat="1" applyFont="1" applyFill="1" applyBorder="1" applyAlignment="1">
      <alignment horizontal="center" vertical="center" wrapText="1"/>
      <protection/>
    </xf>
    <xf numFmtId="180" fontId="7" fillId="0" borderId="25" xfId="54" applyNumberFormat="1" applyFont="1" applyFill="1" applyBorder="1" applyAlignment="1">
      <alignment horizontal="center" vertical="center"/>
      <protection/>
    </xf>
    <xf numFmtId="180" fontId="7" fillId="0" borderId="21" xfId="54" applyNumberFormat="1" applyFont="1" applyFill="1" applyBorder="1" applyAlignment="1">
      <alignment horizontal="center" vertical="center"/>
      <protection/>
    </xf>
    <xf numFmtId="0" fontId="13" fillId="0" borderId="32" xfId="53" applyFont="1" applyFill="1" applyBorder="1" applyAlignment="1">
      <alignment horizontal="center" vertical="center"/>
      <protection/>
    </xf>
    <xf numFmtId="180" fontId="13" fillId="0" borderId="41" xfId="54" applyNumberFormat="1" applyFont="1" applyFill="1" applyBorder="1" applyAlignment="1">
      <alignment horizontal="center" vertical="center" wrapText="1"/>
      <protection/>
    </xf>
    <xf numFmtId="180" fontId="13" fillId="0" borderId="24" xfId="53" applyNumberFormat="1" applyFont="1" applyFill="1" applyBorder="1" applyAlignment="1" quotePrefix="1">
      <alignment horizontal="center" vertical="center" wrapText="1"/>
      <protection/>
    </xf>
    <xf numFmtId="180" fontId="13" fillId="0" borderId="42" xfId="54" applyNumberFormat="1" applyFont="1" applyFill="1" applyBorder="1" applyAlignment="1">
      <alignment horizontal="center" vertical="center"/>
      <protection/>
    </xf>
    <xf numFmtId="180" fontId="13" fillId="0" borderId="15" xfId="54" applyNumberFormat="1" applyFont="1" applyFill="1" applyBorder="1" applyAlignment="1">
      <alignment horizontal="center" vertical="center" wrapText="1"/>
      <protection/>
    </xf>
    <xf numFmtId="180" fontId="13" fillId="0" borderId="40" xfId="54" applyNumberFormat="1" applyFont="1" applyFill="1" applyBorder="1" applyAlignment="1">
      <alignment horizontal="center" vertical="center"/>
      <protection/>
    </xf>
    <xf numFmtId="180" fontId="13" fillId="0" borderId="43" xfId="54" applyNumberFormat="1" applyFont="1" applyFill="1" applyBorder="1" applyAlignment="1">
      <alignment horizontal="center" vertical="center"/>
      <protection/>
    </xf>
    <xf numFmtId="180" fontId="13" fillId="0" borderId="44" xfId="53" applyNumberFormat="1" applyFont="1" applyFill="1" applyBorder="1" applyAlignment="1" quotePrefix="1">
      <alignment horizontal="center" vertical="center" wrapText="1"/>
      <protection/>
    </xf>
    <xf numFmtId="180" fontId="13" fillId="0" borderId="45" xfId="54" applyNumberFormat="1" applyFont="1" applyFill="1" applyBorder="1" applyAlignment="1">
      <alignment horizontal="center" vertical="center"/>
      <protection/>
    </xf>
    <xf numFmtId="180" fontId="13" fillId="0" borderId="15" xfId="54" applyNumberFormat="1" applyFont="1" applyFill="1" applyBorder="1" applyAlignment="1">
      <alignment horizontal="center" vertical="center"/>
      <protection/>
    </xf>
    <xf numFmtId="180" fontId="13" fillId="0" borderId="20" xfId="54" applyNumberFormat="1" applyFont="1" applyFill="1" applyBorder="1" applyAlignment="1">
      <alignment horizontal="center" vertical="center"/>
      <protection/>
    </xf>
    <xf numFmtId="0" fontId="11" fillId="0" borderId="2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1" fontId="0" fillId="0" borderId="31" xfId="0" applyNumberFormat="1" applyFont="1" applyBorder="1" applyAlignment="1">
      <alignment horizontal="center" vertical="center"/>
    </xf>
    <xf numFmtId="1" fontId="6" fillId="0" borderId="32" xfId="53" applyNumberFormat="1" applyFont="1" applyFill="1" applyBorder="1" applyAlignment="1">
      <alignment horizontal="center" vertical="center" wrapText="1"/>
      <protection/>
    </xf>
    <xf numFmtId="1" fontId="6" fillId="0" borderId="46" xfId="53" applyNumberFormat="1" applyFont="1" applyFill="1" applyBorder="1" applyAlignment="1">
      <alignment horizontal="center" vertical="center" wrapText="1"/>
      <protection/>
    </xf>
    <xf numFmtId="1" fontId="6" fillId="0" borderId="25" xfId="53" applyNumberFormat="1" applyFont="1" applyFill="1" applyBorder="1" applyAlignment="1" quotePrefix="1">
      <alignment horizontal="center" vertical="center" wrapText="1"/>
      <protection/>
    </xf>
    <xf numFmtId="1" fontId="6" fillId="0" borderId="21" xfId="53" applyNumberFormat="1" applyFont="1" applyFill="1" applyBorder="1" applyAlignment="1">
      <alignment horizontal="center" vertical="center" wrapText="1"/>
      <protection/>
    </xf>
    <xf numFmtId="1" fontId="6" fillId="0" borderId="33" xfId="53" applyNumberFormat="1" applyFont="1" applyFill="1" applyBorder="1" applyAlignment="1">
      <alignment horizontal="center" vertical="center" wrapText="1"/>
      <protection/>
    </xf>
    <xf numFmtId="1" fontId="6" fillId="0" borderId="25" xfId="53" applyNumberFormat="1" applyFont="1" applyFill="1" applyBorder="1" applyAlignment="1">
      <alignment horizontal="center" vertical="center"/>
      <protection/>
    </xf>
    <xf numFmtId="1" fontId="6" fillId="0" borderId="24" xfId="53" applyNumberFormat="1" applyFont="1" applyFill="1" applyBorder="1" applyAlignment="1" quotePrefix="1">
      <alignment horizontal="center" vertical="center" wrapText="1"/>
      <protection/>
    </xf>
    <xf numFmtId="1" fontId="6" fillId="0" borderId="44" xfId="53" applyNumberFormat="1" applyFont="1" applyFill="1" applyBorder="1" applyAlignment="1" quotePrefix="1">
      <alignment horizontal="center" vertical="center" wrapText="1"/>
      <protection/>
    </xf>
    <xf numFmtId="180" fontId="13" fillId="0" borderId="47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left" vertical="top"/>
      <protection/>
    </xf>
    <xf numFmtId="1" fontId="32" fillId="0" borderId="31" xfId="0" applyNumberFormat="1" applyFont="1" applyBorder="1" applyAlignment="1">
      <alignment horizontal="center" vertical="center"/>
    </xf>
    <xf numFmtId="1" fontId="33" fillId="0" borderId="32" xfId="53" applyNumberFormat="1" applyFont="1" applyFill="1" applyBorder="1" applyAlignment="1">
      <alignment horizontal="center" vertical="center" wrapText="1"/>
      <protection/>
    </xf>
    <xf numFmtId="1" fontId="33" fillId="0" borderId="46" xfId="53" applyNumberFormat="1" applyFont="1" applyFill="1" applyBorder="1" applyAlignment="1">
      <alignment horizontal="center" vertical="center" wrapText="1"/>
      <protection/>
    </xf>
    <xf numFmtId="1" fontId="33" fillId="0" borderId="21" xfId="53" applyNumberFormat="1" applyFont="1" applyFill="1" applyBorder="1" applyAlignment="1" quotePrefix="1">
      <alignment horizontal="center" vertical="center" wrapText="1"/>
      <protection/>
    </xf>
    <xf numFmtId="1" fontId="33" fillId="0" borderId="44" xfId="53" applyNumberFormat="1" applyFont="1" applyFill="1" applyBorder="1" applyAlignment="1">
      <alignment horizontal="center" vertical="center" wrapText="1"/>
      <protection/>
    </xf>
    <xf numFmtId="1" fontId="33" fillId="0" borderId="33" xfId="53" applyNumberFormat="1" applyFont="1" applyFill="1" applyBorder="1" applyAlignment="1">
      <alignment horizontal="center" vertical="center" wrapText="1"/>
      <protection/>
    </xf>
    <xf numFmtId="1" fontId="33" fillId="0" borderId="25" xfId="53" applyNumberFormat="1" applyFont="1" applyFill="1" applyBorder="1" applyAlignment="1">
      <alignment horizontal="center" vertical="center"/>
      <protection/>
    </xf>
    <xf numFmtId="1" fontId="33" fillId="0" borderId="21" xfId="53" applyNumberFormat="1" applyFont="1" applyFill="1" applyBorder="1" applyAlignment="1">
      <alignment horizontal="center" vertical="center" wrapText="1"/>
      <protection/>
    </xf>
    <xf numFmtId="1" fontId="33" fillId="0" borderId="24" xfId="53" applyNumberFormat="1" applyFont="1" applyFill="1" applyBorder="1" applyAlignment="1" quotePrefix="1">
      <alignment horizontal="center" vertical="center" wrapText="1"/>
      <protection/>
    </xf>
    <xf numFmtId="1" fontId="33" fillId="0" borderId="44" xfId="53" applyNumberFormat="1" applyFont="1" applyFill="1" applyBorder="1" applyAlignment="1" quotePrefix="1">
      <alignment horizontal="center" vertical="center" wrapText="1"/>
      <protection/>
    </xf>
    <xf numFmtId="0" fontId="33" fillId="0" borderId="0" xfId="53" applyFont="1" applyFill="1" applyAlignment="1">
      <alignment vertical="top"/>
      <protection/>
    </xf>
    <xf numFmtId="0" fontId="6" fillId="0" borderId="45" xfId="54" applyNumberFormat="1" applyFont="1" applyFill="1" applyBorder="1" applyAlignment="1">
      <alignment horizontal="center" vertical="center" wrapText="1"/>
      <protection/>
    </xf>
    <xf numFmtId="180" fontId="7" fillId="0" borderId="44" xfId="54" applyNumberFormat="1" applyFont="1" applyFill="1" applyBorder="1" applyAlignment="1">
      <alignment horizontal="center" vertical="center"/>
      <protection/>
    </xf>
    <xf numFmtId="0" fontId="6" fillId="0" borderId="20" xfId="54" applyNumberFormat="1" applyFont="1" applyFill="1" applyBorder="1" applyAlignment="1">
      <alignment horizontal="center" vertical="center" wrapText="1"/>
      <protection/>
    </xf>
    <xf numFmtId="180" fontId="13" fillId="0" borderId="17" xfId="54" applyNumberFormat="1" applyFont="1" applyFill="1" applyBorder="1" applyAlignment="1">
      <alignment horizontal="center" vertical="center"/>
      <protection/>
    </xf>
    <xf numFmtId="180" fontId="13" fillId="0" borderId="48" xfId="54" applyNumberFormat="1" applyFont="1" applyFill="1" applyBorder="1" applyAlignment="1">
      <alignment horizontal="center" vertical="center"/>
      <protection/>
    </xf>
    <xf numFmtId="180" fontId="7" fillId="0" borderId="32" xfId="54" applyNumberFormat="1" applyFont="1" applyFill="1" applyBorder="1" applyAlignment="1">
      <alignment horizontal="center" vertical="center"/>
      <protection/>
    </xf>
    <xf numFmtId="180" fontId="7" fillId="0" borderId="46" xfId="54" applyNumberFormat="1" applyFont="1" applyFill="1" applyBorder="1" applyAlignment="1">
      <alignment horizontal="center" vertical="center"/>
      <protection/>
    </xf>
    <xf numFmtId="180" fontId="7" fillId="0" borderId="33" xfId="54" applyNumberFormat="1" applyFont="1" applyFill="1" applyBorder="1" applyAlignment="1">
      <alignment horizontal="center" vertical="center"/>
      <protection/>
    </xf>
    <xf numFmtId="0" fontId="13" fillId="0" borderId="0" xfId="53" applyFont="1" applyFill="1" applyAlignment="1">
      <alignment vertical="center"/>
      <protection/>
    </xf>
    <xf numFmtId="0" fontId="13" fillId="0" borderId="0" xfId="53" applyFont="1" applyFill="1" applyAlignment="1">
      <alignment vertical="top"/>
      <protection/>
    </xf>
    <xf numFmtId="0" fontId="13" fillId="0" borderId="14" xfId="53" applyFont="1" applyFill="1" applyBorder="1" applyAlignment="1">
      <alignment vertical="center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30" xfId="53" applyFont="1" applyFill="1" applyBorder="1" applyAlignment="1">
      <alignment vertical="center"/>
      <protection/>
    </xf>
    <xf numFmtId="180" fontId="13" fillId="0" borderId="13" xfId="53" applyNumberFormat="1" applyFont="1" applyFill="1" applyBorder="1" applyAlignment="1">
      <alignment horizontal="left" vertical="center"/>
      <protection/>
    </xf>
    <xf numFmtId="0" fontId="13" fillId="0" borderId="31" xfId="53" applyFont="1" applyFill="1" applyBorder="1" applyAlignment="1">
      <alignment horizontal="center" vertical="center"/>
      <protection/>
    </xf>
    <xf numFmtId="0" fontId="13" fillId="0" borderId="13" xfId="53" applyFont="1" applyFill="1" applyBorder="1" applyAlignment="1">
      <alignment horizontal="center" vertical="center"/>
      <protection/>
    </xf>
    <xf numFmtId="0" fontId="13" fillId="0" borderId="32" xfId="53" applyFont="1" applyFill="1" applyBorder="1" applyAlignment="1">
      <alignment horizontal="center" vertical="center" wrapText="1"/>
      <protection/>
    </xf>
    <xf numFmtId="180" fontId="13" fillId="0" borderId="21" xfId="53" applyNumberFormat="1" applyFont="1" applyFill="1" applyBorder="1" applyAlignment="1" quotePrefix="1">
      <alignment horizontal="center" vertical="center" wrapText="1"/>
      <protection/>
    </xf>
    <xf numFmtId="0" fontId="13" fillId="0" borderId="49" xfId="53" applyFont="1" applyFill="1" applyBorder="1" applyAlignment="1">
      <alignment horizontal="center" vertical="center" wrapText="1"/>
      <protection/>
    </xf>
    <xf numFmtId="0" fontId="13" fillId="0" borderId="32" xfId="53" applyFont="1" applyFill="1" applyBorder="1" applyAlignment="1">
      <alignment horizontal="center" vertical="center"/>
      <protection/>
    </xf>
    <xf numFmtId="180" fontId="13" fillId="0" borderId="21" xfId="53" applyNumberFormat="1" applyFont="1" applyFill="1" applyBorder="1" applyAlignment="1">
      <alignment horizontal="center" vertical="center" wrapText="1"/>
      <protection/>
    </xf>
    <xf numFmtId="180" fontId="13" fillId="0" borderId="24" xfId="53" applyNumberFormat="1" applyFont="1" applyFill="1" applyBorder="1" applyAlignment="1" quotePrefix="1">
      <alignment horizontal="center" vertical="center" wrapText="1"/>
      <protection/>
    </xf>
    <xf numFmtId="180" fontId="13" fillId="0" borderId="44" xfId="53" applyNumberFormat="1" applyFont="1" applyFill="1" applyBorder="1" applyAlignment="1" quotePrefix="1">
      <alignment horizontal="center" vertical="center" wrapText="1"/>
      <protection/>
    </xf>
    <xf numFmtId="180" fontId="13" fillId="0" borderId="32" xfId="53" applyNumberFormat="1" applyFont="1" applyFill="1" applyBorder="1" applyAlignment="1" quotePrefix="1">
      <alignment horizontal="center" vertical="center" wrapText="1"/>
      <protection/>
    </xf>
    <xf numFmtId="1" fontId="6" fillId="0" borderId="14" xfId="53" applyNumberFormat="1" applyFont="1" applyFill="1" applyBorder="1" applyAlignment="1">
      <alignment horizontal="center" vertical="center"/>
      <protection/>
    </xf>
    <xf numFmtId="1" fontId="6" fillId="0" borderId="13" xfId="53" applyNumberFormat="1" applyFont="1" applyFill="1" applyBorder="1" applyAlignment="1">
      <alignment horizontal="center" vertical="center" wrapText="1"/>
      <protection/>
    </xf>
    <xf numFmtId="1" fontId="6" fillId="0" borderId="16" xfId="53" applyNumberFormat="1" applyFont="1" applyFill="1" applyBorder="1" applyAlignment="1" quotePrefix="1">
      <alignment horizontal="center" vertical="center" wrapText="1"/>
      <protection/>
    </xf>
    <xf numFmtId="180" fontId="12" fillId="0" borderId="2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180" fontId="10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" fontId="21" fillId="0" borderId="21" xfId="0" applyNumberFormat="1" applyFont="1" applyFill="1" applyBorder="1" applyAlignment="1">
      <alignment horizontal="center" vertical="center" wrapText="1"/>
    </xf>
    <xf numFmtId="1" fontId="13" fillId="0" borderId="21" xfId="53" applyNumberFormat="1" applyFont="1" applyFill="1" applyBorder="1" applyAlignment="1">
      <alignment horizontal="center" vertical="center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 vertical="top"/>
      <protection/>
    </xf>
    <xf numFmtId="0" fontId="35" fillId="0" borderId="0" xfId="0" applyFont="1" applyFill="1" applyAlignment="1">
      <alignment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180" fontId="10" fillId="0" borderId="21" xfId="0" applyNumberFormat="1" applyFont="1" applyFill="1" applyBorder="1" applyAlignment="1">
      <alignment horizontal="center" vertical="center" wrapText="1"/>
    </xf>
    <xf numFmtId="1" fontId="13" fillId="0" borderId="47" xfId="55" applyNumberFormat="1" applyFont="1" applyFill="1" applyBorder="1" applyAlignment="1">
      <alignment horizontal="center" vertical="center" wrapText="1"/>
      <protection/>
    </xf>
    <xf numFmtId="1" fontId="6" fillId="0" borderId="0" xfId="53" applyNumberFormat="1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180" fontId="6" fillId="0" borderId="0" xfId="53" applyNumberFormat="1" applyFont="1" applyFill="1" applyAlignment="1">
      <alignment horizontal="center"/>
      <protection/>
    </xf>
    <xf numFmtId="180" fontId="13" fillId="0" borderId="31" xfId="0" applyNumberFormat="1" applyFont="1" applyFill="1" applyBorder="1" applyAlignment="1">
      <alignment horizontal="center" vertical="center"/>
    </xf>
    <xf numFmtId="180" fontId="13" fillId="0" borderId="43" xfId="54" applyNumberFormat="1" applyFont="1" applyFill="1" applyBorder="1" applyAlignment="1">
      <alignment horizontal="center" vertical="center" wrapText="1"/>
      <protection/>
    </xf>
    <xf numFmtId="180" fontId="13" fillId="0" borderId="26" xfId="54" applyNumberFormat="1" applyFont="1" applyFill="1" applyBorder="1" applyAlignment="1">
      <alignment horizontal="center" vertical="center" wrapText="1"/>
      <protection/>
    </xf>
    <xf numFmtId="180" fontId="13" fillId="0" borderId="20" xfId="54" applyNumberFormat="1" applyFont="1" applyFill="1" applyBorder="1" applyAlignment="1">
      <alignment horizontal="center" vertical="center" wrapText="1"/>
      <protection/>
    </xf>
    <xf numFmtId="180" fontId="13" fillId="0" borderId="18" xfId="54" applyNumberFormat="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0" xfId="0" applyAlignment="1">
      <alignment/>
    </xf>
    <xf numFmtId="0" fontId="12" fillId="0" borderId="13" xfId="53" applyFont="1" applyFill="1" applyBorder="1" applyAlignment="1">
      <alignment horizontal="center" vertical="center" wrapText="1"/>
      <protection/>
    </xf>
    <xf numFmtId="0" fontId="13" fillId="0" borderId="16" xfId="0" applyFont="1" applyFill="1" applyBorder="1" applyAlignment="1">
      <alignment/>
    </xf>
    <xf numFmtId="0" fontId="13" fillId="0" borderId="21" xfId="0" applyFont="1" applyFill="1" applyBorder="1" applyAlignment="1">
      <alignment horizontal="center" vertical="center"/>
    </xf>
    <xf numFmtId="180" fontId="13" fillId="0" borderId="21" xfId="0" applyNumberFormat="1" applyFont="1" applyFill="1" applyBorder="1" applyAlignment="1">
      <alignment horizontal="center" vertical="center"/>
    </xf>
    <xf numFmtId="3" fontId="21" fillId="0" borderId="44" xfId="0" applyNumberFormat="1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/>
    </xf>
    <xf numFmtId="180" fontId="10" fillId="0" borderId="46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80" fontId="13" fillId="0" borderId="46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33" xfId="53" applyFont="1" applyFill="1" applyBorder="1" applyAlignment="1">
      <alignment horizontal="center" vertical="center" wrapText="1"/>
      <protection/>
    </xf>
    <xf numFmtId="0" fontId="12" fillId="0" borderId="31" xfId="53" applyFont="1" applyFill="1" applyBorder="1" applyAlignment="1">
      <alignment horizontal="center" vertical="center" wrapText="1"/>
      <protection/>
    </xf>
    <xf numFmtId="2" fontId="24" fillId="0" borderId="44" xfId="55" applyNumberFormat="1" applyFont="1" applyFill="1" applyBorder="1" applyAlignment="1">
      <alignment horizontal="center" vertical="center" wrapText="1"/>
      <protection/>
    </xf>
    <xf numFmtId="0" fontId="6" fillId="0" borderId="25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74" fillId="0" borderId="47" xfId="55" applyFont="1" applyFill="1" applyBorder="1" applyAlignment="1">
      <alignment horizontal="center" vertical="center" wrapText="1"/>
      <protection/>
    </xf>
    <xf numFmtId="0" fontId="7" fillId="0" borderId="21" xfId="0" applyFont="1" applyFill="1" applyBorder="1" applyAlignment="1">
      <alignment horizontal="center" vertical="center" wrapText="1"/>
    </xf>
    <xf numFmtId="180" fontId="24" fillId="0" borderId="19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>
      <alignment horizontal="right"/>
    </xf>
    <xf numFmtId="0" fontId="14" fillId="0" borderId="0" xfId="56" applyFont="1" applyFill="1" applyAlignment="1">
      <alignment wrapText="1"/>
      <protection/>
    </xf>
    <xf numFmtId="0" fontId="9" fillId="0" borderId="0" xfId="56" applyFont="1" applyFill="1" applyAlignment="1">
      <alignment wrapText="1"/>
      <protection/>
    </xf>
    <xf numFmtId="0" fontId="7" fillId="0" borderId="25" xfId="56" applyFont="1" applyFill="1" applyBorder="1" applyAlignment="1" quotePrefix="1">
      <alignment horizontal="center" vertical="center"/>
      <protection/>
    </xf>
    <xf numFmtId="0" fontId="16" fillId="0" borderId="24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3" fillId="0" borderId="0" xfId="56" applyFont="1" applyFill="1" applyAlignment="1">
      <alignment/>
      <protection/>
    </xf>
    <xf numFmtId="0" fontId="23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left"/>
    </xf>
    <xf numFmtId="0" fontId="10" fillId="0" borderId="0" xfId="53" applyFont="1" applyFill="1" applyAlignment="1">
      <alignment wrapText="1"/>
      <protection/>
    </xf>
    <xf numFmtId="0" fontId="28" fillId="0" borderId="0" xfId="0" applyFont="1" applyAlignment="1">
      <alignment wrapText="1"/>
    </xf>
    <xf numFmtId="0" fontId="17" fillId="0" borderId="0" xfId="0" applyFont="1" applyFill="1" applyAlignment="1">
      <alignment horizontal="left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26" fillId="0" borderId="0" xfId="0" applyFont="1" applyFill="1" applyAlignment="1">
      <alignment horizontal="center"/>
    </xf>
    <xf numFmtId="0" fontId="0" fillId="0" borderId="0" xfId="0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49" xfId="0" applyFont="1" applyBorder="1" applyAlignment="1">
      <alignment/>
    </xf>
    <xf numFmtId="0" fontId="9" fillId="0" borderId="0" xfId="0" applyFont="1" applyFill="1" applyAlignment="1">
      <alignment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6" fillId="0" borderId="25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44" xfId="0" applyFont="1" applyBorder="1" applyAlignment="1">
      <alignment/>
    </xf>
    <xf numFmtId="0" fontId="6" fillId="0" borderId="2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9" fillId="0" borderId="0" xfId="53" applyFont="1" applyFill="1" applyAlignment="1">
      <alignment wrapText="1"/>
      <protection/>
    </xf>
    <xf numFmtId="0" fontId="31" fillId="0" borderId="0" xfId="0" applyFont="1" applyAlignment="1">
      <alignment/>
    </xf>
    <xf numFmtId="0" fontId="12" fillId="0" borderId="0" xfId="0" applyFont="1" applyFill="1" applyAlignment="1">
      <alignment horizontal="center" wrapText="1"/>
    </xf>
    <xf numFmtId="0" fontId="21" fillId="0" borderId="0" xfId="0" applyFont="1" applyAlignment="1">
      <alignment horizontal="right" vertical="center" wrapText="1"/>
    </xf>
    <xf numFmtId="0" fontId="34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0" fillId="0" borderId="46" xfId="0" applyBorder="1" applyAlignment="1">
      <alignment/>
    </xf>
    <xf numFmtId="180" fontId="7" fillId="0" borderId="13" xfId="0" applyNumberFormat="1" applyFont="1" applyFill="1" applyBorder="1" applyAlignment="1">
      <alignment horizontal="center" vertical="center" wrapText="1"/>
    </xf>
    <xf numFmtId="180" fontId="7" fillId="0" borderId="31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80" fontId="11" fillId="0" borderId="13" xfId="0" applyNumberFormat="1" applyFont="1" applyFill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vertical="center"/>
    </xf>
    <xf numFmtId="2" fontId="12" fillId="0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19" fillId="0" borderId="0" xfId="0" applyFont="1" applyFill="1" applyAlignment="1">
      <alignment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right" wrapText="1"/>
    </xf>
    <xf numFmtId="0" fontId="36" fillId="0" borderId="0" xfId="0" applyFont="1" applyAlignment="1">
      <alignment horizontal="center" vertical="center" wrapText="1"/>
    </xf>
    <xf numFmtId="180" fontId="18" fillId="0" borderId="13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27" fillId="0" borderId="13" xfId="0" applyFont="1" applyFill="1" applyBorder="1" applyAlignment="1">
      <alignment vertical="center"/>
    </xf>
    <xf numFmtId="0" fontId="25" fillId="0" borderId="46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18" fillId="0" borderId="25" xfId="0" applyFont="1" applyFill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180" fontId="18" fillId="0" borderId="16" xfId="0" applyNumberFormat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right" wrapText="1"/>
    </xf>
    <xf numFmtId="0" fontId="18" fillId="0" borderId="0" xfId="53" applyFont="1" applyFill="1" applyAlignment="1" quotePrefix="1">
      <alignment horizontal="center" vertical="top" wrapText="1"/>
      <protection/>
    </xf>
    <xf numFmtId="0" fontId="18" fillId="0" borderId="0" xfId="53" applyFont="1" applyFill="1" applyAlignment="1" quotePrefix="1">
      <alignment horizontal="center" vertical="top"/>
      <protection/>
    </xf>
    <xf numFmtId="0" fontId="0" fillId="0" borderId="0" xfId="0" applyAlignment="1">
      <alignment vertical="top"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31" xfId="53" applyFont="1" applyFill="1" applyBorder="1" applyAlignment="1">
      <alignment horizontal="center" vertical="center" wrapText="1"/>
      <protection/>
    </xf>
    <xf numFmtId="0" fontId="13" fillId="0" borderId="46" xfId="53" applyFont="1" applyFill="1" applyBorder="1" applyAlignment="1">
      <alignment horizontal="center" vertical="center" wrapText="1"/>
      <protection/>
    </xf>
    <xf numFmtId="0" fontId="13" fillId="0" borderId="25" xfId="53" applyFont="1" applyFill="1" applyBorder="1" applyAlignment="1" quotePrefix="1">
      <alignment horizontal="center" vertical="center"/>
      <protection/>
    </xf>
    <xf numFmtId="0" fontId="13" fillId="0" borderId="24" xfId="53" applyFont="1" applyFill="1" applyBorder="1" applyAlignment="1" quotePrefix="1">
      <alignment horizontal="center" vertical="center"/>
      <protection/>
    </xf>
    <xf numFmtId="0" fontId="13" fillId="0" borderId="44" xfId="53" applyFont="1" applyFill="1" applyBorder="1" applyAlignment="1" quotePrefix="1">
      <alignment horizontal="center" vertical="center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31" xfId="53" applyNumberFormat="1" applyFont="1" applyFill="1" applyBorder="1" applyAlignment="1">
      <alignment horizontal="center" vertical="center" wrapText="1"/>
      <protection/>
    </xf>
    <xf numFmtId="49" fontId="13" fillId="0" borderId="46" xfId="53" applyNumberFormat="1" applyFont="1" applyFill="1" applyBorder="1" applyAlignment="1">
      <alignment horizontal="center" vertical="center" wrapText="1"/>
      <protection/>
    </xf>
    <xf numFmtId="14" fontId="13" fillId="0" borderId="25" xfId="53" applyNumberFormat="1" applyFont="1" applyFill="1" applyBorder="1" applyAlignment="1">
      <alignment horizontal="center" vertical="center"/>
      <protection/>
    </xf>
    <xf numFmtId="14" fontId="13" fillId="0" borderId="24" xfId="53" applyNumberFormat="1" applyFont="1" applyFill="1" applyBorder="1" applyAlignment="1">
      <alignment horizontal="center" vertical="center"/>
      <protection/>
    </xf>
    <xf numFmtId="14" fontId="13" fillId="0" borderId="44" xfId="53" applyNumberFormat="1" applyFont="1" applyFill="1" applyBorder="1" applyAlignment="1">
      <alignment horizontal="center" vertical="center"/>
      <protection/>
    </xf>
    <xf numFmtId="180" fontId="13" fillId="0" borderId="14" xfId="53" applyNumberFormat="1" applyFont="1" applyFill="1" applyBorder="1" applyAlignment="1">
      <alignment horizontal="center" vertical="center"/>
      <protection/>
    </xf>
    <xf numFmtId="180" fontId="13" fillId="0" borderId="49" xfId="53" applyNumberFormat="1" applyFont="1" applyFill="1" applyBorder="1" applyAlignment="1">
      <alignment horizontal="center" vertical="center"/>
      <protection/>
    </xf>
    <xf numFmtId="180" fontId="13" fillId="0" borderId="32" xfId="53" applyNumberFormat="1" applyFont="1" applyFill="1" applyBorder="1" applyAlignment="1">
      <alignment horizontal="center" vertical="center"/>
      <protection/>
    </xf>
    <xf numFmtId="180" fontId="13" fillId="0" borderId="50" xfId="53" applyNumberFormat="1" applyFont="1" applyFill="1" applyBorder="1" applyAlignment="1">
      <alignment horizontal="center" vertical="center"/>
      <protection/>
    </xf>
    <xf numFmtId="180" fontId="13" fillId="0" borderId="25" xfId="53" applyNumberFormat="1" applyFont="1" applyFill="1" applyBorder="1" applyAlignment="1">
      <alignment horizontal="center" vertical="center"/>
      <protection/>
    </xf>
    <xf numFmtId="180" fontId="13" fillId="0" borderId="44" xfId="53" applyNumberFormat="1" applyFont="1" applyFill="1" applyBorder="1" applyAlignment="1">
      <alignment horizontal="center" vertical="center"/>
      <protection/>
    </xf>
    <xf numFmtId="203" fontId="7" fillId="0" borderId="25" xfId="54" applyNumberFormat="1" applyFont="1" applyFill="1" applyBorder="1" applyAlignment="1">
      <alignment horizontal="center" vertical="center" wrapText="1"/>
      <protection/>
    </xf>
    <xf numFmtId="203" fontId="7" fillId="0" borderId="44" xfId="54" applyNumberFormat="1" applyFont="1" applyFill="1" applyBorder="1" applyAlignment="1">
      <alignment horizontal="center" vertical="center" wrapText="1"/>
      <protection/>
    </xf>
    <xf numFmtId="1" fontId="13" fillId="0" borderId="13" xfId="53" applyNumberFormat="1" applyFont="1" applyFill="1" applyBorder="1" applyAlignment="1">
      <alignment horizontal="center" vertical="center"/>
      <protection/>
    </xf>
    <xf numFmtId="1" fontId="13" fillId="0" borderId="31" xfId="53" applyNumberFormat="1" applyFont="1" applyFill="1" applyBorder="1" applyAlignment="1">
      <alignment horizontal="center" vertical="center"/>
      <protection/>
    </xf>
    <xf numFmtId="1" fontId="13" fillId="0" borderId="46" xfId="53" applyNumberFormat="1" applyFont="1" applyFill="1" applyBorder="1" applyAlignment="1">
      <alignment horizontal="center" vertical="center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31" xfId="53" applyFont="1" applyFill="1" applyBorder="1" applyAlignment="1">
      <alignment horizontal="center" vertical="center" wrapText="1"/>
      <protection/>
    </xf>
    <xf numFmtId="0" fontId="13" fillId="0" borderId="46" xfId="53" applyFont="1" applyFill="1" applyBorder="1" applyAlignment="1">
      <alignment horizontal="center" vertical="center" wrapText="1"/>
      <protection/>
    </xf>
    <xf numFmtId="180" fontId="13" fillId="0" borderId="30" xfId="53" applyNumberFormat="1" applyFont="1" applyFill="1" applyBorder="1" applyAlignment="1">
      <alignment horizontal="center" vertical="center"/>
      <protection/>
    </xf>
    <xf numFmtId="180" fontId="13" fillId="0" borderId="52" xfId="53" applyNumberFormat="1" applyFont="1" applyFill="1" applyBorder="1" applyAlignment="1">
      <alignment horizontal="center" vertical="center"/>
      <protection/>
    </xf>
    <xf numFmtId="180" fontId="13" fillId="0" borderId="14" xfId="53" applyNumberFormat="1" applyFont="1" applyFill="1" applyBorder="1" applyAlignment="1">
      <alignment horizontal="center" vertical="center"/>
      <protection/>
    </xf>
    <xf numFmtId="180" fontId="13" fillId="0" borderId="49" xfId="53" applyNumberFormat="1" applyFont="1" applyFill="1" applyBorder="1" applyAlignment="1">
      <alignment horizontal="center" vertical="center"/>
      <protection/>
    </xf>
    <xf numFmtId="180" fontId="13" fillId="0" borderId="30" xfId="53" applyNumberFormat="1" applyFont="1" applyFill="1" applyBorder="1" applyAlignment="1">
      <alignment horizontal="center" vertical="center"/>
      <protection/>
    </xf>
    <xf numFmtId="180" fontId="13" fillId="0" borderId="52" xfId="53" applyNumberFormat="1" applyFont="1" applyFill="1" applyBorder="1" applyAlignment="1">
      <alignment horizontal="center" vertical="center"/>
      <protection/>
    </xf>
    <xf numFmtId="180" fontId="13" fillId="0" borderId="32" xfId="53" applyNumberFormat="1" applyFont="1" applyFill="1" applyBorder="1" applyAlignment="1">
      <alignment horizontal="center" vertical="center"/>
      <protection/>
    </xf>
    <xf numFmtId="180" fontId="13" fillId="0" borderId="50" xfId="53" applyNumberFormat="1" applyFont="1" applyFill="1" applyBorder="1" applyAlignment="1">
      <alignment horizontal="center" vertical="center"/>
      <protection/>
    </xf>
    <xf numFmtId="1" fontId="13" fillId="0" borderId="13" xfId="53" applyNumberFormat="1" applyFont="1" applyFill="1" applyBorder="1" applyAlignment="1">
      <alignment horizontal="center" vertical="center"/>
      <protection/>
    </xf>
    <xf numFmtId="1" fontId="13" fillId="0" borderId="31" xfId="53" applyNumberFormat="1" applyFont="1" applyFill="1" applyBorder="1" applyAlignment="1">
      <alignment horizontal="center" vertical="center"/>
      <protection/>
    </xf>
    <xf numFmtId="1" fontId="13" fillId="0" borderId="46" xfId="53" applyNumberFormat="1" applyFont="1" applyFill="1" applyBorder="1" applyAlignment="1">
      <alignment horizontal="center" vertical="center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31" xfId="53" applyNumberFormat="1" applyFont="1" applyFill="1" applyBorder="1" applyAlignment="1">
      <alignment horizontal="center" vertical="center" wrapText="1"/>
      <protection/>
    </xf>
    <xf numFmtId="49" fontId="13" fillId="0" borderId="46" xfId="53" applyNumberFormat="1" applyFont="1" applyFill="1" applyBorder="1" applyAlignment="1">
      <alignment horizontal="center" vertical="center" wrapText="1"/>
      <protection/>
    </xf>
    <xf numFmtId="180" fontId="13" fillId="0" borderId="25" xfId="53" applyNumberFormat="1" applyFont="1" applyFill="1" applyBorder="1" applyAlignment="1">
      <alignment horizontal="center" vertical="center"/>
      <protection/>
    </xf>
    <xf numFmtId="180" fontId="13" fillId="0" borderId="44" xfId="53" applyNumberFormat="1" applyFont="1" applyFill="1" applyBorder="1" applyAlignment="1">
      <alignment horizontal="center" vertical="center"/>
      <protection/>
    </xf>
    <xf numFmtId="180" fontId="12" fillId="0" borderId="13" xfId="53" applyNumberFormat="1" applyFont="1" applyFill="1" applyBorder="1" applyAlignment="1">
      <alignment horizontal="center" vertical="center" wrapText="1"/>
      <protection/>
    </xf>
    <xf numFmtId="0" fontId="28" fillId="0" borderId="31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18" fillId="0" borderId="25" xfId="55" applyFont="1" applyFill="1" applyBorder="1" applyAlignment="1">
      <alignment horizontal="center" vertical="center" wrapText="1"/>
      <protection/>
    </xf>
    <xf numFmtId="0" fontId="18" fillId="0" borderId="44" xfId="55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18" fillId="0" borderId="0" xfId="53" applyFont="1" applyFill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30" xfId="53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4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0" fontId="7" fillId="0" borderId="4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0" fontId="28" fillId="0" borderId="44" xfId="0" applyFont="1" applyBorder="1" applyAlignment="1">
      <alignment vertical="center" wrapText="1"/>
    </xf>
    <xf numFmtId="0" fontId="1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.Займы" xfId="53"/>
    <cellStyle name="Обычный_2.Кредиты" xfId="54"/>
    <cellStyle name="Обычный_3.Поручительства" xfId="55"/>
    <cellStyle name="Обычный_Бюджет МО 1998_2000DLG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13763625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13763625" y="111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5" name="Текст 3"/>
        <xdr:cNvSpPr txBox="1">
          <a:spLocks noChangeArrowheads="1"/>
        </xdr:cNvSpPr>
      </xdr:nvSpPr>
      <xdr:spPr>
        <a:xfrm>
          <a:off x="12192000" y="111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12192000" y="111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" name="Текст 2"/>
        <xdr:cNvSpPr txBox="1">
          <a:spLocks noChangeArrowheads="1"/>
        </xdr:cNvSpPr>
      </xdr:nvSpPr>
      <xdr:spPr>
        <a:xfrm>
          <a:off x="13763625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12192000" y="111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Текст 2"/>
        <xdr:cNvSpPr txBox="1">
          <a:spLocks noChangeArrowheads="1"/>
        </xdr:cNvSpPr>
      </xdr:nvSpPr>
      <xdr:spPr>
        <a:xfrm>
          <a:off x="13763625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2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3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5" name="Rectangle 27"/>
        <xdr:cNvSpPr>
          <a:spLocks/>
        </xdr:cNvSpPr>
      </xdr:nvSpPr>
      <xdr:spPr>
        <a:xfrm>
          <a:off x="12192000" y="990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*</a:t>
          </a:r>
        </a:p>
      </xdr:txBody>
    </xdr:sp>
    <xdr:clientData/>
  </xdr:twoCellAnchor>
  <xdr:twoCellAnchor>
    <xdr:from>
      <xdr:col>5</xdr:col>
      <xdr:colOff>1085850</xdr:colOff>
      <xdr:row>21</xdr:row>
      <xdr:rowOff>38100</xdr:rowOff>
    </xdr:from>
    <xdr:to>
      <xdr:col>5</xdr:col>
      <xdr:colOff>1438275</xdr:colOff>
      <xdr:row>21</xdr:row>
      <xdr:rowOff>342900</xdr:rowOff>
    </xdr:to>
    <xdr:sp>
      <xdr:nvSpPr>
        <xdr:cNvPr id="16" name="Прямоугольник 16"/>
        <xdr:cNvSpPr>
          <a:spLocks/>
        </xdr:cNvSpPr>
      </xdr:nvSpPr>
      <xdr:spPr>
        <a:xfrm>
          <a:off x="11782425" y="9191625"/>
          <a:ext cx="3429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2905125</xdr:colOff>
      <xdr:row>16</xdr:row>
      <xdr:rowOff>0</xdr:rowOff>
    </xdr:from>
    <xdr:to>
      <xdr:col>1</xdr:col>
      <xdr:colOff>2905125</xdr:colOff>
      <xdr:row>16</xdr:row>
      <xdr:rowOff>0</xdr:rowOff>
    </xdr:to>
    <xdr:sp>
      <xdr:nvSpPr>
        <xdr:cNvPr id="1" name="Объект 1"/>
        <xdr:cNvSpPr>
          <a:spLocks/>
        </xdr:cNvSpPr>
      </xdr:nvSpPr>
      <xdr:spPr>
        <a:xfrm>
          <a:off x="3171825" y="493395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2905125</xdr:colOff>
      <xdr:row>16</xdr:row>
      <xdr:rowOff>0</xdr:rowOff>
    </xdr:from>
    <xdr:to>
      <xdr:col>1</xdr:col>
      <xdr:colOff>2905125</xdr:colOff>
      <xdr:row>16</xdr:row>
      <xdr:rowOff>0</xdr:rowOff>
    </xdr:to>
    <xdr:sp>
      <xdr:nvSpPr>
        <xdr:cNvPr id="2" name="Объект 2"/>
        <xdr:cNvSpPr>
          <a:spLocks/>
        </xdr:cNvSpPr>
      </xdr:nvSpPr>
      <xdr:spPr>
        <a:xfrm>
          <a:off x="3171825" y="493395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2905125</xdr:colOff>
      <xdr:row>16</xdr:row>
      <xdr:rowOff>0</xdr:rowOff>
    </xdr:from>
    <xdr:to>
      <xdr:col>1</xdr:col>
      <xdr:colOff>2905125</xdr:colOff>
      <xdr:row>16</xdr:row>
      <xdr:rowOff>0</xdr:rowOff>
    </xdr:to>
    <xdr:sp>
      <xdr:nvSpPr>
        <xdr:cNvPr id="3" name="Объект 2"/>
        <xdr:cNvSpPr>
          <a:spLocks/>
        </xdr:cNvSpPr>
      </xdr:nvSpPr>
      <xdr:spPr>
        <a:xfrm>
          <a:off x="3171825" y="493395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12249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12249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2249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2</xdr:col>
      <xdr:colOff>638175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Текст 2"/>
        <xdr:cNvSpPr txBox="1">
          <a:spLocks noChangeArrowheads="1"/>
        </xdr:cNvSpPr>
      </xdr:nvSpPr>
      <xdr:spPr>
        <a:xfrm>
          <a:off x="12249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12249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Текст 3"/>
        <xdr:cNvSpPr txBox="1">
          <a:spLocks noChangeArrowheads="1"/>
        </xdr:cNvSpPr>
      </xdr:nvSpPr>
      <xdr:spPr>
        <a:xfrm>
          <a:off x="12249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12249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12249150" y="620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12249150" y="620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2</xdr:col>
      <xdr:colOff>638175</xdr:colOff>
      <xdr:row>7</xdr:row>
      <xdr:rowOff>0</xdr:rowOff>
    </xdr:from>
    <xdr:to>
      <xdr:col>2</xdr:col>
      <xdr:colOff>638175</xdr:colOff>
      <xdr:row>7</xdr:row>
      <xdr:rowOff>0</xdr:rowOff>
    </xdr:to>
    <xdr:sp>
      <xdr:nvSpPr>
        <xdr:cNvPr id="11" name="Текст 1"/>
        <xdr:cNvSpPr txBox="1">
          <a:spLocks noChangeArrowheads="1"/>
        </xdr:cNvSpPr>
      </xdr:nvSpPr>
      <xdr:spPr>
        <a:xfrm>
          <a:off x="7658100" y="620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2" name="Текст 3"/>
        <xdr:cNvSpPr txBox="1">
          <a:spLocks noChangeArrowheads="1"/>
        </xdr:cNvSpPr>
      </xdr:nvSpPr>
      <xdr:spPr>
        <a:xfrm>
          <a:off x="12249150" y="620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3" name="Текст 3"/>
        <xdr:cNvSpPr txBox="1">
          <a:spLocks noChangeArrowheads="1"/>
        </xdr:cNvSpPr>
      </xdr:nvSpPr>
      <xdr:spPr>
        <a:xfrm>
          <a:off x="12249150" y="620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17116425" y="620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5" name="Текст 3"/>
        <xdr:cNvSpPr txBox="1">
          <a:spLocks noChangeArrowheads="1"/>
        </xdr:cNvSpPr>
      </xdr:nvSpPr>
      <xdr:spPr>
        <a:xfrm>
          <a:off x="17116425" y="620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5</xdr:col>
      <xdr:colOff>666750</xdr:colOff>
      <xdr:row>7</xdr:row>
      <xdr:rowOff>0</xdr:rowOff>
    </xdr:from>
    <xdr:to>
      <xdr:col>5</xdr:col>
      <xdr:colOff>666750</xdr:colOff>
      <xdr:row>7</xdr:row>
      <xdr:rowOff>0</xdr:rowOff>
    </xdr:to>
    <xdr:sp>
      <xdr:nvSpPr>
        <xdr:cNvPr id="16" name="Текст 1"/>
        <xdr:cNvSpPr txBox="1">
          <a:spLocks noChangeArrowheads="1"/>
        </xdr:cNvSpPr>
      </xdr:nvSpPr>
      <xdr:spPr>
        <a:xfrm>
          <a:off x="15268575" y="620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7" name="Текст 3"/>
        <xdr:cNvSpPr txBox="1">
          <a:spLocks noChangeArrowheads="1"/>
        </xdr:cNvSpPr>
      </xdr:nvSpPr>
      <xdr:spPr>
        <a:xfrm>
          <a:off x="17116425" y="620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8" name="Текст 3"/>
        <xdr:cNvSpPr txBox="1">
          <a:spLocks noChangeArrowheads="1"/>
        </xdr:cNvSpPr>
      </xdr:nvSpPr>
      <xdr:spPr>
        <a:xfrm>
          <a:off x="17116425" y="620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view="pageBreakPreview" zoomScale="75" zoomScaleNormal="75" zoomScaleSheetLayoutView="75" workbookViewId="0" topLeftCell="A8">
      <selection activeCell="E8" sqref="E8:G8"/>
    </sheetView>
  </sheetViews>
  <sheetFormatPr defaultColWidth="9.125" defaultRowHeight="12.75"/>
  <cols>
    <col min="1" max="1" width="5.375" style="28" customWidth="1"/>
    <col min="2" max="2" width="88.50390625" style="29" customWidth="1"/>
    <col min="3" max="3" width="17.625" style="30" customWidth="1"/>
    <col min="4" max="4" width="15.00390625" style="31" customWidth="1"/>
    <col min="5" max="5" width="13.875" style="34" customWidth="1"/>
    <col min="6" max="6" width="19.625" style="30" customWidth="1"/>
    <col min="7" max="7" width="20.625" style="29" customWidth="1"/>
    <col min="8" max="8" width="5.50390625" style="29" customWidth="1"/>
    <col min="9" max="9" width="10.50390625" style="29" customWidth="1"/>
    <col min="10" max="11" width="9.375" style="29" bestFit="1" customWidth="1"/>
    <col min="12" max="16384" width="9.125" style="29" customWidth="1"/>
  </cols>
  <sheetData>
    <row r="1" spans="5:7" ht="13.5" hidden="1">
      <c r="E1" s="313" t="s">
        <v>78</v>
      </c>
      <c r="F1" s="313"/>
      <c r="G1" s="313"/>
    </row>
    <row r="2" spans="5:7" ht="13.5" hidden="1">
      <c r="E2" s="313" t="s">
        <v>0</v>
      </c>
      <c r="F2" s="313"/>
      <c r="G2" s="313"/>
    </row>
    <row r="3" spans="5:7" ht="13.5" hidden="1">
      <c r="E3" s="313" t="s">
        <v>64</v>
      </c>
      <c r="F3" s="313"/>
      <c r="G3" s="313"/>
    </row>
    <row r="4" spans="5:7" ht="11.25" customHeight="1" hidden="1">
      <c r="E4" s="58"/>
      <c r="F4" s="60"/>
      <c r="G4" s="61"/>
    </row>
    <row r="5" spans="3:13" s="4" customFormat="1" ht="15.75" customHeight="1" hidden="1">
      <c r="C5" s="5"/>
      <c r="F5" s="59"/>
      <c r="G5" s="138"/>
      <c r="H5" s="58"/>
      <c r="I5" s="59"/>
      <c r="J5" s="59"/>
      <c r="M5" s="138"/>
    </row>
    <row r="6" spans="3:13" s="4" customFormat="1" ht="15.75" customHeight="1" hidden="1">
      <c r="C6" s="5"/>
      <c r="F6" s="59"/>
      <c r="G6" s="139"/>
      <c r="H6" s="58"/>
      <c r="I6" s="59"/>
      <c r="J6" s="59"/>
      <c r="M6" s="140"/>
    </row>
    <row r="7" spans="3:13" s="4" customFormat="1" ht="15.75" customHeight="1" hidden="1">
      <c r="C7" s="5"/>
      <c r="F7" s="59"/>
      <c r="G7" s="66"/>
      <c r="H7" s="58"/>
      <c r="I7" s="59"/>
      <c r="J7" s="59"/>
      <c r="M7" s="66"/>
    </row>
    <row r="8" spans="3:13" s="4" customFormat="1" ht="70.5" customHeight="1">
      <c r="C8" s="5"/>
      <c r="E8" s="323" t="s">
        <v>102</v>
      </c>
      <c r="F8" s="324"/>
      <c r="G8" s="324"/>
      <c r="H8" s="58"/>
      <c r="I8" s="59"/>
      <c r="J8" s="59"/>
      <c r="M8" s="66"/>
    </row>
    <row r="9" spans="3:13" s="4" customFormat="1" ht="21.75" customHeight="1">
      <c r="C9" s="5"/>
      <c r="E9" s="320" t="s">
        <v>95</v>
      </c>
      <c r="F9" s="321"/>
      <c r="G9" s="321"/>
      <c r="H9" s="58"/>
      <c r="I9" s="59"/>
      <c r="J9" s="59"/>
      <c r="K9" s="59"/>
      <c r="L9" s="66"/>
      <c r="M9" s="66"/>
    </row>
    <row r="10" spans="5:7" s="1" customFormat="1" ht="18.75" customHeight="1">
      <c r="E10" s="322" t="s">
        <v>94</v>
      </c>
      <c r="F10" s="321"/>
      <c r="G10" s="321"/>
    </row>
    <row r="11" spans="5:7" s="1" customFormat="1" ht="18.75" customHeight="1">
      <c r="E11" s="322" t="s">
        <v>100</v>
      </c>
      <c r="F11" s="321"/>
      <c r="G11" s="321"/>
    </row>
    <row r="12" spans="3:7" ht="40.5" customHeight="1">
      <c r="C12" s="33"/>
      <c r="F12" s="67"/>
      <c r="G12" s="66"/>
    </row>
    <row r="13" spans="2:7" ht="21" customHeight="1">
      <c r="B13" s="86" t="s">
        <v>83</v>
      </c>
      <c r="C13" s="87"/>
      <c r="D13" s="87"/>
      <c r="E13" s="87"/>
      <c r="F13" s="35"/>
      <c r="G13" s="36"/>
    </row>
    <row r="14" spans="2:7" ht="41.25">
      <c r="B14" s="88" t="s">
        <v>96</v>
      </c>
      <c r="C14" s="87"/>
      <c r="D14" s="87"/>
      <c r="E14" s="87"/>
      <c r="F14" s="35"/>
      <c r="G14" s="36"/>
    </row>
    <row r="15" ht="12.75" customHeight="1" thickBot="1">
      <c r="G15" s="34" t="s">
        <v>30</v>
      </c>
    </row>
    <row r="16" spans="1:7" s="37" customFormat="1" ht="135" customHeight="1" thickBot="1">
      <c r="A16" s="141" t="s">
        <v>1</v>
      </c>
      <c r="B16" s="142" t="s">
        <v>2</v>
      </c>
      <c r="C16" s="143" t="s">
        <v>97</v>
      </c>
      <c r="D16" s="144" t="s">
        <v>9</v>
      </c>
      <c r="E16" s="145" t="s">
        <v>87</v>
      </c>
      <c r="F16" s="143" t="s">
        <v>98</v>
      </c>
      <c r="G16" s="146" t="s">
        <v>99</v>
      </c>
    </row>
    <row r="17" spans="1:7" s="37" customFormat="1" ht="14.25" customHeight="1" thickBot="1">
      <c r="A17" s="38">
        <v>1</v>
      </c>
      <c r="B17" s="39">
        <v>2</v>
      </c>
      <c r="C17" s="40">
        <v>3</v>
      </c>
      <c r="D17" s="39">
        <v>4</v>
      </c>
      <c r="E17" s="39">
        <v>5</v>
      </c>
      <c r="F17" s="39">
        <v>6</v>
      </c>
      <c r="G17" s="41">
        <v>7</v>
      </c>
    </row>
    <row r="18" spans="1:7" s="80" customFormat="1" ht="27" customHeight="1" thickBot="1">
      <c r="A18" s="316" t="s">
        <v>74</v>
      </c>
      <c r="B18" s="317"/>
      <c r="C18" s="317"/>
      <c r="D18" s="317"/>
      <c r="E18" s="317"/>
      <c r="F18" s="317"/>
      <c r="G18" s="318"/>
    </row>
    <row r="19" spans="1:7" s="82" customFormat="1" ht="69.75" customHeight="1">
      <c r="A19" s="133">
        <v>1</v>
      </c>
      <c r="B19" s="165" t="str">
        <f>'Долг_1.Кредиты  2020-2022'!B17</f>
        <v>Кредиты,  привлеченные в кредитных организациях в 2019 году</v>
      </c>
      <c r="C19" s="166">
        <f>'Долг_1.Кредиты  2020-2022'!K17</f>
        <v>307721</v>
      </c>
      <c r="D19" s="81" t="str">
        <f>'Долг_1.Кредиты  2020-2022'!F17</f>
        <v>2019-2020гг.</v>
      </c>
      <c r="E19" s="176" t="str">
        <f>'Долг_1.Кредиты  2020-2022'!E17</f>
        <v>в соответствии 
с условиями договора</v>
      </c>
      <c r="F19" s="166">
        <f>'Долг_1.Кредиты  2020-2022'!L17</f>
        <v>6635.2</v>
      </c>
      <c r="G19" s="167">
        <f>C19+F19</f>
        <v>314356.2</v>
      </c>
    </row>
    <row r="20" spans="1:7" s="84" customFormat="1" ht="74.25" customHeight="1">
      <c r="A20" s="134">
        <v>1</v>
      </c>
      <c r="B20" s="168" t="str">
        <f>'Долг_1.Кредиты  2020-2022'!B18</f>
        <v>Кредиты, планируемые к получению
в кредитных организациях в 2020 году</v>
      </c>
      <c r="C20" s="169">
        <f>'Долг_1.Кредиты  2020-2022'!K18</f>
        <v>0</v>
      </c>
      <c r="D20" s="83" t="str">
        <f>'Долг_1.Кредиты  2020-2022'!F18</f>
        <v>2020-2021гг.</v>
      </c>
      <c r="E20" s="177" t="str">
        <f>'Долг_1.Кредиты  2020-2022'!E18</f>
        <v>в соответствии 
с условиями договора</v>
      </c>
      <c r="F20" s="169">
        <f>'Долг_1.Кредиты  2020-2022'!L18</f>
        <v>17583.8</v>
      </c>
      <c r="G20" s="170">
        <f>C20+F20</f>
        <v>17583.8</v>
      </c>
    </row>
    <row r="21" spans="1:7" s="84" customFormat="1" ht="155.25" customHeight="1" thickBot="1">
      <c r="A21" s="133">
        <v>2</v>
      </c>
      <c r="B21" s="171" t="str">
        <f>'Долг_2. Гарантии_2020-2022'!B6</f>
        <v>Предоставление муниципальных гарантий г.о.Лыткарино муниципальным предприятиям, оказывающим  услуги в сфере жилищно-коммунального хозяйства,  для обеспечения исполнения обязательств  по привлечению и возврату кредитных средств  для погашения задолженности перед поставщиками топливно-энергетических ресурсов по муниципальному жилому фонду и находящимся в муниципальной собственности объектам социальной сферы (с правом регрессного требования)</v>
      </c>
      <c r="C21" s="169" t="e">
        <f>'Долг_2. Гарантии_2020-2022'!D7+'Долг_2. Гарантии_2020-2022'!#REF!</f>
        <v>#REF!</v>
      </c>
      <c r="D21" s="85">
        <f>'Долг_2. Гарантии_2020-2022'!E6</f>
        <v>41792</v>
      </c>
      <c r="E21" s="177" t="s">
        <v>85</v>
      </c>
      <c r="F21" s="169" t="s">
        <v>88</v>
      </c>
      <c r="G21" s="170" t="e">
        <f>C21</f>
        <v>#REF!</v>
      </c>
    </row>
    <row r="22" spans="1:7" s="82" customFormat="1" ht="59.25" customHeight="1" thickBot="1">
      <c r="A22" s="135"/>
      <c r="B22" s="172" t="s">
        <v>72</v>
      </c>
      <c r="C22" s="173" t="e">
        <f>SUM(C19:C21)</f>
        <v>#REF!</v>
      </c>
      <c r="D22" s="174"/>
      <c r="E22" s="174"/>
      <c r="F22" s="173">
        <f>SUM(F19:F21)</f>
        <v>24219</v>
      </c>
      <c r="G22" s="175" t="s">
        <v>73</v>
      </c>
    </row>
    <row r="23" spans="1:10" s="43" customFormat="1" ht="36.75" customHeight="1">
      <c r="A23" s="136"/>
      <c r="B23" s="128" t="s">
        <v>92</v>
      </c>
      <c r="C23" s="129"/>
      <c r="D23" s="130"/>
      <c r="E23" s="131"/>
      <c r="F23" s="129"/>
      <c r="G23" s="132"/>
      <c r="I23" s="44"/>
      <c r="J23" s="49"/>
    </row>
    <row r="24" spans="1:8" s="42" customFormat="1" ht="26.25" customHeight="1">
      <c r="A24" s="137"/>
      <c r="B24" s="319"/>
      <c r="C24" s="319"/>
      <c r="D24" s="319"/>
      <c r="E24" s="319"/>
      <c r="F24" s="319"/>
      <c r="G24" s="319"/>
      <c r="H24" s="45"/>
    </row>
    <row r="25" spans="2:7" ht="34.5" customHeight="1">
      <c r="B25" s="314"/>
      <c r="C25" s="315"/>
      <c r="D25" s="315"/>
      <c r="E25" s="315"/>
      <c r="F25" s="315"/>
      <c r="G25" s="315"/>
    </row>
    <row r="28" ht="12.75">
      <c r="C28" s="46"/>
    </row>
  </sheetData>
  <sheetProtection/>
  <mergeCells count="10">
    <mergeCell ref="E3:G3"/>
    <mergeCell ref="E2:G2"/>
    <mergeCell ref="E1:G1"/>
    <mergeCell ref="B25:G25"/>
    <mergeCell ref="A18:G18"/>
    <mergeCell ref="B24:G24"/>
    <mergeCell ref="E9:G9"/>
    <mergeCell ref="E10:G10"/>
    <mergeCell ref="E11:G11"/>
    <mergeCell ref="E8:G8"/>
  </mergeCells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view="pageBreakPreview" zoomScaleSheetLayoutView="100" zoomScalePageLayoutView="0" workbookViewId="0" topLeftCell="A6">
      <selection activeCell="H11" sqref="H11"/>
    </sheetView>
  </sheetViews>
  <sheetFormatPr defaultColWidth="9.125" defaultRowHeight="12.75"/>
  <cols>
    <col min="1" max="1" width="5.625" style="32" customWidth="1"/>
    <col min="2" max="2" width="9.125" style="32" hidden="1" customWidth="1"/>
    <col min="3" max="3" width="12.375" style="32" customWidth="1"/>
    <col min="4" max="4" width="16.50390625" style="32" customWidth="1"/>
    <col min="5" max="5" width="2.625" style="32" customWidth="1"/>
    <col min="6" max="6" width="6.50390625" style="32" customWidth="1"/>
    <col min="7" max="7" width="15.00390625" style="32" customWidth="1"/>
    <col min="8" max="8" width="22.50390625" style="32" customWidth="1"/>
    <col min="9" max="9" width="24.00390625" style="32" customWidth="1"/>
    <col min="10" max="10" width="20.50390625" style="32" customWidth="1"/>
    <col min="11" max="11" width="16.875" style="32" customWidth="1"/>
    <col min="12" max="16384" width="9.125" style="32" customWidth="1"/>
  </cols>
  <sheetData>
    <row r="1" ht="12.75" customHeight="1" hidden="1">
      <c r="H1" s="154"/>
    </row>
    <row r="2" ht="12.75" customHeight="1" hidden="1">
      <c r="H2" s="154"/>
    </row>
    <row r="3" ht="12.75" customHeight="1" hidden="1">
      <c r="H3" s="154"/>
    </row>
    <row r="4" spans="7:8" ht="60.75" customHeight="1" hidden="1">
      <c r="G4" s="354" t="s">
        <v>105</v>
      </c>
      <c r="H4" s="354"/>
    </row>
    <row r="5" spans="7:9" ht="90" customHeight="1" hidden="1">
      <c r="G5" s="365" t="s">
        <v>110</v>
      </c>
      <c r="H5" s="366"/>
      <c r="I5" s="366"/>
    </row>
    <row r="6" spans="5:9" ht="48" customHeight="1">
      <c r="E6" s="358" t="s">
        <v>171</v>
      </c>
      <c r="F6" s="344"/>
      <c r="G6" s="344"/>
      <c r="H6" s="344"/>
      <c r="I6" s="344"/>
    </row>
    <row r="7" spans="7:9" ht="26.25" customHeight="1">
      <c r="G7" s="266"/>
      <c r="H7" s="266"/>
      <c r="I7" s="65"/>
    </row>
    <row r="8" spans="7:9" ht="16.5" customHeight="1">
      <c r="G8" s="267"/>
      <c r="H8" s="265"/>
      <c r="I8" s="65"/>
    </row>
    <row r="9" spans="7:9" ht="16.5" customHeight="1">
      <c r="G9" s="267"/>
      <c r="H9" s="265"/>
      <c r="I9" s="65"/>
    </row>
    <row r="10" spans="7:8" ht="16.5" customHeight="1">
      <c r="G10" s="155"/>
      <c r="H10" s="156"/>
    </row>
    <row r="11" ht="59.25" customHeight="1"/>
    <row r="12" spans="1:9" ht="21.75" customHeight="1">
      <c r="A12" s="367" t="s">
        <v>101</v>
      </c>
      <c r="B12" s="350"/>
      <c r="C12" s="350"/>
      <c r="D12" s="350"/>
      <c r="E12" s="350"/>
      <c r="F12" s="350"/>
      <c r="G12" s="350"/>
      <c r="H12" s="350"/>
      <c r="I12" s="344"/>
    </row>
    <row r="13" spans="1:13" ht="19.5" customHeight="1">
      <c r="A13" s="350" t="s">
        <v>134</v>
      </c>
      <c r="B13" s="350"/>
      <c r="C13" s="350"/>
      <c r="D13" s="350"/>
      <c r="E13" s="350"/>
      <c r="F13" s="350"/>
      <c r="G13" s="350"/>
      <c r="H13" s="350"/>
      <c r="I13" s="344"/>
      <c r="M13" s="32" t="s">
        <v>73</v>
      </c>
    </row>
    <row r="14" spans="1:9" ht="20.25" customHeight="1">
      <c r="A14" s="350" t="s">
        <v>170</v>
      </c>
      <c r="B14" s="350"/>
      <c r="C14" s="350"/>
      <c r="D14" s="350"/>
      <c r="E14" s="350"/>
      <c r="F14" s="350"/>
      <c r="G14" s="350"/>
      <c r="H14" s="350"/>
      <c r="I14" s="344"/>
    </row>
    <row r="15" spans="1:8" ht="20.25" customHeight="1">
      <c r="A15" s="153"/>
      <c r="B15" s="153"/>
      <c r="C15" s="153"/>
      <c r="D15" s="153"/>
      <c r="E15" s="153"/>
      <c r="F15" s="153"/>
      <c r="G15" s="153"/>
      <c r="H15" s="153"/>
    </row>
    <row r="16" spans="1:9" ht="23.25" customHeight="1">
      <c r="A16" s="343" t="s">
        <v>89</v>
      </c>
      <c r="B16" s="343"/>
      <c r="C16" s="343"/>
      <c r="D16" s="343"/>
      <c r="E16" s="343"/>
      <c r="F16" s="343"/>
      <c r="G16" s="343"/>
      <c r="H16" s="343"/>
      <c r="I16" s="344"/>
    </row>
    <row r="17" spans="1:8" ht="9.75" customHeight="1">
      <c r="A17" s="50"/>
      <c r="B17" s="50"/>
      <c r="C17" s="50"/>
      <c r="D17" s="50"/>
      <c r="E17" s="50"/>
      <c r="F17" s="50"/>
      <c r="G17" s="50"/>
      <c r="H17" s="50"/>
    </row>
    <row r="18" spans="1:8" s="51" customFormat="1" ht="10.5" customHeight="1" thickBot="1">
      <c r="A18" s="349"/>
      <c r="B18" s="349"/>
      <c r="C18" s="349"/>
      <c r="D18" s="349"/>
      <c r="E18" s="349"/>
      <c r="F18" s="349"/>
      <c r="G18" s="349"/>
      <c r="H18" s="349"/>
    </row>
    <row r="19" spans="1:9" ht="95.25" customHeight="1" thickBot="1">
      <c r="A19" s="278" t="s">
        <v>54</v>
      </c>
      <c r="B19" s="283"/>
      <c r="C19" s="351" t="s">
        <v>10</v>
      </c>
      <c r="D19" s="352"/>
      <c r="E19" s="352"/>
      <c r="F19" s="352"/>
      <c r="G19" s="353"/>
      <c r="H19" s="279" t="s">
        <v>146</v>
      </c>
      <c r="I19" s="311" t="s">
        <v>166</v>
      </c>
    </row>
    <row r="20" spans="1:9" s="1" customFormat="1" ht="16.5" customHeight="1" thickBot="1">
      <c r="A20" s="297">
        <v>1</v>
      </c>
      <c r="B20" s="298"/>
      <c r="C20" s="359">
        <v>2</v>
      </c>
      <c r="D20" s="360"/>
      <c r="E20" s="360"/>
      <c r="F20" s="360"/>
      <c r="G20" s="361"/>
      <c r="H20" s="299">
        <v>3</v>
      </c>
      <c r="I20" s="299">
        <v>4</v>
      </c>
    </row>
    <row r="21" spans="1:10" ht="53.25" customHeight="1" thickBot="1">
      <c r="A21" s="284">
        <v>1</v>
      </c>
      <c r="B21" s="160"/>
      <c r="C21" s="345" t="s">
        <v>144</v>
      </c>
      <c r="D21" s="346"/>
      <c r="E21" s="346"/>
      <c r="F21" s="346"/>
      <c r="G21" s="346"/>
      <c r="H21" s="285">
        <f>'Долг_1.Кредиты  2020-2022'!D18</f>
        <v>374970</v>
      </c>
      <c r="I21" s="285">
        <v>374970</v>
      </c>
      <c r="J21" s="52"/>
    </row>
    <row r="22" spans="1:8" ht="15.75" hidden="1" thickBot="1">
      <c r="A22" s="157"/>
      <c r="B22" s="178"/>
      <c r="C22" s="347" t="s">
        <v>12</v>
      </c>
      <c r="D22" s="348"/>
      <c r="E22" s="348"/>
      <c r="F22" s="348"/>
      <c r="G22" s="348"/>
      <c r="H22" s="179"/>
    </row>
    <row r="23" spans="1:8" ht="27.75" customHeight="1" hidden="1">
      <c r="A23" s="157"/>
      <c r="B23" s="178"/>
      <c r="C23" s="326" t="s">
        <v>13</v>
      </c>
      <c r="D23" s="327"/>
      <c r="E23" s="327"/>
      <c r="F23" s="327"/>
      <c r="G23" s="327"/>
      <c r="H23" s="179"/>
    </row>
    <row r="24" spans="1:8" ht="27.75" customHeight="1" hidden="1">
      <c r="A24" s="157"/>
      <c r="B24" s="178"/>
      <c r="C24" s="326" t="s">
        <v>14</v>
      </c>
      <c r="D24" s="327"/>
      <c r="E24" s="327"/>
      <c r="F24" s="327"/>
      <c r="G24" s="327"/>
      <c r="H24" s="179"/>
    </row>
    <row r="25" spans="1:8" ht="27.75" customHeight="1" hidden="1">
      <c r="A25" s="157"/>
      <c r="B25" s="178"/>
      <c r="C25" s="326" t="s">
        <v>15</v>
      </c>
      <c r="D25" s="327"/>
      <c r="E25" s="327"/>
      <c r="F25" s="327"/>
      <c r="G25" s="327"/>
      <c r="H25" s="179"/>
    </row>
    <row r="26" spans="1:8" ht="27.75" customHeight="1" hidden="1">
      <c r="A26" s="157"/>
      <c r="B26" s="178"/>
      <c r="C26" s="326" t="s">
        <v>16</v>
      </c>
      <c r="D26" s="327"/>
      <c r="E26" s="327"/>
      <c r="F26" s="327"/>
      <c r="G26" s="327"/>
      <c r="H26" s="179"/>
    </row>
    <row r="27" spans="1:8" ht="27.75" customHeight="1" hidden="1">
      <c r="A27" s="157"/>
      <c r="B27" s="178"/>
      <c r="C27" s="326" t="s">
        <v>17</v>
      </c>
      <c r="D27" s="327"/>
      <c r="E27" s="327"/>
      <c r="F27" s="327"/>
      <c r="G27" s="327"/>
      <c r="H27" s="179"/>
    </row>
    <row r="28" spans="1:8" ht="27.75" customHeight="1" hidden="1">
      <c r="A28" s="157"/>
      <c r="B28" s="178"/>
      <c r="C28" s="326" t="s">
        <v>18</v>
      </c>
      <c r="D28" s="327"/>
      <c r="E28" s="327"/>
      <c r="F28" s="327"/>
      <c r="G28" s="327"/>
      <c r="H28" s="179"/>
    </row>
    <row r="29" spans="1:8" ht="27.75" customHeight="1" hidden="1">
      <c r="A29" s="157"/>
      <c r="B29" s="178"/>
      <c r="C29" s="326" t="s">
        <v>19</v>
      </c>
      <c r="D29" s="327"/>
      <c r="E29" s="327"/>
      <c r="F29" s="327"/>
      <c r="G29" s="327"/>
      <c r="H29" s="179"/>
    </row>
    <row r="30" spans="1:8" ht="27.75" customHeight="1" hidden="1">
      <c r="A30" s="157"/>
      <c r="B30" s="178"/>
      <c r="C30" s="326" t="s">
        <v>20</v>
      </c>
      <c r="D30" s="327"/>
      <c r="E30" s="327"/>
      <c r="F30" s="327"/>
      <c r="G30" s="327"/>
      <c r="H30" s="179"/>
    </row>
    <row r="31" spans="1:8" ht="27.75" customHeight="1" hidden="1">
      <c r="A31" s="157"/>
      <c r="B31" s="178"/>
      <c r="C31" s="326" t="s">
        <v>21</v>
      </c>
      <c r="D31" s="327"/>
      <c r="E31" s="327"/>
      <c r="F31" s="327"/>
      <c r="G31" s="327"/>
      <c r="H31" s="179"/>
    </row>
    <row r="32" spans="1:8" ht="27.75" customHeight="1" hidden="1">
      <c r="A32" s="157"/>
      <c r="B32" s="178"/>
      <c r="C32" s="326" t="s">
        <v>22</v>
      </c>
      <c r="D32" s="327"/>
      <c r="E32" s="327"/>
      <c r="F32" s="327"/>
      <c r="G32" s="327"/>
      <c r="H32" s="179"/>
    </row>
    <row r="33" spans="1:8" ht="27.75" customHeight="1" hidden="1">
      <c r="A33" s="157"/>
      <c r="B33" s="178"/>
      <c r="C33" s="326" t="s">
        <v>23</v>
      </c>
      <c r="D33" s="327"/>
      <c r="E33" s="327"/>
      <c r="F33" s="327"/>
      <c r="G33" s="327"/>
      <c r="H33" s="179"/>
    </row>
    <row r="34" spans="1:8" ht="27.75" customHeight="1" hidden="1">
      <c r="A34" s="157"/>
      <c r="B34" s="178"/>
      <c r="C34" s="326" t="s">
        <v>24</v>
      </c>
      <c r="D34" s="327"/>
      <c r="E34" s="327"/>
      <c r="F34" s="327"/>
      <c r="G34" s="327"/>
      <c r="H34" s="179"/>
    </row>
    <row r="35" spans="1:8" ht="27.75" customHeight="1" hidden="1">
      <c r="A35" s="157"/>
      <c r="B35" s="178"/>
      <c r="C35" s="326" t="s">
        <v>25</v>
      </c>
      <c r="D35" s="327"/>
      <c r="E35" s="327"/>
      <c r="F35" s="327"/>
      <c r="G35" s="327"/>
      <c r="H35" s="179"/>
    </row>
    <row r="36" spans="1:8" ht="27.75" customHeight="1" hidden="1">
      <c r="A36" s="157"/>
      <c r="B36" s="178"/>
      <c r="C36" s="326" t="s">
        <v>26</v>
      </c>
      <c r="D36" s="327"/>
      <c r="E36" s="327"/>
      <c r="F36" s="327"/>
      <c r="G36" s="327"/>
      <c r="H36" s="179"/>
    </row>
    <row r="37" spans="1:8" ht="27.75" customHeight="1" hidden="1">
      <c r="A37" s="157"/>
      <c r="B37" s="178"/>
      <c r="C37" s="326" t="s">
        <v>27</v>
      </c>
      <c r="D37" s="327"/>
      <c r="E37" s="327"/>
      <c r="F37" s="327"/>
      <c r="G37" s="327"/>
      <c r="H37" s="179"/>
    </row>
    <row r="38" spans="1:8" ht="27.75" customHeight="1" hidden="1">
      <c r="A38" s="157"/>
      <c r="B38" s="178"/>
      <c r="C38" s="326" t="s">
        <v>28</v>
      </c>
      <c r="D38" s="327"/>
      <c r="E38" s="327"/>
      <c r="F38" s="327"/>
      <c r="G38" s="327"/>
      <c r="H38" s="179"/>
    </row>
    <row r="39" spans="1:8" ht="15.75" hidden="1" thickBot="1">
      <c r="A39" s="157"/>
      <c r="B39" s="178"/>
      <c r="C39" s="326" t="s">
        <v>29</v>
      </c>
      <c r="D39" s="327"/>
      <c r="E39" s="327"/>
      <c r="F39" s="327"/>
      <c r="G39" s="327"/>
      <c r="H39" s="179"/>
    </row>
    <row r="40" spans="1:8" ht="27.75" customHeight="1" hidden="1">
      <c r="A40" s="157"/>
      <c r="B40" s="178"/>
      <c r="C40" s="326" t="s">
        <v>31</v>
      </c>
      <c r="D40" s="327"/>
      <c r="E40" s="327"/>
      <c r="F40" s="327"/>
      <c r="G40" s="327"/>
      <c r="H40" s="179"/>
    </row>
    <row r="41" spans="1:8" ht="27.75" customHeight="1" hidden="1">
      <c r="A41" s="157"/>
      <c r="B41" s="178"/>
      <c r="C41" s="326" t="s">
        <v>32</v>
      </c>
      <c r="D41" s="327"/>
      <c r="E41" s="327"/>
      <c r="F41" s="327"/>
      <c r="G41" s="327"/>
      <c r="H41" s="179"/>
    </row>
    <row r="42" spans="1:8" ht="27.75" customHeight="1" hidden="1">
      <c r="A42" s="157"/>
      <c r="B42" s="178"/>
      <c r="C42" s="326" t="s">
        <v>33</v>
      </c>
      <c r="D42" s="327"/>
      <c r="E42" s="327"/>
      <c r="F42" s="327"/>
      <c r="G42" s="327"/>
      <c r="H42" s="179"/>
    </row>
    <row r="43" spans="1:8" ht="27.75" customHeight="1" hidden="1">
      <c r="A43" s="157"/>
      <c r="B43" s="178"/>
      <c r="C43" s="326" t="s">
        <v>34</v>
      </c>
      <c r="D43" s="327"/>
      <c r="E43" s="327"/>
      <c r="F43" s="327"/>
      <c r="G43" s="327"/>
      <c r="H43" s="179"/>
    </row>
    <row r="44" spans="1:8" ht="27.75" customHeight="1" hidden="1">
      <c r="A44" s="157"/>
      <c r="B44" s="178"/>
      <c r="C44" s="326" t="s">
        <v>35</v>
      </c>
      <c r="D44" s="327"/>
      <c r="E44" s="327"/>
      <c r="F44" s="327"/>
      <c r="G44" s="327"/>
      <c r="H44" s="179"/>
    </row>
    <row r="45" spans="1:8" ht="27.75" customHeight="1" hidden="1">
      <c r="A45" s="157"/>
      <c r="B45" s="178"/>
      <c r="C45" s="326" t="s">
        <v>36</v>
      </c>
      <c r="D45" s="327"/>
      <c r="E45" s="327"/>
      <c r="F45" s="327"/>
      <c r="G45" s="327"/>
      <c r="H45" s="179"/>
    </row>
    <row r="46" spans="1:8" ht="27.75" customHeight="1" hidden="1">
      <c r="A46" s="157"/>
      <c r="B46" s="178"/>
      <c r="C46" s="326" t="s">
        <v>37</v>
      </c>
      <c r="D46" s="327"/>
      <c r="E46" s="327"/>
      <c r="F46" s="327"/>
      <c r="G46" s="327"/>
      <c r="H46" s="179"/>
    </row>
    <row r="47" spans="1:8" ht="27.75" customHeight="1" hidden="1">
      <c r="A47" s="157"/>
      <c r="B47" s="178"/>
      <c r="C47" s="326" t="s">
        <v>38</v>
      </c>
      <c r="D47" s="327"/>
      <c r="E47" s="327"/>
      <c r="F47" s="327"/>
      <c r="G47" s="327"/>
      <c r="H47" s="179"/>
    </row>
    <row r="48" spans="1:8" ht="27.75" customHeight="1" hidden="1">
      <c r="A48" s="157"/>
      <c r="B48" s="178"/>
      <c r="C48" s="326" t="s">
        <v>39</v>
      </c>
      <c r="D48" s="327"/>
      <c r="E48" s="327"/>
      <c r="F48" s="327"/>
      <c r="G48" s="327"/>
      <c r="H48" s="179"/>
    </row>
    <row r="49" spans="1:8" ht="27.75" customHeight="1" hidden="1">
      <c r="A49" s="157"/>
      <c r="B49" s="178"/>
      <c r="C49" s="326" t="s">
        <v>40</v>
      </c>
      <c r="D49" s="327"/>
      <c r="E49" s="327"/>
      <c r="F49" s="327"/>
      <c r="G49" s="327"/>
      <c r="H49" s="179"/>
    </row>
    <row r="50" spans="1:8" ht="27.75" customHeight="1" hidden="1">
      <c r="A50" s="157"/>
      <c r="B50" s="178"/>
      <c r="C50" s="326" t="s">
        <v>41</v>
      </c>
      <c r="D50" s="327"/>
      <c r="E50" s="327"/>
      <c r="F50" s="327"/>
      <c r="G50" s="327"/>
      <c r="H50" s="179"/>
    </row>
    <row r="51" spans="1:8" ht="27.75" customHeight="1" hidden="1">
      <c r="A51" s="157"/>
      <c r="B51" s="178"/>
      <c r="C51" s="326" t="s">
        <v>42</v>
      </c>
      <c r="D51" s="327"/>
      <c r="E51" s="327"/>
      <c r="F51" s="327"/>
      <c r="G51" s="327"/>
      <c r="H51" s="179"/>
    </row>
    <row r="52" spans="1:8" ht="27.75" customHeight="1" hidden="1">
      <c r="A52" s="157"/>
      <c r="B52" s="178"/>
      <c r="C52" s="326" t="s">
        <v>43</v>
      </c>
      <c r="D52" s="327"/>
      <c r="E52" s="327"/>
      <c r="F52" s="327"/>
      <c r="G52" s="327"/>
      <c r="H52" s="179"/>
    </row>
    <row r="53" spans="1:8" ht="27.75" customHeight="1" hidden="1">
      <c r="A53" s="157"/>
      <c r="B53" s="178"/>
      <c r="C53" s="326" t="s">
        <v>44</v>
      </c>
      <c r="D53" s="327"/>
      <c r="E53" s="327"/>
      <c r="F53" s="327"/>
      <c r="G53" s="327"/>
      <c r="H53" s="179"/>
    </row>
    <row r="54" spans="1:8" ht="27.75" customHeight="1" hidden="1">
      <c r="A54" s="157"/>
      <c r="B54" s="178"/>
      <c r="C54" s="326" t="s">
        <v>45</v>
      </c>
      <c r="D54" s="327"/>
      <c r="E54" s="327"/>
      <c r="F54" s="327"/>
      <c r="G54" s="327"/>
      <c r="H54" s="179"/>
    </row>
    <row r="55" spans="1:8" ht="27.75" customHeight="1" hidden="1">
      <c r="A55" s="157"/>
      <c r="B55" s="178"/>
      <c r="C55" s="326" t="s">
        <v>46</v>
      </c>
      <c r="D55" s="327"/>
      <c r="E55" s="327"/>
      <c r="F55" s="327"/>
      <c r="G55" s="327"/>
      <c r="H55" s="179"/>
    </row>
    <row r="56" spans="1:8" ht="27.75" customHeight="1" hidden="1">
      <c r="A56" s="157"/>
      <c r="B56" s="178"/>
      <c r="C56" s="326" t="s">
        <v>47</v>
      </c>
      <c r="D56" s="327"/>
      <c r="E56" s="327"/>
      <c r="F56" s="327"/>
      <c r="G56" s="327"/>
      <c r="H56" s="179"/>
    </row>
    <row r="57" spans="1:8" ht="27.75" customHeight="1" hidden="1">
      <c r="A57" s="157"/>
      <c r="B57" s="178"/>
      <c r="C57" s="326" t="s">
        <v>48</v>
      </c>
      <c r="D57" s="327"/>
      <c r="E57" s="327"/>
      <c r="F57" s="327"/>
      <c r="G57" s="327"/>
      <c r="H57" s="179"/>
    </row>
    <row r="58" spans="1:8" ht="27.75" customHeight="1" hidden="1">
      <c r="A58" s="157"/>
      <c r="B58" s="178"/>
      <c r="C58" s="326" t="s">
        <v>49</v>
      </c>
      <c r="D58" s="327"/>
      <c r="E58" s="327"/>
      <c r="F58" s="327"/>
      <c r="G58" s="327"/>
      <c r="H58" s="179"/>
    </row>
    <row r="59" spans="1:8" ht="27.75" customHeight="1" hidden="1">
      <c r="A59" s="157"/>
      <c r="B59" s="178"/>
      <c r="C59" s="326" t="s">
        <v>50</v>
      </c>
      <c r="D59" s="327"/>
      <c r="E59" s="327"/>
      <c r="F59" s="327"/>
      <c r="G59" s="327"/>
      <c r="H59" s="179"/>
    </row>
    <row r="60" spans="1:8" ht="27.75" customHeight="1" hidden="1">
      <c r="A60" s="157"/>
      <c r="B60" s="178"/>
      <c r="C60" s="326" t="s">
        <v>51</v>
      </c>
      <c r="D60" s="327"/>
      <c r="E60" s="327"/>
      <c r="F60" s="327"/>
      <c r="G60" s="327"/>
      <c r="H60" s="157"/>
    </row>
    <row r="61" spans="1:8" ht="27.75" customHeight="1" hidden="1">
      <c r="A61" s="157"/>
      <c r="B61" s="178"/>
      <c r="C61" s="326" t="s">
        <v>52</v>
      </c>
      <c r="D61" s="327"/>
      <c r="E61" s="327"/>
      <c r="F61" s="327"/>
      <c r="G61" s="327"/>
      <c r="H61" s="180"/>
    </row>
    <row r="62" spans="1:8" ht="27.75" customHeight="1" hidden="1">
      <c r="A62" s="157"/>
      <c r="B62" s="178"/>
      <c r="C62" s="326" t="s">
        <v>53</v>
      </c>
      <c r="D62" s="327"/>
      <c r="E62" s="327"/>
      <c r="F62" s="327"/>
      <c r="G62" s="327"/>
      <c r="H62" s="181"/>
    </row>
    <row r="63" spans="1:8" ht="27.75" customHeight="1" hidden="1" thickBot="1">
      <c r="A63" s="157"/>
      <c r="B63" s="178"/>
      <c r="C63" s="326" t="s">
        <v>56</v>
      </c>
      <c r="D63" s="327"/>
      <c r="E63" s="327"/>
      <c r="F63" s="327"/>
      <c r="G63" s="327"/>
      <c r="H63" s="181"/>
    </row>
    <row r="64" spans="1:9" ht="40.5" customHeight="1" thickBot="1">
      <c r="A64" s="159"/>
      <c r="B64" s="160"/>
      <c r="C64" s="355" t="s">
        <v>58</v>
      </c>
      <c r="D64" s="356"/>
      <c r="E64" s="356"/>
      <c r="F64" s="356"/>
      <c r="G64" s="356"/>
      <c r="H64" s="161">
        <f>H21</f>
        <v>374970</v>
      </c>
      <c r="I64" s="161">
        <f>I21</f>
        <v>374970</v>
      </c>
    </row>
    <row r="65" spans="1:8" ht="16.5">
      <c r="A65" s="123"/>
      <c r="B65" s="123"/>
      <c r="C65" s="124"/>
      <c r="D65" s="124"/>
      <c r="E65" s="124"/>
      <c r="F65" s="124"/>
      <c r="G65" s="124"/>
      <c r="H65" s="125"/>
    </row>
    <row r="66" spans="1:11" ht="29.25" customHeight="1">
      <c r="A66" s="334" t="s">
        <v>59</v>
      </c>
      <c r="B66" s="334"/>
      <c r="C66" s="334"/>
      <c r="D66" s="334"/>
      <c r="E66" s="334"/>
      <c r="F66" s="334"/>
      <c r="G66" s="334"/>
      <c r="H66" s="334"/>
      <c r="I66" s="335"/>
      <c r="K66" s="32" t="s">
        <v>73</v>
      </c>
    </row>
    <row r="67" spans="1:8" ht="10.5" customHeight="1" thickBot="1">
      <c r="A67" s="126"/>
      <c r="B67" s="126"/>
      <c r="C67" s="126"/>
      <c r="D67" s="126"/>
      <c r="E67" s="126"/>
      <c r="F67" s="126"/>
      <c r="G67" s="126"/>
      <c r="H67" s="126"/>
    </row>
    <row r="68" spans="1:9" ht="12.75" customHeight="1">
      <c r="A68" s="339" t="s">
        <v>54</v>
      </c>
      <c r="B68" s="162" t="s">
        <v>10</v>
      </c>
      <c r="C68" s="328" t="s">
        <v>10</v>
      </c>
      <c r="D68" s="329"/>
      <c r="E68" s="329"/>
      <c r="F68" s="329"/>
      <c r="G68" s="330"/>
      <c r="H68" s="328" t="s">
        <v>147</v>
      </c>
      <c r="I68" s="339" t="s">
        <v>165</v>
      </c>
    </row>
    <row r="69" spans="1:9" ht="115.5" customHeight="1" thickBot="1">
      <c r="A69" s="340"/>
      <c r="B69" s="163"/>
      <c r="C69" s="331"/>
      <c r="D69" s="332"/>
      <c r="E69" s="332"/>
      <c r="F69" s="332"/>
      <c r="G69" s="333"/>
      <c r="H69" s="338"/>
      <c r="I69" s="357"/>
    </row>
    <row r="70" spans="1:9" s="1" customFormat="1" ht="17.25" customHeight="1" thickBot="1">
      <c r="A70" s="300">
        <v>1</v>
      </c>
      <c r="B70" s="301"/>
      <c r="C70" s="362">
        <v>2</v>
      </c>
      <c r="D70" s="363"/>
      <c r="E70" s="363"/>
      <c r="F70" s="363"/>
      <c r="G70" s="364"/>
      <c r="H70" s="295">
        <v>3</v>
      </c>
      <c r="I70" s="296">
        <v>4</v>
      </c>
    </row>
    <row r="71" spans="1:10" ht="57.75" customHeight="1" thickBot="1">
      <c r="A71" s="157">
        <v>1</v>
      </c>
      <c r="B71" s="158" t="s">
        <v>57</v>
      </c>
      <c r="C71" s="341" t="s">
        <v>144</v>
      </c>
      <c r="D71" s="342"/>
      <c r="E71" s="342"/>
      <c r="F71" s="342"/>
      <c r="G71" s="342"/>
      <c r="H71" s="273">
        <f>'Долг_1.Кредиты  2020-2022'!K19</f>
        <v>307721</v>
      </c>
      <c r="I71" s="294">
        <v>307721</v>
      </c>
      <c r="J71" s="52"/>
    </row>
    <row r="72" spans="1:9" ht="42" customHeight="1" thickBot="1">
      <c r="A72" s="159"/>
      <c r="B72" s="164" t="s">
        <v>55</v>
      </c>
      <c r="C72" s="336" t="s">
        <v>58</v>
      </c>
      <c r="D72" s="337"/>
      <c r="E72" s="337"/>
      <c r="F72" s="337"/>
      <c r="G72" s="337"/>
      <c r="H72" s="161">
        <f>SUM(H71:H71)</f>
        <v>307721</v>
      </c>
      <c r="I72" s="161">
        <f>SUM(I71:I71)</f>
        <v>307721</v>
      </c>
    </row>
    <row r="73" ht="6.75" customHeight="1"/>
    <row r="74" ht="16.5" customHeight="1"/>
    <row r="77" spans="3:8" ht="18">
      <c r="C77" s="325" t="s">
        <v>81</v>
      </c>
      <c r="D77" s="325"/>
      <c r="E77" s="325"/>
      <c r="F77" s="325"/>
      <c r="G77" s="325"/>
      <c r="H77" s="325"/>
    </row>
    <row r="78" spans="3:8" ht="15" customHeight="1">
      <c r="C78" s="325"/>
      <c r="D78" s="325"/>
      <c r="E78" s="325"/>
      <c r="F78" s="325"/>
      <c r="G78" s="325"/>
      <c r="H78" s="325"/>
    </row>
  </sheetData>
  <sheetProtection/>
  <mergeCells count="64">
    <mergeCell ref="I68:I69"/>
    <mergeCell ref="E6:I6"/>
    <mergeCell ref="C20:G20"/>
    <mergeCell ref="C70:G70"/>
    <mergeCell ref="G5:I5"/>
    <mergeCell ref="C30:G30"/>
    <mergeCell ref="C24:G24"/>
    <mergeCell ref="C25:G25"/>
    <mergeCell ref="C26:G26"/>
    <mergeCell ref="A12:I12"/>
    <mergeCell ref="A13:I13"/>
    <mergeCell ref="A14:I14"/>
    <mergeCell ref="C29:G29"/>
    <mergeCell ref="C19:G19"/>
    <mergeCell ref="G4:H4"/>
    <mergeCell ref="C64:G64"/>
    <mergeCell ref="C59:G59"/>
    <mergeCell ref="C37:G37"/>
    <mergeCell ref="C38:G38"/>
    <mergeCell ref="C28:G28"/>
    <mergeCell ref="C32:G32"/>
    <mergeCell ref="C52:G52"/>
    <mergeCell ref="C27:G27"/>
    <mergeCell ref="A16:I16"/>
    <mergeCell ref="C21:G21"/>
    <mergeCell ref="C22:G22"/>
    <mergeCell ref="C23:G23"/>
    <mergeCell ref="A18:H18"/>
    <mergeCell ref="C46:G46"/>
    <mergeCell ref="C31:G31"/>
    <mergeCell ref="C53:G53"/>
    <mergeCell ref="C41:G41"/>
    <mergeCell ref="C43:G43"/>
    <mergeCell ref="C44:G44"/>
    <mergeCell ref="C34:G34"/>
    <mergeCell ref="C35:G35"/>
    <mergeCell ref="C45:G45"/>
    <mergeCell ref="C56:G56"/>
    <mergeCell ref="C33:G33"/>
    <mergeCell ref="C36:G36"/>
    <mergeCell ref="A68:A69"/>
    <mergeCell ref="C71:G71"/>
    <mergeCell ref="C60:G60"/>
    <mergeCell ref="C61:G61"/>
    <mergeCell ref="C47:G47"/>
    <mergeCell ref="C49:G49"/>
    <mergeCell ref="C55:G55"/>
    <mergeCell ref="C77:H77"/>
    <mergeCell ref="C72:G72"/>
    <mergeCell ref="C63:G63"/>
    <mergeCell ref="C57:G57"/>
    <mergeCell ref="C58:G58"/>
    <mergeCell ref="C62:G62"/>
    <mergeCell ref="H68:H69"/>
    <mergeCell ref="C78:H78"/>
    <mergeCell ref="C39:G39"/>
    <mergeCell ref="C50:G50"/>
    <mergeCell ref="C40:G40"/>
    <mergeCell ref="C54:G54"/>
    <mergeCell ref="C42:G42"/>
    <mergeCell ref="C48:G48"/>
    <mergeCell ref="C68:G69"/>
    <mergeCell ref="A66:I66"/>
    <mergeCell ref="C51:G51"/>
  </mergeCells>
  <printOptions/>
  <pageMargins left="1.220472440944882" right="0.7874015748031497" top="0.4724409448818898" bottom="0.3937007874015748" header="0.31496062992125984" footer="0.15748031496062992"/>
  <pageSetup blackAndWhite="1"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28"/>
  <sheetViews>
    <sheetView view="pageBreakPreview" zoomScaleSheetLayoutView="100" workbookViewId="0" topLeftCell="A6">
      <selection activeCell="C12" sqref="C12"/>
    </sheetView>
  </sheetViews>
  <sheetFormatPr defaultColWidth="9.125" defaultRowHeight="12.75"/>
  <cols>
    <col min="1" max="1" width="9.125" style="27" customWidth="1"/>
    <col min="2" max="2" width="66.50390625" style="27" customWidth="1"/>
    <col min="3" max="3" width="21.50390625" style="27" customWidth="1"/>
    <col min="4" max="4" width="22.50390625" style="27" customWidth="1"/>
    <col min="5" max="16384" width="9.125" style="27" customWidth="1"/>
  </cols>
  <sheetData>
    <row r="1" ht="12.75" customHeight="1" hidden="1"/>
    <row r="2" ht="12.75" customHeight="1" hidden="1"/>
    <row r="3" ht="12.75" customHeight="1" hidden="1"/>
    <row r="4" ht="60" customHeight="1" hidden="1">
      <c r="C4" s="183" t="s">
        <v>103</v>
      </c>
    </row>
    <row r="5" ht="61.5" customHeight="1" hidden="1">
      <c r="C5" s="183" t="s">
        <v>108</v>
      </c>
    </row>
    <row r="6" spans="2:7" ht="46.5" customHeight="1">
      <c r="B6" s="368" t="s">
        <v>173</v>
      </c>
      <c r="C6" s="344"/>
      <c r="D6" s="344"/>
      <c r="E6" s="302"/>
      <c r="F6" s="302"/>
      <c r="G6" s="302"/>
    </row>
    <row r="7" spans="2:4" ht="13.5">
      <c r="B7" s="47"/>
      <c r="C7" s="384"/>
      <c r="D7" s="385"/>
    </row>
    <row r="8" spans="2:4" ht="13.5">
      <c r="B8" s="47"/>
      <c r="C8" s="384"/>
      <c r="D8" s="385"/>
    </row>
    <row r="9" spans="2:3" ht="18.75" customHeight="1">
      <c r="B9" s="47"/>
      <c r="C9" s="32"/>
    </row>
    <row r="10" spans="2:3" ht="20.25" customHeight="1">
      <c r="B10" s="47"/>
      <c r="C10" s="32"/>
    </row>
    <row r="11" spans="1:4" ht="84.75" customHeight="1">
      <c r="A11" s="386" t="s">
        <v>172</v>
      </c>
      <c r="B11" s="387"/>
      <c r="C11" s="387"/>
      <c r="D11" s="344"/>
    </row>
    <row r="12" spans="1:3" ht="27" customHeight="1">
      <c r="A12" s="121"/>
      <c r="B12" s="122"/>
      <c r="C12" s="122"/>
    </row>
    <row r="13" spans="1:4" ht="53.25" customHeight="1">
      <c r="A13" s="388" t="s">
        <v>148</v>
      </c>
      <c r="B13" s="389"/>
      <c r="C13" s="389"/>
      <c r="D13" s="344"/>
    </row>
    <row r="14" spans="2:3" ht="9.75" customHeight="1" thickBot="1">
      <c r="B14" s="47"/>
      <c r="C14" s="48"/>
    </row>
    <row r="15" spans="1:4" ht="31.5" customHeight="1">
      <c r="A15" s="371" t="s">
        <v>71</v>
      </c>
      <c r="B15" s="374" t="s">
        <v>70</v>
      </c>
      <c r="C15" s="374" t="s">
        <v>151</v>
      </c>
      <c r="D15" s="378" t="s">
        <v>152</v>
      </c>
    </row>
    <row r="16" spans="1:4" ht="36.75" customHeight="1">
      <c r="A16" s="372"/>
      <c r="B16" s="375"/>
      <c r="C16" s="377"/>
      <c r="D16" s="379"/>
    </row>
    <row r="17" spans="1:4" ht="30" customHeight="1" thickBot="1">
      <c r="A17" s="373"/>
      <c r="B17" s="376"/>
      <c r="C17" s="357"/>
      <c r="D17" s="338"/>
    </row>
    <row r="18" spans="1:4" ht="18.75" customHeight="1" thickBot="1">
      <c r="A18" s="291">
        <v>1</v>
      </c>
      <c r="B18" s="292">
        <v>2</v>
      </c>
      <c r="C18" s="293">
        <v>3</v>
      </c>
      <c r="D18" s="290">
        <v>4</v>
      </c>
    </row>
    <row r="19" spans="1:5" ht="129.75" customHeight="1" thickBot="1">
      <c r="A19" s="287">
        <v>1</v>
      </c>
      <c r="B19" s="269" t="str">
        <f>'Долг_2. Гарантии_2020-2022'!6:6</f>
        <v>Предоставление муниципальных гарантий г.о.Лыткарино муниципальным предприятиям, оказывающим  услуги в сфере жилищно-коммунального хозяйства,  для обеспечения исполнения обязательств  по привлечению и возврату кредитных средств  для погашения задолженности перед поставщиками топливно-энергетических ресурсов по муниципальному жилому фонду и находящимся в муниципальной собственности объектам социальной сферы (с правом регрессного требования)</v>
      </c>
      <c r="C19" s="257">
        <f>'Долг_2. Гарантии_2020-2022'!D7</f>
        <v>45000</v>
      </c>
      <c r="D19" s="257">
        <v>41792</v>
      </c>
      <c r="E19" s="27" t="s">
        <v>73</v>
      </c>
    </row>
    <row r="20" spans="1:4" ht="42.75" customHeight="1" thickBot="1">
      <c r="A20" s="202" t="s">
        <v>73</v>
      </c>
      <c r="B20" s="203" t="s">
        <v>69</v>
      </c>
      <c r="C20" s="255">
        <f>SUM(C19:C19)</f>
        <v>45000</v>
      </c>
      <c r="D20" s="255">
        <f>SUM(D19:D19)</f>
        <v>41792</v>
      </c>
    </row>
    <row r="21" spans="1:3" ht="39" customHeight="1">
      <c r="A21" s="204"/>
      <c r="B21" s="205"/>
      <c r="C21" s="205"/>
    </row>
    <row r="22" spans="1:4" ht="90" customHeight="1">
      <c r="A22" s="369" t="s">
        <v>149</v>
      </c>
      <c r="B22" s="370"/>
      <c r="C22" s="370"/>
      <c r="D22" s="321"/>
    </row>
    <row r="23" spans="1:3" ht="14.25" thickBot="1">
      <c r="A23" s="205"/>
      <c r="B23" s="205"/>
      <c r="C23" s="205"/>
    </row>
    <row r="24" spans="1:4" s="258" customFormat="1" ht="33" customHeight="1">
      <c r="A24" s="382" t="s">
        <v>71</v>
      </c>
      <c r="B24" s="380" t="s">
        <v>90</v>
      </c>
      <c r="C24" s="380" t="s">
        <v>150</v>
      </c>
      <c r="D24" s="380" t="s">
        <v>153</v>
      </c>
    </row>
    <row r="25" spans="1:4" s="258" customFormat="1" ht="114.75" customHeight="1" thickBot="1">
      <c r="A25" s="383"/>
      <c r="B25" s="357"/>
      <c r="C25" s="381"/>
      <c r="D25" s="381"/>
    </row>
    <row r="26" spans="1:4" s="258" customFormat="1" ht="21.75" customHeight="1" thickBot="1">
      <c r="A26" s="289">
        <v>1</v>
      </c>
      <c r="B26" s="290">
        <v>2</v>
      </c>
      <c r="C26" s="286">
        <v>3</v>
      </c>
      <c r="D26" s="259">
        <v>4</v>
      </c>
    </row>
    <row r="27" spans="1:5" s="258" customFormat="1" ht="44.25" customHeight="1" thickBot="1">
      <c r="A27" s="287">
        <v>1</v>
      </c>
      <c r="B27" s="310" t="s">
        <v>167</v>
      </c>
      <c r="C27" s="288">
        <f>C19</f>
        <v>45000</v>
      </c>
      <c r="D27" s="288">
        <v>0</v>
      </c>
      <c r="E27" s="258" t="s">
        <v>73</v>
      </c>
    </row>
    <row r="28" spans="1:4" s="258" customFormat="1" ht="42.75" customHeight="1" thickBot="1">
      <c r="A28" s="202"/>
      <c r="B28" s="203" t="s">
        <v>69</v>
      </c>
      <c r="C28" s="255">
        <f>SUM(C27:C27)</f>
        <v>45000</v>
      </c>
      <c r="D28" s="255">
        <f>SUM(D27:D27)</f>
        <v>0</v>
      </c>
    </row>
  </sheetData>
  <sheetProtection/>
  <mergeCells count="14">
    <mergeCell ref="C24:C25"/>
    <mergeCell ref="D24:D25"/>
    <mergeCell ref="B24:B25"/>
    <mergeCell ref="A24:A25"/>
    <mergeCell ref="C7:D7"/>
    <mergeCell ref="C8:D8"/>
    <mergeCell ref="A11:D11"/>
    <mergeCell ref="A13:D13"/>
    <mergeCell ref="B6:D6"/>
    <mergeCell ref="A22:D22"/>
    <mergeCell ref="A15:A17"/>
    <mergeCell ref="B15:B17"/>
    <mergeCell ref="C15:C17"/>
    <mergeCell ref="D15:D17"/>
  </mergeCells>
  <printOptions/>
  <pageMargins left="1.0236220472440944" right="0.2755905511811024" top="0.7086614173228347" bottom="0.31496062992125984" header="0.31496062992125984" footer="0.31496062992125984"/>
  <pageSetup blackAndWhite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60" zoomScalePageLayoutView="0" workbookViewId="0" topLeftCell="A6">
      <selection activeCell="B16" sqref="B16"/>
    </sheetView>
  </sheetViews>
  <sheetFormatPr defaultColWidth="9.125" defaultRowHeight="12.75"/>
  <cols>
    <col min="1" max="1" width="9.125" style="62" customWidth="1"/>
    <col min="2" max="2" width="137.625" style="62" customWidth="1"/>
    <col min="3" max="3" width="40.625" style="62" customWidth="1"/>
    <col min="4" max="4" width="41.375" style="62" customWidth="1"/>
    <col min="5" max="5" width="19.50390625" style="62" customWidth="1"/>
    <col min="6" max="16384" width="9.125" style="62" customWidth="1"/>
  </cols>
  <sheetData>
    <row r="1" spans="3:5" ht="15" customHeight="1" hidden="1">
      <c r="C1" s="313" t="s">
        <v>79</v>
      </c>
      <c r="D1" s="385"/>
      <c r="E1" s="385"/>
    </row>
    <row r="2" spans="3:5" ht="15" customHeight="1" hidden="1">
      <c r="C2" s="313" t="s">
        <v>0</v>
      </c>
      <c r="D2" s="385"/>
      <c r="E2" s="385"/>
    </row>
    <row r="3" spans="3:5" ht="15" customHeight="1" hidden="1">
      <c r="C3" s="313" t="s">
        <v>64</v>
      </c>
      <c r="D3" s="385"/>
      <c r="E3" s="385"/>
    </row>
    <row r="4" spans="3:5" ht="75" customHeight="1" hidden="1">
      <c r="C4" s="154"/>
      <c r="D4" s="391" t="s">
        <v>104</v>
      </c>
      <c r="E4" s="391"/>
    </row>
    <row r="5" spans="3:5" ht="70.5" customHeight="1" hidden="1">
      <c r="C5" s="154"/>
      <c r="D5" s="391" t="s">
        <v>109</v>
      </c>
      <c r="E5" s="392"/>
    </row>
    <row r="6" spans="3:5" ht="48" customHeight="1">
      <c r="C6" s="393" t="s">
        <v>174</v>
      </c>
      <c r="D6" s="385"/>
      <c r="E6" s="385"/>
    </row>
    <row r="7" spans="2:5" ht="15" customHeight="1">
      <c r="B7" s="47"/>
      <c r="C7" s="399"/>
      <c r="D7" s="344"/>
      <c r="E7" s="344"/>
    </row>
    <row r="8" spans="2:5" ht="18" customHeight="1">
      <c r="B8" s="47"/>
      <c r="C8" s="399"/>
      <c r="D8" s="344"/>
      <c r="E8" s="344"/>
    </row>
    <row r="9" spans="2:5" ht="18">
      <c r="B9" s="47"/>
      <c r="C9" s="47"/>
      <c r="D9" s="65"/>
      <c r="E9" s="68"/>
    </row>
    <row r="10" spans="2:5" ht="49.5" customHeight="1">
      <c r="B10" s="47"/>
      <c r="C10" s="47"/>
      <c r="D10" s="32"/>
      <c r="E10" s="1"/>
    </row>
    <row r="11" spans="1:5" ht="147.75" customHeight="1" thickBot="1">
      <c r="A11" s="394" t="s">
        <v>154</v>
      </c>
      <c r="B11" s="394"/>
      <c r="C11" s="394"/>
      <c r="D11" s="394"/>
      <c r="E11" s="394"/>
    </row>
    <row r="12" spans="1:5" s="264" customFormat="1" ht="47.25" customHeight="1" thickBot="1">
      <c r="A12" s="397" t="s">
        <v>71</v>
      </c>
      <c r="B12" s="395" t="s">
        <v>75</v>
      </c>
      <c r="C12" s="400" t="s">
        <v>133</v>
      </c>
      <c r="D12" s="401"/>
      <c r="E12" s="402"/>
    </row>
    <row r="13" spans="1:5" ht="33" customHeight="1">
      <c r="A13" s="396"/>
      <c r="B13" s="396"/>
      <c r="C13" s="395" t="s">
        <v>76</v>
      </c>
      <c r="D13" s="403" t="s">
        <v>155</v>
      </c>
      <c r="E13" s="405" t="s">
        <v>77</v>
      </c>
    </row>
    <row r="14" spans="1:5" ht="82.5" customHeight="1" thickBot="1">
      <c r="A14" s="373"/>
      <c r="B14" s="373"/>
      <c r="C14" s="398"/>
      <c r="D14" s="404"/>
      <c r="E14" s="406"/>
    </row>
    <row r="15" spans="1:5" ht="21" thickBot="1">
      <c r="A15" s="127">
        <v>1</v>
      </c>
      <c r="B15" s="90">
        <v>2</v>
      </c>
      <c r="C15" s="89">
        <v>3</v>
      </c>
      <c r="D15" s="90">
        <v>4</v>
      </c>
      <c r="E15" s="89">
        <v>5</v>
      </c>
    </row>
    <row r="16" spans="1:5" ht="148.5" customHeight="1" thickBot="1">
      <c r="A16" s="184">
        <v>1</v>
      </c>
      <c r="B16" s="91" t="str">
        <f>'Долг_2. Гарантии_2020-2022'!B6</f>
        <v>Предоставление муниципальных гарантий г.о.Лыткарино муниципальным предприятиям, оказывающим  услуги в сфере жилищно-коммунального хозяйства,  для обеспечения исполнения обязательств  по привлечению и возврату кредитных средств  для погашения задолженности перед поставщиками топливно-энергетических ресурсов по муниципальному жилому фонду и находящимся в муниципальной собственности объектам социальной сферы (с правом регрессного требования)</v>
      </c>
      <c r="C16" s="92" t="s">
        <v>82</v>
      </c>
      <c r="D16" s="312">
        <v>0</v>
      </c>
      <c r="E16" s="182" t="str">
        <f>'Долг_2. Гарантии_2020-2022'!F6</f>
        <v>2020г.</v>
      </c>
    </row>
    <row r="17" spans="1:5" ht="66.75" customHeight="1" thickBot="1">
      <c r="A17" s="93"/>
      <c r="B17" s="94" t="s">
        <v>93</v>
      </c>
      <c r="C17" s="95"/>
      <c r="D17" s="96">
        <f>SUM(D16:D16)</f>
        <v>0</v>
      </c>
      <c r="E17" s="97"/>
    </row>
    <row r="18" ht="12.75">
      <c r="A18" s="64"/>
    </row>
    <row r="19" spans="1:5" ht="42" customHeight="1">
      <c r="A19" s="390"/>
      <c r="B19" s="344"/>
      <c r="C19" s="344"/>
      <c r="D19" s="344"/>
      <c r="E19" s="344"/>
    </row>
    <row r="24" ht="12.75">
      <c r="D24" s="63" t="s">
        <v>73</v>
      </c>
    </row>
  </sheetData>
  <sheetProtection/>
  <mergeCells count="16">
    <mergeCell ref="C13:C14"/>
    <mergeCell ref="C8:E8"/>
    <mergeCell ref="C12:E12"/>
    <mergeCell ref="C7:E7"/>
    <mergeCell ref="D13:D14"/>
    <mergeCell ref="E13:E14"/>
    <mergeCell ref="A19:E19"/>
    <mergeCell ref="C1:E1"/>
    <mergeCell ref="C2:E2"/>
    <mergeCell ref="C3:E3"/>
    <mergeCell ref="D5:E5"/>
    <mergeCell ref="D4:E4"/>
    <mergeCell ref="C6:E6"/>
    <mergeCell ref="A11:E11"/>
    <mergeCell ref="B12:B14"/>
    <mergeCell ref="A12:A14"/>
  </mergeCells>
  <printOptions horizontalCentered="1"/>
  <pageMargins left="0.15748031496062992" right="0.1968503937007874" top="0.7086614173228347" bottom="0.7480314960629921" header="0" footer="0"/>
  <pageSetup fitToHeight="1" fitToWidth="1" horizontalDpi="600" verticalDpi="600" orientation="landscape" paperSize="9" scale="59" r:id="rId1"/>
  <rowBreaks count="1" manualBreakCount="1">
    <brk id="1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view="pageBreakPreview" zoomScale="90" zoomScaleNormal="75" zoomScaleSheetLayoutView="90" workbookViewId="0" topLeftCell="A6">
      <selection activeCell="G15" sqref="G15"/>
    </sheetView>
  </sheetViews>
  <sheetFormatPr defaultColWidth="9.125" defaultRowHeight="12.75"/>
  <cols>
    <col min="1" max="1" width="3.50390625" style="2" customWidth="1"/>
    <col min="2" max="2" width="38.125" style="2" customWidth="1"/>
    <col min="3" max="3" width="11.50390625" style="5" customWidth="1"/>
    <col min="4" max="4" width="15.375" style="2" customWidth="1"/>
    <col min="5" max="5" width="13.50390625" style="2" customWidth="1"/>
    <col min="6" max="6" width="13.375" style="23" customWidth="1"/>
    <col min="7" max="7" width="14.375" style="2" customWidth="1"/>
    <col min="8" max="8" width="14.375" style="22" customWidth="1"/>
    <col min="9" max="9" width="15.375" style="2" customWidth="1"/>
    <col min="10" max="10" width="13.375" style="2" customWidth="1"/>
    <col min="11" max="11" width="12.125" style="22" customWidth="1"/>
    <col min="12" max="12" width="15.50390625" style="22" customWidth="1"/>
    <col min="13" max="13" width="14.375" style="2" customWidth="1"/>
    <col min="14" max="14" width="14.375" style="22" customWidth="1"/>
    <col min="15" max="15" width="15.375" style="2" customWidth="1"/>
    <col min="16" max="16" width="13.375" style="2" customWidth="1"/>
    <col min="17" max="17" width="12.125" style="22" customWidth="1"/>
    <col min="18" max="18" width="15.50390625" style="22" customWidth="1"/>
    <col min="19" max="16384" width="9.125" style="2" customWidth="1"/>
  </cols>
  <sheetData>
    <row r="1" spans="3:17" s="4" customFormat="1" ht="13.5" customHeight="1" hidden="1">
      <c r="C1" s="5"/>
      <c r="F1" s="6"/>
      <c r="H1" s="58" t="s">
        <v>80</v>
      </c>
      <c r="I1" s="59"/>
      <c r="J1" s="59"/>
      <c r="K1" s="59"/>
      <c r="N1" s="58" t="s">
        <v>80</v>
      </c>
      <c r="O1" s="59"/>
      <c r="P1" s="59"/>
      <c r="Q1" s="59"/>
    </row>
    <row r="2" spans="3:17" s="4" customFormat="1" ht="13.5" customHeight="1" hidden="1">
      <c r="C2" s="5"/>
      <c r="F2" s="6"/>
      <c r="H2" s="58" t="s">
        <v>0</v>
      </c>
      <c r="I2" s="59"/>
      <c r="J2" s="59"/>
      <c r="K2" s="59"/>
      <c r="N2" s="58" t="s">
        <v>0</v>
      </c>
      <c r="O2" s="59"/>
      <c r="P2" s="59"/>
      <c r="Q2" s="59"/>
    </row>
    <row r="3" spans="3:18" s="4" customFormat="1" ht="18.75" customHeight="1" hidden="1">
      <c r="C3" s="5"/>
      <c r="F3" s="6"/>
      <c r="H3" s="58"/>
      <c r="I3" s="59"/>
      <c r="J3" s="59"/>
      <c r="K3" s="59"/>
      <c r="L3" s="138"/>
      <c r="N3" s="58"/>
      <c r="O3" s="59"/>
      <c r="P3" s="59"/>
      <c r="Q3" s="59"/>
      <c r="R3" s="138"/>
    </row>
    <row r="4" spans="3:18" s="4" customFormat="1" ht="16.5" customHeight="1" hidden="1">
      <c r="C4" s="5"/>
      <c r="F4" s="6"/>
      <c r="H4" s="58"/>
      <c r="I4" s="59"/>
      <c r="J4" s="59"/>
      <c r="K4" s="59"/>
      <c r="L4" s="139"/>
      <c r="N4" s="58"/>
      <c r="O4" s="59"/>
      <c r="P4" s="59"/>
      <c r="Q4" s="59"/>
      <c r="R4" s="139"/>
    </row>
    <row r="5" spans="3:18" s="4" customFormat="1" ht="16.5" customHeight="1" hidden="1">
      <c r="C5" s="5"/>
      <c r="F5" s="6"/>
      <c r="H5" s="58"/>
      <c r="I5" s="59"/>
      <c r="J5" s="59"/>
      <c r="K5" s="59"/>
      <c r="L5" s="66"/>
      <c r="N5" s="58"/>
      <c r="O5" s="59"/>
      <c r="P5" s="59"/>
      <c r="Q5" s="59"/>
      <c r="R5" s="66"/>
    </row>
    <row r="6" spans="1:18" s="271" customFormat="1" ht="40.5" customHeight="1">
      <c r="A6" s="270"/>
      <c r="C6" s="5"/>
      <c r="D6" s="272"/>
      <c r="E6" s="5"/>
      <c r="F6" s="36"/>
      <c r="G6" s="36"/>
      <c r="H6" s="58"/>
      <c r="I6" s="407" t="s">
        <v>176</v>
      </c>
      <c r="J6" s="407"/>
      <c r="K6" s="407"/>
      <c r="L6" s="407"/>
      <c r="M6" s="344"/>
      <c r="N6" s="344"/>
      <c r="O6" s="344"/>
      <c r="P6" s="344"/>
      <c r="Q6" s="344"/>
      <c r="R6" s="344"/>
    </row>
    <row r="7" spans="1:18" s="271" customFormat="1" ht="12.75" customHeight="1">
      <c r="A7" s="270"/>
      <c r="C7" s="5"/>
      <c r="D7" s="272"/>
      <c r="E7" s="5"/>
      <c r="F7" s="36"/>
      <c r="G7" s="36"/>
      <c r="H7" s="58"/>
      <c r="I7" s="407"/>
      <c r="J7" s="407"/>
      <c r="K7" s="407"/>
      <c r="L7" s="407"/>
      <c r="M7" s="36"/>
      <c r="N7" s="58"/>
      <c r="O7" s="407"/>
      <c r="P7" s="407"/>
      <c r="Q7" s="407"/>
      <c r="R7" s="407"/>
    </row>
    <row r="8" spans="1:18" s="271" customFormat="1" ht="45" customHeight="1">
      <c r="A8" s="270"/>
      <c r="C8" s="5"/>
      <c r="D8" s="272"/>
      <c r="E8" s="5"/>
      <c r="F8" s="36"/>
      <c r="G8" s="36"/>
      <c r="H8" s="58"/>
      <c r="I8" s="407"/>
      <c r="J8" s="407"/>
      <c r="K8" s="407"/>
      <c r="L8" s="407"/>
      <c r="M8" s="36"/>
      <c r="N8" s="58"/>
      <c r="O8" s="407"/>
      <c r="P8" s="407"/>
      <c r="Q8" s="407"/>
      <c r="R8" s="407"/>
    </row>
    <row r="9" spans="1:18" s="53" customFormat="1" ht="78" customHeight="1">
      <c r="A9" s="408" t="s">
        <v>175</v>
      </c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10"/>
      <c r="N9" s="410"/>
      <c r="O9" s="410"/>
      <c r="P9" s="410"/>
      <c r="Q9" s="410"/>
      <c r="R9" s="410"/>
    </row>
    <row r="10" spans="1:18" s="18" customFormat="1" ht="18">
      <c r="A10" s="13"/>
      <c r="B10" s="14" t="s">
        <v>128</v>
      </c>
      <c r="C10" s="15"/>
      <c r="D10" s="16"/>
      <c r="E10" s="17"/>
      <c r="F10" s="17"/>
      <c r="H10" s="19"/>
      <c r="I10" s="20"/>
      <c r="J10" s="19"/>
      <c r="K10" s="16"/>
      <c r="L10" s="16"/>
      <c r="N10" s="19"/>
      <c r="O10" s="20"/>
      <c r="P10" s="19"/>
      <c r="Q10" s="16"/>
      <c r="R10" s="16"/>
    </row>
    <row r="11" spans="1:18" s="9" customFormat="1" ht="13.5" thickBot="1">
      <c r="A11" s="7"/>
      <c r="B11" s="10"/>
      <c r="C11" s="11"/>
      <c r="D11" s="3"/>
      <c r="E11" s="8"/>
      <c r="F11" s="12"/>
      <c r="G11" s="3"/>
      <c r="H11" s="3"/>
      <c r="I11" s="3"/>
      <c r="J11" s="11"/>
      <c r="L11" s="3"/>
      <c r="M11" s="3"/>
      <c r="N11" s="3"/>
      <c r="O11" s="3"/>
      <c r="P11" s="11"/>
      <c r="R11" s="3" t="s">
        <v>30</v>
      </c>
    </row>
    <row r="12" spans="1:18" s="57" customFormat="1" ht="24.75" customHeight="1" thickBot="1">
      <c r="A12" s="445" t="s">
        <v>3</v>
      </c>
      <c r="B12" s="70"/>
      <c r="C12" s="411" t="s">
        <v>63</v>
      </c>
      <c r="D12" s="439" t="s">
        <v>66</v>
      </c>
      <c r="E12" s="440"/>
      <c r="F12" s="448" t="s">
        <v>11</v>
      </c>
      <c r="G12" s="420" t="s">
        <v>113</v>
      </c>
      <c r="H12" s="421"/>
      <c r="I12" s="421"/>
      <c r="J12" s="421"/>
      <c r="K12" s="421"/>
      <c r="L12" s="422"/>
      <c r="M12" s="420" t="s">
        <v>156</v>
      </c>
      <c r="N12" s="421"/>
      <c r="O12" s="421"/>
      <c r="P12" s="421"/>
      <c r="Q12" s="421"/>
      <c r="R12" s="422"/>
    </row>
    <row r="13" spans="1:18" s="9" customFormat="1" ht="20.25" customHeight="1" thickBot="1">
      <c r="A13" s="446"/>
      <c r="B13" s="147"/>
      <c r="C13" s="412"/>
      <c r="D13" s="441"/>
      <c r="E13" s="442"/>
      <c r="F13" s="449"/>
      <c r="G13" s="148"/>
      <c r="H13" s="439" t="s">
        <v>7</v>
      </c>
      <c r="I13" s="440"/>
      <c r="J13" s="414" t="s">
        <v>114</v>
      </c>
      <c r="K13" s="415"/>
      <c r="L13" s="416"/>
      <c r="M13" s="148"/>
      <c r="N13" s="439" t="s">
        <v>7</v>
      </c>
      <c r="O13" s="440"/>
      <c r="P13" s="414" t="s">
        <v>163</v>
      </c>
      <c r="Q13" s="415"/>
      <c r="R13" s="416"/>
    </row>
    <row r="14" spans="1:18" s="9" customFormat="1" ht="15.75" customHeight="1" thickBot="1">
      <c r="A14" s="446"/>
      <c r="B14" s="147"/>
      <c r="C14" s="412"/>
      <c r="D14" s="443"/>
      <c r="E14" s="444"/>
      <c r="F14" s="449"/>
      <c r="G14" s="149" t="s">
        <v>4</v>
      </c>
      <c r="H14" s="443"/>
      <c r="I14" s="444"/>
      <c r="J14" s="150" t="s">
        <v>4</v>
      </c>
      <c r="K14" s="451" t="s">
        <v>7</v>
      </c>
      <c r="L14" s="452"/>
      <c r="M14" s="149" t="s">
        <v>4</v>
      </c>
      <c r="N14" s="443"/>
      <c r="O14" s="444"/>
      <c r="P14" s="150" t="s">
        <v>4</v>
      </c>
      <c r="Q14" s="451" t="s">
        <v>7</v>
      </c>
      <c r="R14" s="452"/>
    </row>
    <row r="15" spans="1:18" s="9" customFormat="1" ht="102.75" customHeight="1" thickBot="1">
      <c r="A15" s="447"/>
      <c r="B15" s="151" t="s">
        <v>62</v>
      </c>
      <c r="C15" s="413"/>
      <c r="D15" s="187" t="s">
        <v>67</v>
      </c>
      <c r="E15" s="69" t="s">
        <v>61</v>
      </c>
      <c r="F15" s="450"/>
      <c r="G15" s="191"/>
      <c r="H15" s="152" t="s">
        <v>5</v>
      </c>
      <c r="I15" s="193" t="s">
        <v>6</v>
      </c>
      <c r="J15" s="151"/>
      <c r="K15" s="152" t="s">
        <v>5</v>
      </c>
      <c r="L15" s="198" t="s">
        <v>6</v>
      </c>
      <c r="M15" s="191"/>
      <c r="N15" s="152" t="s">
        <v>5</v>
      </c>
      <c r="O15" s="193" t="s">
        <v>6</v>
      </c>
      <c r="P15" s="151"/>
      <c r="Q15" s="152" t="s">
        <v>5</v>
      </c>
      <c r="R15" s="198" t="s">
        <v>6</v>
      </c>
    </row>
    <row r="16" spans="1:18" s="9" customFormat="1" ht="17.25" customHeight="1" thickBot="1">
      <c r="A16" s="206">
        <v>1</v>
      </c>
      <c r="B16" s="207">
        <v>2</v>
      </c>
      <c r="C16" s="208">
        <v>3</v>
      </c>
      <c r="D16" s="209">
        <v>4</v>
      </c>
      <c r="E16" s="210">
        <v>5</v>
      </c>
      <c r="F16" s="211" t="s">
        <v>84</v>
      </c>
      <c r="G16" s="212">
        <v>7</v>
      </c>
      <c r="H16" s="210">
        <v>8</v>
      </c>
      <c r="I16" s="213">
        <v>9</v>
      </c>
      <c r="J16" s="207">
        <v>10</v>
      </c>
      <c r="K16" s="210">
        <v>11</v>
      </c>
      <c r="L16" s="214">
        <v>12</v>
      </c>
      <c r="M16" s="212">
        <v>13</v>
      </c>
      <c r="N16" s="210">
        <v>14</v>
      </c>
      <c r="O16" s="213">
        <v>15</v>
      </c>
      <c r="P16" s="207">
        <v>16</v>
      </c>
      <c r="Q16" s="210">
        <v>17</v>
      </c>
      <c r="R16" s="214">
        <v>18</v>
      </c>
    </row>
    <row r="17" spans="1:18" s="54" customFormat="1" ht="69.75" customHeight="1">
      <c r="A17" s="71">
        <v>1</v>
      </c>
      <c r="B17" s="72" t="s">
        <v>111</v>
      </c>
      <c r="C17" s="73" t="s">
        <v>106</v>
      </c>
      <c r="D17" s="188">
        <f>H17</f>
        <v>307721</v>
      </c>
      <c r="E17" s="230" t="s">
        <v>120</v>
      </c>
      <c r="F17" s="74" t="s">
        <v>107</v>
      </c>
      <c r="G17" s="188">
        <f>I17+H17</f>
        <v>314356.2</v>
      </c>
      <c r="H17" s="195">
        <f>K17</f>
        <v>307721</v>
      </c>
      <c r="I17" s="194">
        <f>L17</f>
        <v>6635.2</v>
      </c>
      <c r="J17" s="196">
        <f>L17+K17</f>
        <v>314356.2</v>
      </c>
      <c r="K17" s="200">
        <v>307721</v>
      </c>
      <c r="L17" s="194">
        <v>6635.2</v>
      </c>
      <c r="M17" s="188">
        <f>O17+N17</f>
        <v>314356.1</v>
      </c>
      <c r="N17" s="195">
        <f>Q17</f>
        <v>307721</v>
      </c>
      <c r="O17" s="194">
        <f>R17</f>
        <v>6635.1</v>
      </c>
      <c r="P17" s="196">
        <f>R17+Q17</f>
        <v>314356.1</v>
      </c>
      <c r="Q17" s="200">
        <v>307721</v>
      </c>
      <c r="R17" s="194">
        <v>6635.1</v>
      </c>
    </row>
    <row r="18" spans="1:18" s="55" customFormat="1" ht="64.5" customHeight="1" thickBot="1">
      <c r="A18" s="75">
        <v>2</v>
      </c>
      <c r="B18" s="76" t="s">
        <v>116</v>
      </c>
      <c r="C18" s="77" t="s">
        <v>112</v>
      </c>
      <c r="D18" s="274">
        <f>H18</f>
        <v>374970</v>
      </c>
      <c r="E18" s="230" t="s">
        <v>120</v>
      </c>
      <c r="F18" s="78" t="s">
        <v>115</v>
      </c>
      <c r="G18" s="192">
        <f>I18+H18</f>
        <v>396970</v>
      </c>
      <c r="H18" s="275">
        <f>307721+45000+12121.2+10127.8</f>
        <v>374970</v>
      </c>
      <c r="I18" s="215">
        <v>22000</v>
      </c>
      <c r="J18" s="197">
        <f>K18+L18</f>
        <v>17583.8</v>
      </c>
      <c r="K18" s="201">
        <v>0</v>
      </c>
      <c r="L18" s="199">
        <f>16882+501.8-400+600</f>
        <v>17583.8</v>
      </c>
      <c r="M18" s="192">
        <f>O18+N18</f>
        <v>22000</v>
      </c>
      <c r="N18" s="275">
        <v>0</v>
      </c>
      <c r="O18" s="215">
        <v>22000</v>
      </c>
      <c r="P18" s="197">
        <f>Q18+R18</f>
        <v>17570.4</v>
      </c>
      <c r="Q18" s="201">
        <v>0</v>
      </c>
      <c r="R18" s="199">
        <v>17570.4</v>
      </c>
    </row>
    <row r="19" spans="1:18" s="56" customFormat="1" ht="45.75" customHeight="1" thickBot="1">
      <c r="A19" s="429" t="s">
        <v>65</v>
      </c>
      <c r="B19" s="430"/>
      <c r="C19" s="79"/>
      <c r="D19" s="189">
        <f>SUM(D17:D18)</f>
        <v>682691</v>
      </c>
      <c r="E19" s="190"/>
      <c r="F19" s="98"/>
      <c r="G19" s="189">
        <f aca="true" t="shared" si="0" ref="G19:L19">SUM(G17:G18)</f>
        <v>711326.2</v>
      </c>
      <c r="H19" s="190">
        <f t="shared" si="0"/>
        <v>682691</v>
      </c>
      <c r="I19" s="98">
        <f t="shared" si="0"/>
        <v>28635.2</v>
      </c>
      <c r="J19" s="189">
        <f t="shared" si="0"/>
        <v>331940</v>
      </c>
      <c r="K19" s="190">
        <f t="shared" si="0"/>
        <v>307721</v>
      </c>
      <c r="L19" s="190">
        <f t="shared" si="0"/>
        <v>24219</v>
      </c>
      <c r="M19" s="189">
        <f aca="true" t="shared" si="1" ref="M19:R19">SUM(M17:M18)</f>
        <v>336356.1</v>
      </c>
      <c r="N19" s="190">
        <f t="shared" si="1"/>
        <v>307721</v>
      </c>
      <c r="O19" s="98">
        <f t="shared" si="1"/>
        <v>28635.1</v>
      </c>
      <c r="P19" s="189">
        <f t="shared" si="1"/>
        <v>331926.5</v>
      </c>
      <c r="Q19" s="190">
        <f t="shared" si="1"/>
        <v>307721</v>
      </c>
      <c r="R19" s="190">
        <f t="shared" si="1"/>
        <v>24205.5</v>
      </c>
    </row>
    <row r="20" spans="2:4" ht="14.25" customHeight="1">
      <c r="B20" s="21"/>
      <c r="D20" s="22"/>
    </row>
    <row r="21" spans="1:18" s="18" customFormat="1" ht="18" hidden="1">
      <c r="A21" s="13"/>
      <c r="B21" s="14" t="s">
        <v>129</v>
      </c>
      <c r="C21" s="15"/>
      <c r="D21" s="16"/>
      <c r="E21" s="17"/>
      <c r="F21" s="17"/>
      <c r="H21" s="19"/>
      <c r="I21" s="216"/>
      <c r="J21" s="19"/>
      <c r="K21" s="16"/>
      <c r="L21" s="16"/>
      <c r="N21" s="19"/>
      <c r="O21" s="216"/>
      <c r="P21" s="19"/>
      <c r="Q21" s="16"/>
      <c r="R21" s="16"/>
    </row>
    <row r="22" spans="1:18" s="9" customFormat="1" ht="13.5" hidden="1" thickBot="1">
      <c r="A22" s="7"/>
      <c r="B22" s="10"/>
      <c r="C22" s="11"/>
      <c r="D22" s="3"/>
      <c r="E22" s="8"/>
      <c r="F22" s="12"/>
      <c r="G22" s="3"/>
      <c r="H22" s="3"/>
      <c r="I22" s="3"/>
      <c r="J22" s="11"/>
      <c r="L22" s="3" t="s">
        <v>30</v>
      </c>
      <c r="M22" s="3"/>
      <c r="N22" s="3"/>
      <c r="O22" s="3"/>
      <c r="P22" s="11"/>
      <c r="R22" s="3" t="s">
        <v>30</v>
      </c>
    </row>
    <row r="23" spans="1:18" s="236" customFormat="1" ht="24" customHeight="1" hidden="1" thickBot="1">
      <c r="A23" s="431" t="s">
        <v>3</v>
      </c>
      <c r="B23" s="238"/>
      <c r="C23" s="434" t="s">
        <v>63</v>
      </c>
      <c r="D23" s="423" t="s">
        <v>66</v>
      </c>
      <c r="E23" s="424"/>
      <c r="F23" s="417" t="s">
        <v>11</v>
      </c>
      <c r="G23" s="420" t="s">
        <v>117</v>
      </c>
      <c r="H23" s="421"/>
      <c r="I23" s="421"/>
      <c r="J23" s="421"/>
      <c r="K23" s="421"/>
      <c r="L23" s="422"/>
      <c r="M23" s="420" t="s">
        <v>117</v>
      </c>
      <c r="N23" s="421"/>
      <c r="O23" s="421"/>
      <c r="P23" s="421"/>
      <c r="Q23" s="421"/>
      <c r="R23" s="422"/>
    </row>
    <row r="24" spans="1:18" s="237" customFormat="1" ht="25.5" customHeight="1" hidden="1" thickBot="1">
      <c r="A24" s="432"/>
      <c r="B24" s="240"/>
      <c r="C24" s="435"/>
      <c r="D24" s="437"/>
      <c r="E24" s="438"/>
      <c r="F24" s="418"/>
      <c r="G24" s="241"/>
      <c r="H24" s="423" t="s">
        <v>7</v>
      </c>
      <c r="I24" s="424"/>
      <c r="J24" s="414" t="s">
        <v>118</v>
      </c>
      <c r="K24" s="415"/>
      <c r="L24" s="416"/>
      <c r="M24" s="241"/>
      <c r="N24" s="423" t="s">
        <v>7</v>
      </c>
      <c r="O24" s="424"/>
      <c r="P24" s="414" t="s">
        <v>118</v>
      </c>
      <c r="Q24" s="415"/>
      <c r="R24" s="416"/>
    </row>
    <row r="25" spans="1:18" s="237" customFormat="1" ht="18" customHeight="1" hidden="1" thickBot="1">
      <c r="A25" s="432"/>
      <c r="B25" s="240"/>
      <c r="C25" s="435"/>
      <c r="D25" s="425"/>
      <c r="E25" s="426"/>
      <c r="F25" s="418"/>
      <c r="G25" s="242" t="s">
        <v>4</v>
      </c>
      <c r="H25" s="425"/>
      <c r="I25" s="426"/>
      <c r="J25" s="243" t="s">
        <v>4</v>
      </c>
      <c r="K25" s="427" t="s">
        <v>7</v>
      </c>
      <c r="L25" s="428"/>
      <c r="M25" s="242" t="s">
        <v>4</v>
      </c>
      <c r="N25" s="425"/>
      <c r="O25" s="426"/>
      <c r="P25" s="243" t="s">
        <v>4</v>
      </c>
      <c r="Q25" s="427" t="s">
        <v>7</v>
      </c>
      <c r="R25" s="428"/>
    </row>
    <row r="26" spans="1:18" s="237" customFormat="1" ht="101.25" customHeight="1" hidden="1" thickBot="1">
      <c r="A26" s="433"/>
      <c r="B26" s="244" t="s">
        <v>62</v>
      </c>
      <c r="C26" s="436"/>
      <c r="D26" s="245" t="s">
        <v>67</v>
      </c>
      <c r="E26" s="246" t="s">
        <v>61</v>
      </c>
      <c r="F26" s="419"/>
      <c r="G26" s="247"/>
      <c r="H26" s="248" t="s">
        <v>5</v>
      </c>
      <c r="I26" s="249" t="s">
        <v>6</v>
      </c>
      <c r="J26" s="244"/>
      <c r="K26" s="248" t="s">
        <v>5</v>
      </c>
      <c r="L26" s="250" t="s">
        <v>6</v>
      </c>
      <c r="M26" s="247"/>
      <c r="N26" s="248" t="s">
        <v>5</v>
      </c>
      <c r="O26" s="249" t="s">
        <v>6</v>
      </c>
      <c r="P26" s="244"/>
      <c r="Q26" s="248" t="s">
        <v>5</v>
      </c>
      <c r="R26" s="250" t="s">
        <v>6</v>
      </c>
    </row>
    <row r="27" spans="1:18" s="227" customFormat="1" ht="17.25" customHeight="1" hidden="1" thickBot="1">
      <c r="A27" s="217">
        <v>1</v>
      </c>
      <c r="B27" s="218">
        <v>2</v>
      </c>
      <c r="C27" s="219">
        <v>3</v>
      </c>
      <c r="D27" s="220">
        <v>4</v>
      </c>
      <c r="E27" s="221">
        <v>5</v>
      </c>
      <c r="F27" s="222" t="s">
        <v>84</v>
      </c>
      <c r="G27" s="223">
        <v>7</v>
      </c>
      <c r="H27" s="224">
        <v>8</v>
      </c>
      <c r="I27" s="225">
        <v>9</v>
      </c>
      <c r="J27" s="218">
        <v>10</v>
      </c>
      <c r="K27" s="224">
        <v>11</v>
      </c>
      <c r="L27" s="226">
        <v>12</v>
      </c>
      <c r="M27" s="223">
        <v>7</v>
      </c>
      <c r="N27" s="224">
        <v>8</v>
      </c>
      <c r="O27" s="225">
        <v>9</v>
      </c>
      <c r="P27" s="218">
        <v>10</v>
      </c>
      <c r="Q27" s="224">
        <v>11</v>
      </c>
      <c r="R27" s="226">
        <v>12</v>
      </c>
    </row>
    <row r="28" spans="1:18" s="54" customFormat="1" ht="39.75" customHeight="1" hidden="1">
      <c r="A28" s="71">
        <v>1</v>
      </c>
      <c r="B28" s="72" t="s">
        <v>119</v>
      </c>
      <c r="C28" s="73" t="s">
        <v>112</v>
      </c>
      <c r="D28" s="195">
        <f>H28</f>
        <v>374970</v>
      </c>
      <c r="E28" s="228" t="s">
        <v>120</v>
      </c>
      <c r="F28" s="74" t="s">
        <v>115</v>
      </c>
      <c r="G28" s="188">
        <f>I28+H28</f>
        <v>384220</v>
      </c>
      <c r="H28" s="195">
        <f>K28</f>
        <v>374970</v>
      </c>
      <c r="I28" s="194">
        <v>9250</v>
      </c>
      <c r="J28" s="196">
        <f>L28+K28</f>
        <v>385970</v>
      </c>
      <c r="K28" s="200">
        <f>364842.2+10127.8</f>
        <v>374970</v>
      </c>
      <c r="L28" s="194">
        <v>11000</v>
      </c>
      <c r="M28" s="188">
        <f>O28+N28</f>
        <v>384220</v>
      </c>
      <c r="N28" s="195">
        <f>Q28</f>
        <v>374970</v>
      </c>
      <c r="O28" s="194">
        <v>9250</v>
      </c>
      <c r="P28" s="196">
        <f>R28+Q28</f>
        <v>385970</v>
      </c>
      <c r="Q28" s="200">
        <f>364842.2+10127.8</f>
        <v>374970</v>
      </c>
      <c r="R28" s="194">
        <v>11000</v>
      </c>
    </row>
    <row r="29" spans="1:18" s="55" customFormat="1" ht="44.25" customHeight="1" hidden="1" thickBot="1">
      <c r="A29" s="75">
        <v>2</v>
      </c>
      <c r="B29" s="76" t="s">
        <v>121</v>
      </c>
      <c r="C29" s="77" t="s">
        <v>122</v>
      </c>
      <c r="D29" s="275">
        <f>H29</f>
        <v>410520</v>
      </c>
      <c r="E29" s="228" t="s">
        <v>120</v>
      </c>
      <c r="F29" s="78" t="s">
        <v>123</v>
      </c>
      <c r="G29" s="197">
        <f>H29+I29</f>
        <v>432520</v>
      </c>
      <c r="H29" s="276">
        <f>364842.2+12121.2+10127.8+23428.8</f>
        <v>410520</v>
      </c>
      <c r="I29" s="215">
        <v>22000</v>
      </c>
      <c r="J29" s="197">
        <f>K29+L29</f>
        <v>16000</v>
      </c>
      <c r="K29" s="201">
        <v>0</v>
      </c>
      <c r="L29" s="199">
        <v>16000</v>
      </c>
      <c r="M29" s="197">
        <f>N29+O29</f>
        <v>432520</v>
      </c>
      <c r="N29" s="276">
        <f>364842.2+12121.2+10127.8+23428.8</f>
        <v>410520</v>
      </c>
      <c r="O29" s="215">
        <v>22000</v>
      </c>
      <c r="P29" s="197">
        <f>Q29+R29</f>
        <v>16000</v>
      </c>
      <c r="Q29" s="201">
        <v>0</v>
      </c>
      <c r="R29" s="199">
        <v>16000</v>
      </c>
    </row>
    <row r="30" spans="1:18" s="56" customFormat="1" ht="30.75" customHeight="1" hidden="1" thickBot="1">
      <c r="A30" s="429" t="s">
        <v>65</v>
      </c>
      <c r="B30" s="430"/>
      <c r="C30" s="79"/>
      <c r="D30" s="190">
        <f>SUM(D28:D29)</f>
        <v>785490</v>
      </c>
      <c r="E30" s="229"/>
      <c r="F30" s="98"/>
      <c r="G30" s="189">
        <f aca="true" t="shared" si="2" ref="G30:L30">SUM(G28:G29)</f>
        <v>816740</v>
      </c>
      <c r="H30" s="190">
        <f t="shared" si="2"/>
        <v>785490</v>
      </c>
      <c r="I30" s="98">
        <f t="shared" si="2"/>
        <v>31250</v>
      </c>
      <c r="J30" s="189">
        <f t="shared" si="2"/>
        <v>401970</v>
      </c>
      <c r="K30" s="190">
        <f t="shared" si="2"/>
        <v>374970</v>
      </c>
      <c r="L30" s="229">
        <f t="shared" si="2"/>
        <v>27000</v>
      </c>
      <c r="M30" s="189">
        <f aca="true" t="shared" si="3" ref="M30:R30">SUM(M28:M29)</f>
        <v>816740</v>
      </c>
      <c r="N30" s="190">
        <f t="shared" si="3"/>
        <v>785490</v>
      </c>
      <c r="O30" s="98">
        <f t="shared" si="3"/>
        <v>31250</v>
      </c>
      <c r="P30" s="189">
        <f t="shared" si="3"/>
        <v>401970</v>
      </c>
      <c r="Q30" s="190">
        <f t="shared" si="3"/>
        <v>374970</v>
      </c>
      <c r="R30" s="229">
        <f t="shared" si="3"/>
        <v>27000</v>
      </c>
    </row>
    <row r="31" spans="2:4" ht="24.75" customHeight="1" hidden="1">
      <c r="B31" s="21"/>
      <c r="D31" s="22"/>
    </row>
    <row r="32" spans="1:18" s="18" customFormat="1" ht="22.5" customHeight="1" hidden="1">
      <c r="A32" s="13"/>
      <c r="B32" s="14" t="s">
        <v>130</v>
      </c>
      <c r="C32" s="15"/>
      <c r="D32" s="16"/>
      <c r="E32" s="17"/>
      <c r="F32" s="17"/>
      <c r="H32" s="19"/>
      <c r="I32" s="216"/>
      <c r="J32" s="19"/>
      <c r="K32" s="16"/>
      <c r="L32" s="16"/>
      <c r="N32" s="19"/>
      <c r="O32" s="216"/>
      <c r="P32" s="19"/>
      <c r="Q32" s="16"/>
      <c r="R32" s="16"/>
    </row>
    <row r="33" spans="1:18" s="9" customFormat="1" ht="13.5" hidden="1" thickBot="1">
      <c r="A33" s="7"/>
      <c r="B33" s="10"/>
      <c r="C33" s="11"/>
      <c r="D33" s="3"/>
      <c r="E33" s="8"/>
      <c r="F33" s="12"/>
      <c r="G33" s="3"/>
      <c r="H33" s="3"/>
      <c r="I33" s="3"/>
      <c r="J33" s="11"/>
      <c r="L33" s="3" t="s">
        <v>30</v>
      </c>
      <c r="M33" s="3"/>
      <c r="N33" s="3"/>
      <c r="O33" s="3"/>
      <c r="P33" s="11"/>
      <c r="R33" s="3" t="s">
        <v>30</v>
      </c>
    </row>
    <row r="34" spans="1:18" s="236" customFormat="1" ht="25.5" customHeight="1" hidden="1" thickBot="1">
      <c r="A34" s="431" t="s">
        <v>3</v>
      </c>
      <c r="B34" s="238"/>
      <c r="C34" s="434" t="s">
        <v>63</v>
      </c>
      <c r="D34" s="423" t="s">
        <v>66</v>
      </c>
      <c r="E34" s="424"/>
      <c r="F34" s="417" t="s">
        <v>11</v>
      </c>
      <c r="G34" s="420" t="s">
        <v>124</v>
      </c>
      <c r="H34" s="421"/>
      <c r="I34" s="421"/>
      <c r="J34" s="421"/>
      <c r="K34" s="421"/>
      <c r="L34" s="422"/>
      <c r="M34" s="420" t="s">
        <v>124</v>
      </c>
      <c r="N34" s="421"/>
      <c r="O34" s="421"/>
      <c r="P34" s="421"/>
      <c r="Q34" s="421"/>
      <c r="R34" s="422"/>
    </row>
    <row r="35" spans="1:18" s="237" customFormat="1" ht="18.75" customHeight="1" hidden="1" thickBot="1">
      <c r="A35" s="432"/>
      <c r="B35" s="240"/>
      <c r="C35" s="435"/>
      <c r="D35" s="437"/>
      <c r="E35" s="438"/>
      <c r="F35" s="418"/>
      <c r="G35" s="241"/>
      <c r="H35" s="423" t="s">
        <v>7</v>
      </c>
      <c r="I35" s="424"/>
      <c r="J35" s="414" t="s">
        <v>125</v>
      </c>
      <c r="K35" s="415"/>
      <c r="L35" s="416"/>
      <c r="M35" s="241"/>
      <c r="N35" s="423" t="s">
        <v>7</v>
      </c>
      <c r="O35" s="424"/>
      <c r="P35" s="414" t="s">
        <v>125</v>
      </c>
      <c r="Q35" s="415"/>
      <c r="R35" s="416"/>
    </row>
    <row r="36" spans="1:18" s="237" customFormat="1" ht="20.25" customHeight="1" hidden="1" thickBot="1">
      <c r="A36" s="432"/>
      <c r="B36" s="240"/>
      <c r="C36" s="435"/>
      <c r="D36" s="425"/>
      <c r="E36" s="426"/>
      <c r="F36" s="418"/>
      <c r="G36" s="242" t="s">
        <v>4</v>
      </c>
      <c r="H36" s="425"/>
      <c r="I36" s="426"/>
      <c r="J36" s="243" t="s">
        <v>4</v>
      </c>
      <c r="K36" s="427" t="s">
        <v>7</v>
      </c>
      <c r="L36" s="428"/>
      <c r="M36" s="242" t="s">
        <v>4</v>
      </c>
      <c r="N36" s="425"/>
      <c r="O36" s="426"/>
      <c r="P36" s="243" t="s">
        <v>4</v>
      </c>
      <c r="Q36" s="427" t="s">
        <v>7</v>
      </c>
      <c r="R36" s="428"/>
    </row>
    <row r="37" spans="1:18" s="237" customFormat="1" ht="96.75" customHeight="1" hidden="1" thickBot="1">
      <c r="A37" s="433"/>
      <c r="B37" s="244" t="s">
        <v>62</v>
      </c>
      <c r="C37" s="436"/>
      <c r="D37" s="251" t="s">
        <v>67</v>
      </c>
      <c r="E37" s="239" t="s">
        <v>61</v>
      </c>
      <c r="F37" s="419"/>
      <c r="G37" s="247"/>
      <c r="H37" s="248" t="s">
        <v>5</v>
      </c>
      <c r="I37" s="249" t="s">
        <v>6</v>
      </c>
      <c r="J37" s="244"/>
      <c r="K37" s="248" t="s">
        <v>5</v>
      </c>
      <c r="L37" s="250" t="s">
        <v>6</v>
      </c>
      <c r="M37" s="247"/>
      <c r="N37" s="248" t="s">
        <v>5</v>
      </c>
      <c r="O37" s="249" t="s">
        <v>6</v>
      </c>
      <c r="P37" s="244"/>
      <c r="Q37" s="248" t="s">
        <v>5</v>
      </c>
      <c r="R37" s="250" t="s">
        <v>6</v>
      </c>
    </row>
    <row r="38" spans="1:18" s="9" customFormat="1" ht="17.25" customHeight="1" hidden="1" thickBot="1">
      <c r="A38" s="206">
        <v>1</v>
      </c>
      <c r="B38" s="207">
        <v>2</v>
      </c>
      <c r="C38" s="208">
        <v>3</v>
      </c>
      <c r="D38" s="209">
        <v>4</v>
      </c>
      <c r="E38" s="210">
        <v>5</v>
      </c>
      <c r="F38" s="211" t="s">
        <v>84</v>
      </c>
      <c r="G38" s="252">
        <v>7</v>
      </c>
      <c r="H38" s="253">
        <v>8</v>
      </c>
      <c r="I38" s="254">
        <v>9</v>
      </c>
      <c r="J38" s="207">
        <v>10</v>
      </c>
      <c r="K38" s="210">
        <v>11</v>
      </c>
      <c r="L38" s="214">
        <v>12</v>
      </c>
      <c r="M38" s="252">
        <v>7</v>
      </c>
      <c r="N38" s="253">
        <v>8</v>
      </c>
      <c r="O38" s="254">
        <v>9</v>
      </c>
      <c r="P38" s="207">
        <v>10</v>
      </c>
      <c r="Q38" s="210">
        <v>11</v>
      </c>
      <c r="R38" s="214">
        <v>12</v>
      </c>
    </row>
    <row r="39" spans="1:18" s="54" customFormat="1" ht="42.75" customHeight="1" hidden="1" thickBot="1">
      <c r="A39" s="71">
        <v>1</v>
      </c>
      <c r="B39" s="72" t="s">
        <v>131</v>
      </c>
      <c r="C39" s="73" t="s">
        <v>122</v>
      </c>
      <c r="D39" s="188">
        <f>H39</f>
        <v>410520</v>
      </c>
      <c r="E39" s="230" t="s">
        <v>120</v>
      </c>
      <c r="F39" s="74" t="s">
        <v>123</v>
      </c>
      <c r="G39" s="188">
        <f>I39+H39</f>
        <v>419770</v>
      </c>
      <c r="H39" s="195">
        <f>K39</f>
        <v>410520</v>
      </c>
      <c r="I39" s="194">
        <v>9250</v>
      </c>
      <c r="J39" s="231">
        <f>L39+K39</f>
        <v>421520</v>
      </c>
      <c r="K39" s="200">
        <f>H29</f>
        <v>410520</v>
      </c>
      <c r="L39" s="194">
        <v>11000</v>
      </c>
      <c r="M39" s="188">
        <f>O39+N39</f>
        <v>419770</v>
      </c>
      <c r="N39" s="195">
        <f>Q39</f>
        <v>410520</v>
      </c>
      <c r="O39" s="194">
        <v>9250</v>
      </c>
      <c r="P39" s="231">
        <f>R39+Q39</f>
        <v>421520</v>
      </c>
      <c r="Q39" s="200">
        <f>N29</f>
        <v>410520</v>
      </c>
      <c r="R39" s="194">
        <v>11000</v>
      </c>
    </row>
    <row r="40" spans="1:18" s="55" customFormat="1" ht="45.75" customHeight="1" hidden="1" thickBot="1">
      <c r="A40" s="75">
        <v>2</v>
      </c>
      <c r="B40" s="76" t="s">
        <v>132</v>
      </c>
      <c r="C40" s="77" t="s">
        <v>126</v>
      </c>
      <c r="D40" s="192">
        <f>H40</f>
        <v>410520</v>
      </c>
      <c r="E40" s="230" t="s">
        <v>120</v>
      </c>
      <c r="F40" s="78" t="s">
        <v>127</v>
      </c>
      <c r="G40" s="188">
        <f>I40+H40</f>
        <v>432520</v>
      </c>
      <c r="H40" s="277">
        <f>H29</f>
        <v>410520</v>
      </c>
      <c r="I40" s="232">
        <v>22000</v>
      </c>
      <c r="J40" s="78">
        <f>K40+L40</f>
        <v>56000</v>
      </c>
      <c r="K40" s="201">
        <v>40000</v>
      </c>
      <c r="L40" s="199">
        <v>16000</v>
      </c>
      <c r="M40" s="188">
        <f>O40+N40</f>
        <v>432520</v>
      </c>
      <c r="N40" s="277">
        <f>N29</f>
        <v>410520</v>
      </c>
      <c r="O40" s="232">
        <v>22000</v>
      </c>
      <c r="P40" s="78">
        <f>Q40+R40</f>
        <v>56000</v>
      </c>
      <c r="Q40" s="201">
        <v>40000</v>
      </c>
      <c r="R40" s="199">
        <v>16000</v>
      </c>
    </row>
    <row r="41" spans="1:18" s="56" customFormat="1" ht="30" customHeight="1" hidden="1" thickBot="1">
      <c r="A41" s="429" t="s">
        <v>65</v>
      </c>
      <c r="B41" s="430"/>
      <c r="C41" s="79"/>
      <c r="D41" s="189">
        <f>SUM(D39:D40)</f>
        <v>821040</v>
      </c>
      <c r="E41" s="190"/>
      <c r="F41" s="98"/>
      <c r="G41" s="233">
        <f aca="true" t="shared" si="4" ref="G41:R41">SUM(G39:G40)</f>
        <v>852290</v>
      </c>
      <c r="H41" s="234">
        <f t="shared" si="4"/>
        <v>821040</v>
      </c>
      <c r="I41" s="235">
        <f t="shared" si="4"/>
        <v>31250</v>
      </c>
      <c r="J41" s="189">
        <f t="shared" si="4"/>
        <v>477520</v>
      </c>
      <c r="K41" s="190">
        <f t="shared" si="4"/>
        <v>450520</v>
      </c>
      <c r="L41" s="229">
        <f t="shared" si="4"/>
        <v>27000</v>
      </c>
      <c r="M41" s="233">
        <f t="shared" si="4"/>
        <v>852290</v>
      </c>
      <c r="N41" s="234">
        <f t="shared" si="4"/>
        <v>821040</v>
      </c>
      <c r="O41" s="235">
        <f t="shared" si="4"/>
        <v>31250</v>
      </c>
      <c r="P41" s="189">
        <f t="shared" si="4"/>
        <v>477520</v>
      </c>
      <c r="Q41" s="190">
        <f t="shared" si="4"/>
        <v>450520</v>
      </c>
      <c r="R41" s="229">
        <f t="shared" si="4"/>
        <v>27000</v>
      </c>
    </row>
  </sheetData>
  <sheetProtection/>
  <mergeCells count="45">
    <mergeCell ref="M34:R34"/>
    <mergeCell ref="N35:O36"/>
    <mergeCell ref="P35:R35"/>
    <mergeCell ref="Q36:R36"/>
    <mergeCell ref="M23:R23"/>
    <mergeCell ref="O7:R7"/>
    <mergeCell ref="O8:R8"/>
    <mergeCell ref="N24:O25"/>
    <mergeCell ref="P24:R24"/>
    <mergeCell ref="Q25:R25"/>
    <mergeCell ref="F12:F15"/>
    <mergeCell ref="G12:L12"/>
    <mergeCell ref="J13:L13"/>
    <mergeCell ref="H13:I14"/>
    <mergeCell ref="K14:L14"/>
    <mergeCell ref="M12:R12"/>
    <mergeCell ref="N13:O14"/>
    <mergeCell ref="P13:R13"/>
    <mergeCell ref="Q14:R14"/>
    <mergeCell ref="A19:B19"/>
    <mergeCell ref="A23:A26"/>
    <mergeCell ref="C23:C26"/>
    <mergeCell ref="D23:E25"/>
    <mergeCell ref="D12:E14"/>
    <mergeCell ref="A12:A15"/>
    <mergeCell ref="H35:I36"/>
    <mergeCell ref="K36:L36"/>
    <mergeCell ref="F23:F26"/>
    <mergeCell ref="G23:L23"/>
    <mergeCell ref="K25:L25"/>
    <mergeCell ref="A41:B41"/>
    <mergeCell ref="A30:B30"/>
    <mergeCell ref="A34:A37"/>
    <mergeCell ref="C34:C37"/>
    <mergeCell ref="D34:E36"/>
    <mergeCell ref="I6:R6"/>
    <mergeCell ref="A9:R9"/>
    <mergeCell ref="C12:C15"/>
    <mergeCell ref="I7:L7"/>
    <mergeCell ref="I8:L8"/>
    <mergeCell ref="J35:L35"/>
    <mergeCell ref="J24:L24"/>
    <mergeCell ref="F34:F37"/>
    <mergeCell ref="G34:L34"/>
    <mergeCell ref="H24:I25"/>
  </mergeCells>
  <printOptions horizontalCentered="1"/>
  <pageMargins left="0" right="0" top="0.7480314960629921" bottom="0.35433070866141736" header="0" footer="0"/>
  <pageSetup blackAndWhite="1" fitToHeight="1" fitToWidth="1" horizontalDpi="600" verticalDpi="600" orientation="landscape" paperSize="9" scale="55" r:id="rId2"/>
  <headerFooter alignWithMargins="0">
    <oddFooter>&amp;C
</oddFooter>
  </headerFooter>
  <rowBreaks count="1" manualBreakCount="1">
    <brk id="19" max="1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view="pageBreakPreview" zoomScale="73" zoomScaleNormal="75" zoomScaleSheetLayoutView="73" zoomScalePageLayoutView="0" workbookViewId="0" topLeftCell="A1">
      <pane ySplit="4" topLeftCell="A5" activePane="bottomLeft" state="frozen"/>
      <selection pane="topLeft" activeCell="B1" sqref="B1"/>
      <selection pane="bottomLeft" activeCell="B12" sqref="B12"/>
    </sheetView>
  </sheetViews>
  <sheetFormatPr defaultColWidth="42.50390625" defaultRowHeight="12.75"/>
  <cols>
    <col min="1" max="1" width="8.125" style="100" customWidth="1"/>
    <col min="2" max="2" width="84.00390625" style="112" customWidth="1"/>
    <col min="3" max="3" width="31.625" style="119" customWidth="1"/>
    <col min="4" max="4" width="37.00390625" style="108" customWidth="1"/>
    <col min="5" max="5" width="30.875" style="120" customWidth="1"/>
    <col min="6" max="6" width="33.00390625" style="119" customWidth="1"/>
    <col min="7" max="16384" width="42.50390625" style="100" customWidth="1"/>
  </cols>
  <sheetData>
    <row r="1" spans="1:6" s="53" customFormat="1" ht="88.5" customHeight="1" thickBot="1">
      <c r="A1" s="99"/>
      <c r="B1" s="460" t="s">
        <v>168</v>
      </c>
      <c r="C1" s="461"/>
      <c r="D1" s="461"/>
      <c r="E1" s="461"/>
      <c r="F1" s="462"/>
    </row>
    <row r="2" spans="1:6" s="53" customFormat="1" ht="54.75" customHeight="1">
      <c r="A2" s="463" t="s">
        <v>71</v>
      </c>
      <c r="B2" s="282"/>
      <c r="C2" s="458" t="s">
        <v>91</v>
      </c>
      <c r="D2" s="453" t="s">
        <v>157</v>
      </c>
      <c r="E2" s="453" t="s">
        <v>158</v>
      </c>
      <c r="F2" s="466" t="s">
        <v>159</v>
      </c>
    </row>
    <row r="3" spans="1:6" ht="24.75" customHeight="1">
      <c r="A3" s="464"/>
      <c r="B3" s="304" t="s">
        <v>62</v>
      </c>
      <c r="C3" s="459"/>
      <c r="D3" s="454"/>
      <c r="E3" s="454"/>
      <c r="F3" s="467"/>
    </row>
    <row r="4" spans="1:6" s="102" customFormat="1" ht="35.25" customHeight="1" thickBot="1">
      <c r="A4" s="465"/>
      <c r="B4" s="280"/>
      <c r="C4" s="459"/>
      <c r="D4" s="455"/>
      <c r="E4" s="455"/>
      <c r="F4" s="467"/>
    </row>
    <row r="5" spans="1:6" s="263" customFormat="1" ht="23.25" customHeight="1" thickBot="1">
      <c r="A5" s="260">
        <v>1</v>
      </c>
      <c r="B5" s="303">
        <v>2</v>
      </c>
      <c r="C5" s="262">
        <v>3</v>
      </c>
      <c r="D5" s="262">
        <v>4</v>
      </c>
      <c r="E5" s="262">
        <v>5</v>
      </c>
      <c r="F5" s="261">
        <v>6</v>
      </c>
    </row>
    <row r="6" spans="1:6" s="101" customFormat="1" ht="199.5" customHeight="1" thickBot="1">
      <c r="A6" s="186">
        <v>1</v>
      </c>
      <c r="B6" s="185" t="s">
        <v>145</v>
      </c>
      <c r="C6" s="103" t="s">
        <v>112</v>
      </c>
      <c r="D6" s="104">
        <v>45000</v>
      </c>
      <c r="E6" s="305">
        <v>41792</v>
      </c>
      <c r="F6" s="103" t="s">
        <v>112</v>
      </c>
    </row>
    <row r="7" spans="1:6" s="101" customFormat="1" ht="62.25" customHeight="1" thickBot="1">
      <c r="A7" s="456" t="s">
        <v>8</v>
      </c>
      <c r="B7" s="457"/>
      <c r="C7" s="105"/>
      <c r="D7" s="106">
        <f>SUM(D6:D6)</f>
        <v>45000</v>
      </c>
      <c r="E7" s="106">
        <f>SUM(E6:E6)</f>
        <v>41792</v>
      </c>
      <c r="F7" s="105"/>
    </row>
    <row r="8" spans="2:6" ht="21">
      <c r="B8" s="107"/>
      <c r="C8" s="100"/>
      <c r="E8" s="100"/>
      <c r="F8" s="100"/>
    </row>
    <row r="9" spans="2:6" ht="21">
      <c r="B9" s="109"/>
      <c r="C9" s="110"/>
      <c r="E9" s="100"/>
      <c r="F9" s="110"/>
    </row>
    <row r="10" spans="2:6" ht="21">
      <c r="B10" s="101"/>
      <c r="C10" s="100"/>
      <c r="E10" s="100"/>
      <c r="F10" s="100"/>
    </row>
    <row r="11" spans="2:6" ht="21">
      <c r="B11" s="101"/>
      <c r="C11" s="100"/>
      <c r="E11" s="100"/>
      <c r="F11" s="100"/>
    </row>
    <row r="12" spans="2:6" ht="21">
      <c r="B12" s="101"/>
      <c r="C12" s="100"/>
      <c r="E12" s="100"/>
      <c r="F12" s="100"/>
    </row>
    <row r="13" spans="2:6" ht="21">
      <c r="B13" s="109"/>
      <c r="C13" s="100"/>
      <c r="E13" s="100"/>
      <c r="F13" s="100"/>
    </row>
    <row r="14" spans="2:6" ht="21">
      <c r="B14" s="111"/>
      <c r="C14" s="110"/>
      <c r="E14" s="100"/>
      <c r="F14" s="110"/>
    </row>
    <row r="15" spans="3:6" ht="21">
      <c r="C15" s="100"/>
      <c r="E15" s="100"/>
      <c r="F15" s="100"/>
    </row>
    <row r="16" spans="3:6" ht="21">
      <c r="C16" s="100"/>
      <c r="E16" s="100"/>
      <c r="F16" s="100"/>
    </row>
    <row r="17" spans="2:6" ht="21">
      <c r="B17" s="113"/>
      <c r="C17" s="100"/>
      <c r="E17" s="100"/>
      <c r="F17" s="100"/>
    </row>
    <row r="18" spans="2:6" ht="21">
      <c r="B18" s="114"/>
      <c r="C18" s="115"/>
      <c r="E18" s="100"/>
      <c r="F18" s="115"/>
    </row>
    <row r="19" spans="2:6" ht="21">
      <c r="B19" s="113"/>
      <c r="C19" s="100"/>
      <c r="E19" s="100"/>
      <c r="F19" s="100"/>
    </row>
    <row r="20" spans="2:6" ht="21">
      <c r="B20" s="116"/>
      <c r="C20" s="117"/>
      <c r="E20" s="100"/>
      <c r="F20" s="117"/>
    </row>
    <row r="21" spans="2:6" ht="21">
      <c r="B21" s="116"/>
      <c r="C21" s="117"/>
      <c r="E21" s="100"/>
      <c r="F21" s="117"/>
    </row>
    <row r="22" spans="2:6" ht="21">
      <c r="B22" s="107"/>
      <c r="C22" s="100"/>
      <c r="E22" s="100"/>
      <c r="F22" s="100"/>
    </row>
    <row r="23" spans="2:6" ht="21">
      <c r="B23" s="101"/>
      <c r="C23" s="100"/>
      <c r="E23" s="100"/>
      <c r="F23" s="100"/>
    </row>
    <row r="24" spans="2:6" ht="21">
      <c r="B24" s="101"/>
      <c r="C24" s="100"/>
      <c r="E24" s="100"/>
      <c r="F24" s="100"/>
    </row>
    <row r="25" spans="2:6" ht="21">
      <c r="B25" s="109"/>
      <c r="C25" s="110"/>
      <c r="E25" s="100"/>
      <c r="F25" s="110"/>
    </row>
    <row r="26" spans="3:6" ht="21">
      <c r="C26" s="110"/>
      <c r="E26" s="100"/>
      <c r="F26" s="110"/>
    </row>
    <row r="27" spans="2:6" ht="21">
      <c r="B27" s="101"/>
      <c r="C27" s="100"/>
      <c r="E27" s="100"/>
      <c r="F27" s="100"/>
    </row>
    <row r="28" spans="2:6" ht="21">
      <c r="B28" s="101"/>
      <c r="C28" s="100"/>
      <c r="E28" s="100"/>
      <c r="F28" s="100"/>
    </row>
    <row r="29" spans="2:6" ht="21">
      <c r="B29" s="101"/>
      <c r="C29" s="100"/>
      <c r="E29" s="100"/>
      <c r="F29" s="100"/>
    </row>
    <row r="30" spans="2:6" ht="21">
      <c r="B30" s="109"/>
      <c r="C30" s="110"/>
      <c r="E30" s="100"/>
      <c r="F30" s="110"/>
    </row>
    <row r="31" spans="2:6" ht="21">
      <c r="B31" s="111"/>
      <c r="C31" s="110"/>
      <c r="E31" s="100"/>
      <c r="F31" s="110"/>
    </row>
    <row r="32" spans="3:6" ht="21">
      <c r="C32" s="100"/>
      <c r="E32" s="100"/>
      <c r="F32" s="100"/>
    </row>
    <row r="33" spans="3:6" ht="21">
      <c r="C33" s="100"/>
      <c r="E33" s="100"/>
      <c r="F33" s="100"/>
    </row>
    <row r="34" spans="2:6" ht="21">
      <c r="B34" s="113"/>
      <c r="C34" s="100"/>
      <c r="E34" s="100"/>
      <c r="F34" s="100"/>
    </row>
    <row r="35" spans="2:6" ht="21">
      <c r="B35" s="118"/>
      <c r="C35" s="110"/>
      <c r="E35" s="100"/>
      <c r="F35" s="110"/>
    </row>
  </sheetData>
  <sheetProtection/>
  <mergeCells count="7">
    <mergeCell ref="E2:E4"/>
    <mergeCell ref="A7:B7"/>
    <mergeCell ref="C2:C4"/>
    <mergeCell ref="D2:D4"/>
    <mergeCell ref="B1:F1"/>
    <mergeCell ref="A2:A4"/>
    <mergeCell ref="F2:F4"/>
  </mergeCells>
  <printOptions/>
  <pageMargins left="0.3937007874015748" right="0.1968503937007874" top="0.8661417322834646" bottom="0.35433070866141736" header="0.5905511811023623" footer="0.11811023622047245"/>
  <pageSetup blackAndWhite="1" firstPageNumber="2" useFirstPageNumber="1" fitToHeight="1" fitToWidth="1" horizontalDpi="600" verticalDpi="600" orientation="landscape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1"/>
  <sheetViews>
    <sheetView tabSelected="1" view="pageBreakPreview" zoomScale="76" zoomScaleNormal="85" zoomScaleSheetLayoutView="76" zoomScalePageLayoutView="0" workbookViewId="0" topLeftCell="B1">
      <selection activeCell="O20" sqref="O20"/>
    </sheetView>
  </sheetViews>
  <sheetFormatPr defaultColWidth="9.125" defaultRowHeight="12.75"/>
  <cols>
    <col min="1" max="1" width="11.375" style="1" hidden="1" customWidth="1"/>
    <col min="2" max="2" width="10.375" style="1" customWidth="1"/>
    <col min="3" max="3" width="9.125" style="1" customWidth="1"/>
    <col min="4" max="4" width="10.625" style="1" customWidth="1"/>
    <col min="5" max="5" width="12.50390625" style="1" customWidth="1"/>
    <col min="6" max="6" width="30.625" style="1" customWidth="1"/>
    <col min="7" max="7" width="28.375" style="1" customWidth="1"/>
    <col min="8" max="8" width="26.00390625" style="1" customWidth="1"/>
    <col min="9" max="9" width="20.875" style="1" hidden="1" customWidth="1"/>
    <col min="10" max="10" width="19.875" style="1" hidden="1" customWidth="1"/>
    <col min="11" max="11" width="21.50390625" style="1" hidden="1" customWidth="1"/>
    <col min="12" max="12" width="19.50390625" style="1" hidden="1" customWidth="1"/>
    <col min="13" max="13" width="20.50390625" style="1" hidden="1" customWidth="1"/>
    <col min="14" max="14" width="19.375" style="1" hidden="1" customWidth="1"/>
    <col min="15" max="15" width="27.00390625" style="1" customWidth="1"/>
    <col min="16" max="16" width="30.125" style="1" customWidth="1"/>
    <col min="17" max="17" width="34.625" style="1" customWidth="1"/>
    <col min="18" max="16384" width="9.125" style="1" customWidth="1"/>
  </cols>
  <sheetData>
    <row r="1" spans="2:17" ht="165" customHeight="1">
      <c r="B1" s="386" t="s">
        <v>169</v>
      </c>
      <c r="C1" s="386"/>
      <c r="D1" s="386"/>
      <c r="E1" s="386"/>
      <c r="F1" s="386"/>
      <c r="G1" s="386"/>
      <c r="H1" s="386"/>
      <c r="I1" s="344"/>
      <c r="J1" s="344"/>
      <c r="K1" s="344"/>
      <c r="L1" s="344"/>
      <c r="M1" s="344"/>
      <c r="N1" s="344"/>
      <c r="O1" s="344"/>
      <c r="P1" s="344"/>
      <c r="Q1" s="344"/>
    </row>
    <row r="2" spans="2:17" ht="48" customHeight="1" thickBot="1">
      <c r="B2" s="121"/>
      <c r="C2" s="121"/>
      <c r="D2" s="121"/>
      <c r="E2" s="121"/>
      <c r="F2" s="121"/>
      <c r="G2" s="121"/>
      <c r="H2" s="121"/>
      <c r="I2" s="281"/>
      <c r="J2" s="281"/>
      <c r="K2" s="281"/>
      <c r="L2" s="281"/>
      <c r="M2" s="281"/>
      <c r="N2" s="281"/>
      <c r="O2" s="121"/>
      <c r="P2" s="121"/>
      <c r="Q2" s="121" t="s">
        <v>162</v>
      </c>
    </row>
    <row r="3" spans="2:17" ht="32.25" customHeight="1" thickBot="1">
      <c r="B3" s="328" t="s">
        <v>62</v>
      </c>
      <c r="C3" s="468"/>
      <c r="D3" s="468"/>
      <c r="E3" s="469"/>
      <c r="F3" s="306"/>
      <c r="G3" s="308" t="s">
        <v>160</v>
      </c>
      <c r="H3" s="307"/>
      <c r="O3" s="306"/>
      <c r="P3" s="309" t="s">
        <v>161</v>
      </c>
      <c r="Q3" s="307"/>
    </row>
    <row r="4" spans="2:17" s="256" customFormat="1" ht="57" customHeight="1" thickBot="1">
      <c r="B4" s="470"/>
      <c r="C4" s="471"/>
      <c r="D4" s="471"/>
      <c r="E4" s="472"/>
      <c r="F4" s="355" t="s">
        <v>136</v>
      </c>
      <c r="G4" s="476"/>
      <c r="H4" s="477" t="s">
        <v>142</v>
      </c>
      <c r="I4" s="355" t="s">
        <v>136</v>
      </c>
      <c r="J4" s="476"/>
      <c r="K4" s="477" t="s">
        <v>141</v>
      </c>
      <c r="L4" s="355" t="s">
        <v>139</v>
      </c>
      <c r="M4" s="476"/>
      <c r="N4" s="477" t="s">
        <v>140</v>
      </c>
      <c r="O4" s="355" t="s">
        <v>136</v>
      </c>
      <c r="P4" s="476"/>
      <c r="Q4" s="477" t="s">
        <v>142</v>
      </c>
    </row>
    <row r="5" spans="2:17" s="256" customFormat="1" ht="12.75" customHeight="1">
      <c r="B5" s="470"/>
      <c r="C5" s="471"/>
      <c r="D5" s="471"/>
      <c r="E5" s="472"/>
      <c r="F5" s="477" t="s">
        <v>143</v>
      </c>
      <c r="G5" s="477" t="s">
        <v>135</v>
      </c>
      <c r="H5" s="478"/>
      <c r="I5" s="477" t="s">
        <v>143</v>
      </c>
      <c r="J5" s="477" t="s">
        <v>137</v>
      </c>
      <c r="K5" s="478"/>
      <c r="L5" s="477" t="s">
        <v>143</v>
      </c>
      <c r="M5" s="477" t="s">
        <v>138</v>
      </c>
      <c r="N5" s="478"/>
      <c r="O5" s="477" t="s">
        <v>143</v>
      </c>
      <c r="P5" s="477" t="s">
        <v>164</v>
      </c>
      <c r="Q5" s="478"/>
    </row>
    <row r="6" spans="2:17" s="256" customFormat="1" ht="85.5" customHeight="1" thickBot="1">
      <c r="B6" s="473"/>
      <c r="C6" s="474"/>
      <c r="D6" s="474"/>
      <c r="E6" s="475"/>
      <c r="F6" s="479"/>
      <c r="G6" s="480"/>
      <c r="H6" s="478"/>
      <c r="I6" s="479"/>
      <c r="J6" s="480"/>
      <c r="K6" s="478"/>
      <c r="L6" s="479"/>
      <c r="M6" s="480"/>
      <c r="N6" s="478"/>
      <c r="O6" s="479"/>
      <c r="P6" s="480"/>
      <c r="Q6" s="478"/>
    </row>
    <row r="7" spans="2:17" s="256" customFormat="1" ht="62.25" customHeight="1" thickBot="1">
      <c r="B7" s="486" t="s">
        <v>68</v>
      </c>
      <c r="C7" s="487"/>
      <c r="D7" s="487"/>
      <c r="E7" s="488"/>
      <c r="F7" s="268">
        <f>'Долг_1.Кредиты  2020-2022'!D19</f>
        <v>682691</v>
      </c>
      <c r="G7" s="268">
        <f>'Долг_1.Кредиты  2020-2022'!K19</f>
        <v>307721</v>
      </c>
      <c r="H7" s="255">
        <f>F7-G7</f>
        <v>374970</v>
      </c>
      <c r="I7" s="268">
        <f>'Долг_1.Кредиты  2020-2022'!D30</f>
        <v>785490</v>
      </c>
      <c r="J7" s="268">
        <f>'Долг_1.Кредиты  2020-2022'!K30</f>
        <v>374970</v>
      </c>
      <c r="K7" s="255">
        <f>I7-J7</f>
        <v>410520</v>
      </c>
      <c r="L7" s="268">
        <f>'Долг_1.Кредиты  2020-2022'!D41</f>
        <v>821040</v>
      </c>
      <c r="M7" s="268">
        <f>'Долг_1.Кредиты  2020-2022'!K41</f>
        <v>450520</v>
      </c>
      <c r="N7" s="255">
        <f>L7-M7</f>
        <v>370520</v>
      </c>
      <c r="O7" s="268">
        <f>'Долг_1.Кредиты  2020-2022'!D19</f>
        <v>682691</v>
      </c>
      <c r="P7" s="268">
        <f>'Долг_1.Кредиты  2020-2022'!N19</f>
        <v>307721</v>
      </c>
      <c r="Q7" s="255">
        <f>O7-P7</f>
        <v>374970</v>
      </c>
    </row>
    <row r="8" spans="2:17" s="256" customFormat="1" ht="78" customHeight="1" thickBot="1">
      <c r="B8" s="486" t="s">
        <v>86</v>
      </c>
      <c r="C8" s="487"/>
      <c r="D8" s="487"/>
      <c r="E8" s="488"/>
      <c r="F8" s="268">
        <f>'Долг_2. Гарантии_2020-2022'!D7</f>
        <v>45000</v>
      </c>
      <c r="G8" s="268">
        <f>F8</f>
        <v>45000</v>
      </c>
      <c r="H8" s="255">
        <f>F8-G8</f>
        <v>0</v>
      </c>
      <c r="I8" s="268" t="e">
        <f>'Долг_2. Гарантии_2020-2022'!#REF!</f>
        <v>#REF!</v>
      </c>
      <c r="J8" s="268">
        <v>0</v>
      </c>
      <c r="K8" s="255" t="e">
        <f>I8-J8</f>
        <v>#REF!</v>
      </c>
      <c r="L8" s="268" t="e">
        <f>'Долг_2. Гарантии_2020-2022'!#REF!</f>
        <v>#REF!</v>
      </c>
      <c r="M8" s="268" t="e">
        <f>L8</f>
        <v>#REF!</v>
      </c>
      <c r="N8" s="255" t="e">
        <f>L8-M8</f>
        <v>#REF!</v>
      </c>
      <c r="O8" s="268">
        <v>41792</v>
      </c>
      <c r="P8" s="268">
        <f>O8</f>
        <v>41792</v>
      </c>
      <c r="Q8" s="255">
        <f>O8-P8</f>
        <v>0</v>
      </c>
    </row>
    <row r="9" spans="2:17" s="256" customFormat="1" ht="61.5" customHeight="1" thickBot="1">
      <c r="B9" s="481" t="s">
        <v>60</v>
      </c>
      <c r="C9" s="482"/>
      <c r="D9" s="482"/>
      <c r="E9" s="483"/>
      <c r="F9" s="255">
        <f>F7+F8</f>
        <v>727691</v>
      </c>
      <c r="G9" s="255">
        <f>SUM(G7:G8)</f>
        <v>352721</v>
      </c>
      <c r="H9" s="255">
        <f>F9-G9</f>
        <v>374970</v>
      </c>
      <c r="I9" s="255" t="e">
        <f>I7+I8</f>
        <v>#REF!</v>
      </c>
      <c r="J9" s="255">
        <f>SUM(J7:J8)</f>
        <v>374970</v>
      </c>
      <c r="K9" s="255" t="e">
        <f>I9-J9</f>
        <v>#REF!</v>
      </c>
      <c r="L9" s="255" t="e">
        <f>L7+L8</f>
        <v>#REF!</v>
      </c>
      <c r="M9" s="255" t="e">
        <f>SUM(M7:M8)</f>
        <v>#REF!</v>
      </c>
      <c r="N9" s="255" t="e">
        <f>L9-M9</f>
        <v>#REF!</v>
      </c>
      <c r="O9" s="255">
        <f>O7+O8</f>
        <v>724483</v>
      </c>
      <c r="P9" s="255">
        <f>SUM(P7:P8)</f>
        <v>349513</v>
      </c>
      <c r="Q9" s="255">
        <f>O9-P9</f>
        <v>374970</v>
      </c>
    </row>
    <row r="10" spans="2:17" ht="16.5" customHeight="1">
      <c r="B10" s="24"/>
      <c r="C10" s="24"/>
      <c r="D10" s="24"/>
      <c r="E10" s="24"/>
      <c r="F10" s="25"/>
      <c r="G10" s="25"/>
      <c r="H10" s="26"/>
      <c r="I10" s="25"/>
      <c r="J10" s="25"/>
      <c r="K10" s="26"/>
      <c r="L10" s="25"/>
      <c r="M10" s="25"/>
      <c r="N10" s="26"/>
      <c r="O10" s="25"/>
      <c r="P10" s="25"/>
      <c r="Q10" s="26"/>
    </row>
    <row r="11" spans="2:8" ht="17.25" customHeight="1">
      <c r="B11" s="484"/>
      <c r="C11" s="485"/>
      <c r="D11" s="485"/>
      <c r="E11" s="485"/>
      <c r="F11" s="485"/>
      <c r="G11" s="485"/>
      <c r="H11" s="485"/>
    </row>
    <row r="12" spans="2:8" ht="12.75">
      <c r="B12" s="485"/>
      <c r="C12" s="485"/>
      <c r="D12" s="485"/>
      <c r="E12" s="485"/>
      <c r="F12" s="485"/>
      <c r="G12" s="485"/>
      <c r="H12" s="485"/>
    </row>
    <row r="14" spans="8:17" ht="12.75">
      <c r="H14" s="1" t="s">
        <v>73</v>
      </c>
      <c r="K14" s="1" t="s">
        <v>73</v>
      </c>
      <c r="N14" s="1" t="s">
        <v>73</v>
      </c>
      <c r="Q14" s="1" t="s">
        <v>73</v>
      </c>
    </row>
    <row r="16" spans="7:16" ht="12.75">
      <c r="G16" s="1" t="s">
        <v>73</v>
      </c>
      <c r="J16" s="1" t="s">
        <v>73</v>
      </c>
      <c r="M16" s="1" t="s">
        <v>73</v>
      </c>
      <c r="P16" s="1" t="s">
        <v>73</v>
      </c>
    </row>
    <row r="31" ht="12.75">
      <c r="E31" s="1" t="s">
        <v>93</v>
      </c>
    </row>
  </sheetData>
  <sheetProtection/>
  <mergeCells count="22">
    <mergeCell ref="B9:E9"/>
    <mergeCell ref="B11:H12"/>
    <mergeCell ref="B7:E7"/>
    <mergeCell ref="B8:E8"/>
    <mergeCell ref="F4:G4"/>
    <mergeCell ref="H4:H6"/>
    <mergeCell ref="O5:O6"/>
    <mergeCell ref="P5:P6"/>
    <mergeCell ref="L4:M4"/>
    <mergeCell ref="N4:N6"/>
    <mergeCell ref="L5:L6"/>
    <mergeCell ref="M5:M6"/>
    <mergeCell ref="B3:E6"/>
    <mergeCell ref="B1:Q1"/>
    <mergeCell ref="I4:J4"/>
    <mergeCell ref="K4:K6"/>
    <mergeCell ref="I5:I6"/>
    <mergeCell ref="J5:J6"/>
    <mergeCell ref="F5:F6"/>
    <mergeCell ref="G5:G6"/>
    <mergeCell ref="O4:P4"/>
    <mergeCell ref="Q4:Q6"/>
  </mergeCells>
  <printOptions horizontalCentered="1"/>
  <pageMargins left="0.1968503937007874" right="0.1968503937007874" top="0.8267716535433072" bottom="0.2362204724409449" header="0" footer="0"/>
  <pageSetup blackAndWhite="1" firstPageNumber="3" useFirstPageNumber="1"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Шишкина Татьяна Федоровна</cp:lastModifiedBy>
  <cp:lastPrinted>2021-02-15T14:07:22Z</cp:lastPrinted>
  <dcterms:created xsi:type="dcterms:W3CDTF">2000-04-27T07:24:48Z</dcterms:created>
  <dcterms:modified xsi:type="dcterms:W3CDTF">2021-03-24T14:09:12Z</dcterms:modified>
  <cp:category/>
  <cp:version/>
  <cp:contentType/>
  <cp:contentStatus/>
</cp:coreProperties>
</file>