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6" windowWidth="9276" windowHeight="1116"/>
  </bookViews>
  <sheets>
    <sheet name="Трансферты 2019" sheetId="1" r:id="rId1"/>
  </sheets>
  <definedNames>
    <definedName name="_xlnm.Print_Area" localSheetId="0">'Трансферты 2019'!$C$1:$AI$71</definedName>
  </definedNames>
  <calcPr calcId="145621"/>
</workbook>
</file>

<file path=xl/calcChain.xml><?xml version="1.0" encoding="utf-8"?>
<calcChain xmlns="http://schemas.openxmlformats.org/spreadsheetml/2006/main">
  <c r="AI39" i="1" l="1"/>
  <c r="AI32" i="1"/>
  <c r="AI63" i="1"/>
  <c r="AH42" i="1" l="1"/>
  <c r="AF42" i="1"/>
  <c r="AI66" i="1" l="1"/>
  <c r="AI67" i="1"/>
  <c r="AI68" i="1" l="1"/>
  <c r="AG64" i="1"/>
  <c r="AH64" i="1"/>
  <c r="AG69" i="1"/>
  <c r="AH69" i="1"/>
  <c r="AF69" i="1"/>
  <c r="AI64" i="1" l="1"/>
  <c r="AG27" i="1"/>
  <c r="AH27" i="1"/>
  <c r="AI17" i="1" l="1"/>
  <c r="AF64" i="1"/>
  <c r="AI20" i="1" l="1"/>
  <c r="AI62" i="1" l="1"/>
  <c r="AI31" i="1" l="1"/>
  <c r="AG42" i="1" l="1"/>
  <c r="AI59" i="1" l="1"/>
  <c r="AI60" i="1"/>
  <c r="AI61" i="1"/>
  <c r="AI70" i="1"/>
  <c r="AI69" i="1" s="1"/>
  <c r="AI48" i="1"/>
  <c r="AG23" i="1" l="1"/>
  <c r="AH23" i="1"/>
  <c r="AH55" i="1" l="1"/>
  <c r="AH49" i="1" s="1"/>
  <c r="AG55" i="1"/>
  <c r="AG49" i="1" s="1"/>
  <c r="AH10" i="1" l="1"/>
  <c r="AH8" i="1" s="1"/>
  <c r="AG10" i="1"/>
  <c r="AG8" i="1" s="1"/>
  <c r="AG34" i="1" l="1"/>
  <c r="AG32" i="1" s="1"/>
  <c r="AG6" i="1" s="1"/>
  <c r="AG71" i="1" s="1"/>
  <c r="AH34" i="1"/>
  <c r="AH32" i="1" s="1"/>
  <c r="AH6" i="1" s="1"/>
  <c r="AH71" i="1" s="1"/>
  <c r="AI47" i="1" l="1"/>
  <c r="AI46" i="1"/>
  <c r="AI44" i="1"/>
  <c r="AF10" i="1" l="1"/>
  <c r="AF8" i="1" s="1"/>
  <c r="AI7" i="1" l="1"/>
  <c r="AI54" i="1" l="1"/>
  <c r="AI45" i="1" l="1"/>
  <c r="AI58" i="1" l="1"/>
  <c r="AI57" i="1"/>
  <c r="AF55" i="1"/>
  <c r="AF49" i="1" s="1"/>
  <c r="AI55" i="1" l="1"/>
  <c r="AI52" i="1"/>
  <c r="AI43" i="1" l="1"/>
  <c r="AI42" i="1" s="1"/>
  <c r="AI41" i="1"/>
  <c r="AI40" i="1"/>
  <c r="AI51" i="1"/>
  <c r="AI50" i="1"/>
  <c r="AI37" i="1"/>
  <c r="AI38" i="1"/>
  <c r="AI36" i="1"/>
  <c r="AI30" i="1"/>
  <c r="AI29" i="1"/>
  <c r="AI22" i="1"/>
  <c r="AI25" i="1"/>
  <c r="AI26" i="1"/>
  <c r="AI21" i="1"/>
  <c r="AI19" i="1"/>
  <c r="AI18" i="1"/>
  <c r="AI12" i="1"/>
  <c r="AI13" i="1"/>
  <c r="AI14" i="1"/>
  <c r="AI15" i="1"/>
  <c r="AI16" i="1"/>
  <c r="AI49" i="1" l="1"/>
  <c r="AI27" i="1"/>
  <c r="AI23" i="1"/>
  <c r="AI10" i="1"/>
  <c r="AI8" i="1" s="1"/>
  <c r="AI34" i="1"/>
  <c r="AI6" i="1" l="1"/>
  <c r="AI71" i="1" s="1"/>
  <c r="AF34" i="1" l="1"/>
  <c r="AF23" i="1" l="1"/>
  <c r="AF32" i="1"/>
  <c r="AF27" i="1"/>
  <c r="AF6" i="1" l="1"/>
  <c r="AF71" i="1" s="1"/>
</calcChain>
</file>

<file path=xl/sharedStrings.xml><?xml version="1.0" encoding="utf-8"?>
<sst xmlns="http://schemas.openxmlformats.org/spreadsheetml/2006/main" count="118" uniqueCount="67">
  <si>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</si>
  <si>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</si>
  <si>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</si>
  <si>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</si>
  <si>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</si>
  <si>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</si>
  <si>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</si>
  <si>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</si>
  <si>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</si>
  <si>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</si>
  <si>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</si>
  <si>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</si>
  <si>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</si>
  <si>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</si>
  <si>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учебно-вспомогательного персонала </t>
  </si>
  <si>
    <t>прочего персонала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</si>
  <si>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</si>
  <si>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</si>
  <si>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</si>
  <si>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в том числе: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</si>
  <si>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за счет средств бюджета Московской области</t>
  </si>
  <si>
    <t xml:space="preserve">за счет средств, перечисленных из федерального  бюджета 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</si>
  <si>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2020 год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</si>
  <si>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2020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</si>
  <si>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на 2020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</si>
  <si>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на 2020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</si>
  <si>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деятельность, на 2020 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</si>
  <si>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2020 год</t>
  </si>
  <si>
    <t xml:space="preserve"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2020 год 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</si>
  <si>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Федерации, на 2020 год</t>
  </si>
  <si>
    <t xml:space="preserve"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доме, на 2020 год 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</si>
  <si>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экспертизы, на 2020 год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</si>
  <si>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 на 2020 год</t>
  </si>
  <si>
    <t>Субсидии из бюджета Московской области бюджетам муниципальных образований Московской области на реализацию мероприятий по обеспечению жильем молодых семей ведомственной целевой 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 за счет средств, перечисленных из федерального бюджета в 2020 году, на 2020 год и субсидии из бюджета Московской области бюджетам муниципальных образований Московской области на реализацию мероприятий по обеспечению жильем молодых семей в соответствии с государственной программой Московской области "Жилище" на 2017-2027 годы за счет средств бюджета Московской области на 2020 год</t>
  </si>
  <si>
    <t>Иные межбюджетные транcферты, предоставляемые из бюджета Московской области бюджетам муниципальных образований Московской области на проведение капитального ремонта и (или) оснащение оборудованием муниципальных дошкольных образовательных организаций в Московской области - проведение капитального ремонта МДОУ №21 "Росинка" по адресу: г.о.Лыткарино, квартал 3а, д.14</t>
  </si>
  <si>
    <t>Субсидии из бюджета Московской области бюджетам муниципальных образований Московской области на ремонт дворовых территорий</t>
  </si>
  <si>
    <t xml:space="preserve">I. Субвенции, предоставляемые из бюджета Московской области бюджету городского округа Лыткарино  на 2020 год - всего: 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</si>
  <si>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2020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</si>
  <si>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на 2020 год</t>
  </si>
  <si>
    <t xml:space="preserve"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2020 год </t>
  </si>
  <si>
    <t xml:space="preserve"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обучения, на 2020 год 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</si>
  <si>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на 2020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</si>
  <si>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отношений, на 2020 год</t>
  </si>
  <si>
    <t>Субсидии бюджетам муниципальных образований Московской области на мероприятия по организации отдыха детей в каникулярное время на 2020 год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</si>
  <si>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 на 2020 год</t>
  </si>
  <si>
    <t xml:space="preserve"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на 2020 год </t>
  </si>
  <si>
    <t xml:space="preserve"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на 2020 год </t>
  </si>
  <si>
    <t xml:space="preserve">III. Иные межбюджетные трансферты, предоставляемые из бюджета Московской области бюджету городского округа Лыткарино  на 2020 год - всего:  </t>
  </si>
  <si>
    <t xml:space="preserve">II. Субсидии, предоставляемые из бюджета Московской области бюджету 
городского округа Лыткарино  на 2020 год - всего:  </t>
  </si>
  <si>
    <t xml:space="preserve"> Межбюджетные трансферты, предоставляемые из бюджета Московской области бюджету городского округа Лыткарино на 2020 год - всего: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</si>
  <si>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 при
осуществлении деятельности по обращению с животными без владельцев на 2020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</si>
  <si>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семей), на 2020 год</t>
  </si>
  <si>
    <t xml:space="preserve"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на 2020 год 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</si>
  <si>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на 2020 год</t>
  </si>
  <si>
    <t>Субсидии из бюджета Московской области бюджетам муниципальных образований Московской области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 в 2020 году</t>
  </si>
  <si>
    <t>Субсидии бюджетам муниципальных образований Московской области из бюджета Московской области, на реализацию проектов граждан, сформированных в рамках практик инициативного бюджетирования</t>
  </si>
  <si>
    <t>Субвенции бюджетам муниципальных образований Московской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услуг)), на 2020 год и на плановый период 2021 и 2022 годов</t>
  </si>
  <si>
    <t xml:space="preserve">за счет средств федерального  бюджета </t>
  </si>
  <si>
    <t>Субсидии бюджетам муниципальных образований Московской области на сокращение доли загрязненных сточных вод на 2020 год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</si>
  <si>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</si>
  <si>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Утвержденный план 
на 2020 год  </t>
  </si>
  <si>
    <t>тыс.руб.</t>
  </si>
  <si>
    <t xml:space="preserve">Поступило на счет городского бюджета 
в 2020 году                            </t>
  </si>
  <si>
    <t xml:space="preserve">Перечислено получателям по предъявленным заявкам                                      </t>
  </si>
  <si>
    <t xml:space="preserve">Остаток на счете городского бюджета на 01.01.2021                                 </t>
  </si>
  <si>
    <r>
      <t xml:space="preserve">НАПРАВЛЕНИЕ РАСХОДОВАНИЯ И ОБЪЕМ СРЕДСТВ МЕЖБЮДЖЕТНЫХ ТРАНСФЕРТОВ,  ПРЕДОСТАВЛЯЕМЫХ ИЗ БЮДЖЕТА МОСКОВСКОЙ ОБЛАСТИ
</t>
    </r>
    <r>
      <rPr>
        <b/>
        <sz val="8"/>
        <rFont val="Times New Roman Cyr"/>
        <charset val="204"/>
      </rPr>
      <t xml:space="preserve"> </t>
    </r>
    <r>
      <rPr>
        <b/>
        <sz val="14"/>
        <rFont val="Times New Roman Cyr"/>
        <family val="1"/>
        <charset val="204"/>
      </rPr>
      <t xml:space="preserve">
БЮДЖЕТУ ГОРОДСКОГО ОКРУГА ЛЫТКАРИНО В 2020 ГОДУ</t>
    </r>
  </si>
  <si>
    <t xml:space="preserve"> Приложение 15
к отчету об исполнении бюджета городского округа Лыткарино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</si>
</sst>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18"/>
      <name val="Arial Cyr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5"/>
      <name val="Arial"/>
      <family val="2"/>
    </font>
    <font>
      <sz val="15"/>
      <name val="Arial Cyr"/>
      <charset val="204"/>
    </font>
    <font>
      <b/>
      <sz val="15"/>
      <name val="Arial Cyr"/>
      <charset val="204"/>
    </font>
    <font>
      <b/>
      <sz val="13"/>
      <name val="Arial Cyr"/>
      <family val="2"/>
      <charset val="204"/>
    </font>
    <font>
      <b/>
      <sz val="15"/>
      <name val="Arial"/>
      <family val="2"/>
      <charset val="204"/>
    </font>
    <font>
      <b/>
      <sz val="14"/>
      <name val="Times New Roman Cyr"/>
      <family val="1"/>
      <charset val="204"/>
    </font>
    <font>
      <sz val="16"/>
      <name val="Times New Roman"/>
      <family val="1"/>
      <charset val="204"/>
    </font>
    <font>
      <i/>
      <sz val="14"/>
      <name val="Arial Cyr"/>
      <charset val="204"/>
    </font>
    <font>
      <i/>
      <sz val="14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  <charset val="204"/>
    </font>
    <font>
      <i/>
      <sz val="15"/>
      <name val="Arial Cyr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Arial Cyr"/>
      <charset val="204"/>
    </font>
    <font>
      <sz val="2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  <charset val="204"/>
    </font>
    <font>
      <sz val="14"/>
      <color rgb="FFFF0000"/>
      <name val="Arial Cyr"/>
      <charset val="204"/>
    </font>
    <font>
      <b/>
      <sz val="15"/>
      <color rgb="FFFF0000"/>
      <name val="Arial Cyr"/>
      <charset val="204"/>
    </font>
    <font>
      <b/>
      <sz val="8"/>
      <name val="Times New Roman Cyr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/>
    <xf numFmtId="0" fontId="5" fillId="0" borderId="0" xfId="0" applyFont="1" applyBorder="1"/>
    <xf numFmtId="0" fontId="12" fillId="2" borderId="0" xfId="0" applyFont="1" applyFill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 applyAlignment="1">
      <alignment horizontal="center" wrapText="1"/>
    </xf>
    <xf numFmtId="0" fontId="19" fillId="0" borderId="0" xfId="0" applyFont="1" applyBorder="1"/>
    <xf numFmtId="0" fontId="24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5" fillId="0" borderId="0" xfId="0" applyFont="1" applyFill="1" applyBorder="1"/>
    <xf numFmtId="0" fontId="1" fillId="0" borderId="0" xfId="0" applyFont="1" applyBorder="1"/>
    <xf numFmtId="0" fontId="16" fillId="0" borderId="0" xfId="0" applyFont="1" applyBorder="1"/>
    <xf numFmtId="0" fontId="2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/>
    <xf numFmtId="0" fontId="0" fillId="0" borderId="0" xfId="0" applyFont="1" applyBorder="1" applyAlignment="1">
      <alignment wrapText="1"/>
    </xf>
    <xf numFmtId="0" fontId="0" fillId="3" borderId="0" xfId="0" applyFill="1"/>
    <xf numFmtId="0" fontId="0" fillId="0" borderId="0" xfId="0" applyFill="1" applyBorder="1"/>
    <xf numFmtId="0" fontId="20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33" fillId="0" borderId="0" xfId="0" applyFont="1" applyBorder="1" applyAlignment="1"/>
    <xf numFmtId="0" fontId="33" fillId="0" borderId="0" xfId="0" applyFont="1" applyFill="1" applyBorder="1" applyAlignment="1"/>
    <xf numFmtId="4" fontId="0" fillId="0" borderId="0" xfId="0" applyNumberFormat="1" applyFill="1" applyBorder="1"/>
    <xf numFmtId="0" fontId="35" fillId="0" borderId="0" xfId="0" applyFont="1" applyFill="1" applyBorder="1" applyAlignment="1">
      <alignment horizontal="left"/>
    </xf>
    <xf numFmtId="0" fontId="34" fillId="0" borderId="0" xfId="0" applyFont="1" applyFill="1" applyBorder="1"/>
    <xf numFmtId="0" fontId="36" fillId="0" borderId="0" xfId="0" applyFont="1" applyAlignment="1"/>
    <xf numFmtId="0" fontId="36" fillId="0" borderId="0" xfId="0" applyFont="1" applyFill="1" applyAlignment="1"/>
    <xf numFmtId="0" fontId="19" fillId="0" borderId="0" xfId="0" applyFont="1" applyFill="1"/>
    <xf numFmtId="0" fontId="0" fillId="0" borderId="0" xfId="0" applyFill="1"/>
    <xf numFmtId="0" fontId="19" fillId="4" borderId="0" xfId="0" applyFont="1" applyFill="1"/>
    <xf numFmtId="0" fontId="0" fillId="5" borderId="0" xfId="0" applyFill="1"/>
    <xf numFmtId="0" fontId="16" fillId="5" borderId="0" xfId="0" applyFont="1" applyFill="1"/>
    <xf numFmtId="0" fontId="17" fillId="5" borderId="0" xfId="0" applyFont="1" applyFill="1" applyAlignment="1">
      <alignment horizontal="center" wrapText="1"/>
    </xf>
    <xf numFmtId="0" fontId="0" fillId="0" borderId="13" xfId="0" applyFont="1" applyFill="1" applyBorder="1"/>
    <xf numFmtId="0" fontId="17" fillId="6" borderId="3" xfId="0" applyFont="1" applyFill="1" applyBorder="1" applyAlignment="1">
      <alignment horizontal="center"/>
    </xf>
    <xf numFmtId="0" fontId="5" fillId="6" borderId="13" xfId="0" applyFont="1" applyFill="1" applyBorder="1"/>
    <xf numFmtId="0" fontId="20" fillId="0" borderId="0" xfId="0" applyFont="1" applyFill="1" applyAlignment="1">
      <alignment horizontal="center" wrapText="1"/>
    </xf>
    <xf numFmtId="0" fontId="28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/>
    </xf>
    <xf numFmtId="4" fontId="33" fillId="0" borderId="0" xfId="0" applyNumberFormat="1" applyFont="1" applyFill="1" applyBorder="1" applyAlignment="1"/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1" xfId="0" applyFont="1" applyFill="1" applyBorder="1"/>
    <xf numFmtId="4" fontId="16" fillId="0" borderId="0" xfId="0" applyNumberFormat="1" applyFont="1" applyFill="1" applyBorder="1"/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8" fillId="0" borderId="0" xfId="0" applyNumberFormat="1" applyFont="1" applyFill="1"/>
    <xf numFmtId="164" fontId="0" fillId="0" borderId="0" xfId="0" applyNumberFormat="1" applyFill="1"/>
    <xf numFmtId="0" fontId="26" fillId="0" borderId="1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23" fillId="6" borderId="11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2" fillId="0" borderId="44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32" fillId="0" borderId="6" xfId="0" applyNumberFormat="1" applyFont="1" applyFill="1" applyBorder="1" applyAlignment="1">
      <alignment horizontal="center" vertical="center"/>
    </xf>
    <xf numFmtId="4" fontId="32" fillId="0" borderId="9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23" fillId="6" borderId="5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4" fontId="32" fillId="0" borderId="9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6" borderId="13" xfId="0" applyFont="1" applyFill="1" applyBorder="1"/>
    <xf numFmtId="0" fontId="0" fillId="0" borderId="22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38" fillId="0" borderId="49" xfId="0" applyFont="1" applyBorder="1" applyAlignment="1">
      <alignment horizontal="right" vertical="center" wrapText="1"/>
    </xf>
    <xf numFmtId="0" fontId="0" fillId="6" borderId="22" xfId="0" applyFont="1" applyFill="1" applyBorder="1" applyAlignment="1">
      <alignment horizontal="left" vertical="center" wrapText="1"/>
    </xf>
    <xf numFmtId="4" fontId="23" fillId="0" borderId="9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horizontal="center" vertical="center"/>
    </xf>
    <xf numFmtId="0" fontId="19" fillId="0" borderId="39" xfId="0" applyFont="1" applyFill="1" applyBorder="1"/>
    <xf numFmtId="165" fontId="23" fillId="6" borderId="5" xfId="0" applyNumberFormat="1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/>
    </xf>
    <xf numFmtId="165" fontId="23" fillId="6" borderId="1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23" fillId="6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Border="1"/>
    <xf numFmtId="4" fontId="16" fillId="4" borderId="0" xfId="0" applyNumberFormat="1" applyFont="1" applyFill="1" applyBorder="1"/>
    <xf numFmtId="4" fontId="23" fillId="0" borderId="0" xfId="0" applyNumberFormat="1" applyFont="1" applyBorder="1" applyAlignment="1">
      <alignment vertical="center"/>
    </xf>
    <xf numFmtId="4" fontId="39" fillId="0" borderId="0" xfId="0" applyNumberFormat="1" applyFont="1" applyBorder="1"/>
    <xf numFmtId="4" fontId="18" fillId="5" borderId="0" xfId="0" applyNumberFormat="1" applyFont="1" applyFill="1" applyBorder="1"/>
    <xf numFmtId="4" fontId="0" fillId="0" borderId="0" xfId="0" applyNumberFormat="1" applyBorder="1"/>
    <xf numFmtId="4" fontId="18" fillId="0" borderId="0" xfId="0" applyNumberFormat="1" applyFont="1" applyBorder="1" applyAlignment="1">
      <alignment vertical="center"/>
    </xf>
    <xf numFmtId="4" fontId="40" fillId="6" borderId="0" xfId="0" applyNumberFormat="1" applyFont="1" applyFill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4" fontId="32" fillId="0" borderId="44" xfId="0" applyNumberFormat="1" applyFont="1" applyFill="1" applyBorder="1" applyAlignment="1">
      <alignment horizontal="center" vertical="center"/>
    </xf>
    <xf numFmtId="4" fontId="32" fillId="0" borderId="44" xfId="0" applyNumberFormat="1" applyFont="1" applyFill="1" applyBorder="1" applyAlignment="1">
      <alignment horizontal="center" vertical="center" wrapText="1"/>
    </xf>
    <xf numFmtId="4" fontId="23" fillId="0" borderId="44" xfId="0" applyNumberFormat="1" applyFont="1" applyFill="1" applyBorder="1" applyAlignment="1">
      <alignment horizontal="center" vertical="center"/>
    </xf>
    <xf numFmtId="4" fontId="22" fillId="0" borderId="44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29" fillId="0" borderId="36" xfId="0" applyFont="1" applyFill="1" applyBorder="1" applyAlignment="1">
      <alignment horizontal="right" vertical="center" wrapText="1"/>
    </xf>
    <xf numFmtId="0" fontId="29" fillId="0" borderId="26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1" fillId="6" borderId="12" xfId="0" applyFont="1" applyFill="1" applyBorder="1" applyAlignment="1" applyProtection="1">
      <alignment horizontal="center" vertical="center" wrapText="1"/>
    </xf>
    <xf numFmtId="0" fontId="22" fillId="6" borderId="13" xfId="0" applyFont="1" applyFill="1" applyBorder="1" applyAlignment="1">
      <alignment wrapText="1"/>
    </xf>
    <xf numFmtId="0" fontId="22" fillId="6" borderId="17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horizontal="right" vertical="center" wrapText="1"/>
    </xf>
    <xf numFmtId="0" fontId="3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right" vertical="center" wrapText="1"/>
    </xf>
    <xf numFmtId="0" fontId="38" fillId="0" borderId="25" xfId="0" applyFont="1" applyBorder="1" applyAlignment="1">
      <alignment horizontal="right" vertical="center" wrapText="1"/>
    </xf>
    <xf numFmtId="0" fontId="38" fillId="0" borderId="41" xfId="0" applyFont="1" applyBorder="1" applyAlignment="1">
      <alignment horizontal="right" vertical="center" wrapText="1"/>
    </xf>
    <xf numFmtId="0" fontId="29" fillId="0" borderId="36" xfId="0" applyFont="1" applyBorder="1" applyAlignment="1">
      <alignment horizontal="right" vertical="center" wrapText="1"/>
    </xf>
    <xf numFmtId="0" fontId="38" fillId="0" borderId="26" xfId="0" applyFont="1" applyBorder="1" applyAlignment="1">
      <alignment horizontal="right" vertical="center" wrapText="1"/>
    </xf>
    <xf numFmtId="0" fontId="38" fillId="0" borderId="42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3" fillId="0" borderId="13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 wrapText="1"/>
    </xf>
    <xf numFmtId="0" fontId="30" fillId="6" borderId="2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33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/>
    <xf numFmtId="0" fontId="0" fillId="6" borderId="17" xfId="0" applyFont="1" applyFill="1" applyBorder="1" applyAlignment="1"/>
    <xf numFmtId="0" fontId="26" fillId="0" borderId="0" xfId="0" applyFont="1" applyBorder="1" applyAlignment="1" applyProtection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165" fontId="3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8"/>
  <sheetViews>
    <sheetView tabSelected="1" view="pageBreakPreview" topLeftCell="C1" zoomScale="53" zoomScaleNormal="50" zoomScaleSheetLayoutView="53" workbookViewId="0">
      <selection activeCell="C8" sqref="C8:AD8"/>
    </sheetView>
  </sheetViews>
  <sheetFormatPr defaultColWidth="9.6640625" defaultRowHeight="13.2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11" customWidth="1"/>
    <col min="30" max="30" width="55.6640625" hidden="1" customWidth="1"/>
    <col min="31" max="31" width="0.6640625" hidden="1" customWidth="1"/>
    <col min="32" max="32" width="27" style="73" customWidth="1"/>
    <col min="33" max="33" width="25.5546875" style="1" customWidth="1"/>
    <col min="34" max="34" width="24.6640625" style="1" customWidth="1"/>
    <col min="35" max="35" width="30" style="1" customWidth="1"/>
    <col min="36" max="36" width="18.88671875" style="1" bestFit="1" customWidth="1"/>
    <col min="37" max="37" width="20.33203125" style="1" customWidth="1"/>
    <col min="38" max="38" width="20.5546875" style="1" customWidth="1"/>
    <col min="39" max="39" width="21.21875" style="1" customWidth="1"/>
  </cols>
  <sheetData>
    <row r="1" spans="2:39" s="2" customFormat="1" ht="91.2" customHeight="1" x14ac:dyDescent="0.4">
      <c r="C1" s="25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57"/>
      <c r="AE1" s="258"/>
      <c r="AF1" s="258"/>
      <c r="AG1" s="18"/>
      <c r="AH1" s="259" t="s">
        <v>66</v>
      </c>
      <c r="AI1" s="260"/>
      <c r="AJ1" s="18"/>
      <c r="AK1" s="18"/>
      <c r="AL1" s="18"/>
      <c r="AM1" s="18"/>
    </row>
    <row r="2" spans="2:39" s="2" customFormat="1" ht="45" customHeight="1" x14ac:dyDescent="0.4">
      <c r="C2" s="25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2"/>
      <c r="AE2" s="83"/>
      <c r="AF2" s="83"/>
      <c r="AG2" s="18"/>
      <c r="AH2" s="84"/>
      <c r="AI2" s="120"/>
      <c r="AJ2" s="18"/>
      <c r="AK2" s="18"/>
      <c r="AL2" s="18"/>
      <c r="AM2" s="18"/>
    </row>
    <row r="3" spans="2:39" s="2" customFormat="1" ht="58.2" customHeight="1" x14ac:dyDescent="0.25">
      <c r="C3" s="241" t="s">
        <v>65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18"/>
      <c r="AK3" s="18"/>
      <c r="AL3" s="18"/>
      <c r="AM3" s="18"/>
    </row>
    <row r="4" spans="2:39" s="2" customFormat="1" ht="18" customHeight="1" thickBot="1" x14ac:dyDescent="0.3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 t="s">
        <v>61</v>
      </c>
      <c r="AJ4" s="18"/>
      <c r="AK4" s="18"/>
      <c r="AL4" s="18"/>
      <c r="AM4" s="18"/>
    </row>
    <row r="5" spans="2:39" s="9" customFormat="1" ht="77.400000000000006" customHeight="1" thickBot="1" x14ac:dyDescent="0.35">
      <c r="B5" s="10"/>
      <c r="C5" s="252" t="s">
        <v>11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4"/>
      <c r="AE5" s="75"/>
      <c r="AF5" s="255" t="s">
        <v>60</v>
      </c>
      <c r="AG5" s="255" t="s">
        <v>62</v>
      </c>
      <c r="AH5" s="255" t="s">
        <v>63</v>
      </c>
      <c r="AI5" s="255" t="s">
        <v>64</v>
      </c>
      <c r="AJ5" s="19"/>
      <c r="AK5" s="19"/>
      <c r="AL5" s="19"/>
      <c r="AM5" s="19"/>
    </row>
    <row r="6" spans="2:39" s="45" customFormat="1" ht="57.75" customHeight="1" thickBot="1" x14ac:dyDescent="0.35">
      <c r="B6" s="46"/>
      <c r="C6" s="147" t="s">
        <v>36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40"/>
      <c r="AE6" s="48"/>
      <c r="AF6" s="87">
        <f>AF7+AF8+AF18+AF19+AF20+AF21+AF22+AF23+AF27+AF32+AF40+AF41+AF42+AF44+AF45+AF46+AF47+AF48+AF17</f>
        <v>738447</v>
      </c>
      <c r="AG6" s="87">
        <f t="shared" ref="AG6:AI6" si="0">AG7+AG8+AG18+AG19+AG20+AG21+AG22+AG23+AG27+AG32+AG40+AG41+AG42+AG44+AG45+AG46+AG47+AG48+AG17</f>
        <v>720455.7</v>
      </c>
      <c r="AH6" s="87">
        <f t="shared" si="0"/>
        <v>718793.79999999981</v>
      </c>
      <c r="AI6" s="119">
        <f t="shared" si="0"/>
        <v>1661.9000000000017</v>
      </c>
      <c r="AJ6" s="121"/>
      <c r="AK6" s="121"/>
      <c r="AL6" s="121"/>
      <c r="AM6" s="121"/>
    </row>
    <row r="7" spans="2:39" s="11" customFormat="1" ht="64.2" customHeight="1" thickBot="1" x14ac:dyDescent="0.35">
      <c r="B7" s="12"/>
      <c r="C7" s="242" t="s">
        <v>25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/>
      <c r="AE7" s="15"/>
      <c r="AF7" s="88">
        <v>13012</v>
      </c>
      <c r="AG7" s="88">
        <v>12035.4</v>
      </c>
      <c r="AH7" s="88">
        <v>12035.4</v>
      </c>
      <c r="AI7" s="88">
        <f>AG7-AH7</f>
        <v>0</v>
      </c>
      <c r="AJ7" s="122"/>
      <c r="AK7" s="122"/>
      <c r="AL7" s="122"/>
      <c r="AM7" s="122"/>
    </row>
    <row r="8" spans="2:39" s="41" customFormat="1" ht="143.25" customHeight="1" thickBot="1" x14ac:dyDescent="0.35">
      <c r="B8" s="50"/>
      <c r="C8" s="135" t="s">
        <v>37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8"/>
      <c r="AE8" s="32"/>
      <c r="AF8" s="88">
        <f>AF10+AF14+AF15+AF16</f>
        <v>373533</v>
      </c>
      <c r="AG8" s="88">
        <f t="shared" ref="AG8:AI8" si="1">AG10+AG14+AG15+AG16</f>
        <v>371078.2</v>
      </c>
      <c r="AH8" s="88">
        <f t="shared" si="1"/>
        <v>370833.2</v>
      </c>
      <c r="AI8" s="88">
        <f t="shared" si="1"/>
        <v>245</v>
      </c>
      <c r="AJ8" s="60"/>
      <c r="AK8" s="60"/>
      <c r="AL8" s="60"/>
      <c r="AM8" s="122"/>
    </row>
    <row r="9" spans="2:39" s="11" customFormat="1" ht="22.5" customHeight="1" x14ac:dyDescent="0.3">
      <c r="B9" s="12"/>
      <c r="C9" s="234" t="s">
        <v>1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6"/>
      <c r="AE9" s="25"/>
      <c r="AF9" s="89"/>
      <c r="AG9" s="90"/>
      <c r="AH9" s="90"/>
      <c r="AI9" s="90"/>
      <c r="AJ9" s="122"/>
      <c r="AK9" s="122"/>
      <c r="AL9" s="122"/>
      <c r="AM9" s="122"/>
    </row>
    <row r="10" spans="2:39" s="11" customFormat="1" ht="34.5" customHeight="1" x14ac:dyDescent="0.3">
      <c r="B10" s="14"/>
      <c r="C10" s="2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157" t="s">
        <v>10</v>
      </c>
      <c r="AA10" s="157"/>
      <c r="AB10" s="157"/>
      <c r="AC10" s="157"/>
      <c r="AD10" s="218"/>
      <c r="AE10" s="22"/>
      <c r="AF10" s="91">
        <f>AF12+AF13</f>
        <v>358489</v>
      </c>
      <c r="AG10" s="91">
        <f>AG12+AG13</f>
        <v>356156</v>
      </c>
      <c r="AH10" s="91">
        <f t="shared" ref="AH10:AI10" si="2">AH12+AH13</f>
        <v>356156</v>
      </c>
      <c r="AI10" s="91">
        <f t="shared" si="2"/>
        <v>0</v>
      </c>
      <c r="AJ10" s="122"/>
      <c r="AK10" s="122"/>
      <c r="AL10" s="122"/>
      <c r="AM10" s="122"/>
    </row>
    <row r="11" spans="2:39" s="11" customFormat="1" ht="21" customHeight="1" x14ac:dyDescent="0.3">
      <c r="B11" s="14"/>
      <c r="C11" s="2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85"/>
      <c r="AA11" s="212" t="s">
        <v>0</v>
      </c>
      <c r="AB11" s="213"/>
      <c r="AC11" s="213"/>
      <c r="AD11" s="214"/>
      <c r="AE11" s="22"/>
      <c r="AF11" s="92"/>
      <c r="AG11" s="93"/>
      <c r="AH11" s="93"/>
      <c r="AI11" s="93"/>
      <c r="AJ11" s="122"/>
      <c r="AK11" s="122"/>
      <c r="AL11" s="122"/>
      <c r="AM11" s="122"/>
    </row>
    <row r="12" spans="2:39" s="11" customFormat="1" ht="35.25" customHeight="1" x14ac:dyDescent="0.3">
      <c r="B12" s="14"/>
      <c r="C12" s="2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85"/>
      <c r="AA12" s="157" t="s">
        <v>9</v>
      </c>
      <c r="AB12" s="158"/>
      <c r="AC12" s="158"/>
      <c r="AD12" s="159"/>
      <c r="AE12" s="15"/>
      <c r="AF12" s="93">
        <v>280266</v>
      </c>
      <c r="AG12" s="93">
        <v>278253.7</v>
      </c>
      <c r="AH12" s="93">
        <v>278253.7</v>
      </c>
      <c r="AI12" s="93">
        <f t="shared" ref="AI12:AI13" si="3">AG12-AH12</f>
        <v>0</v>
      </c>
      <c r="AJ12" s="122"/>
      <c r="AK12" s="122"/>
      <c r="AL12" s="122"/>
      <c r="AM12" s="122"/>
    </row>
    <row r="13" spans="2:39" s="11" customFormat="1" ht="45" customHeight="1" x14ac:dyDescent="0.3">
      <c r="B13" s="14"/>
      <c r="C13" s="2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85"/>
      <c r="AA13" s="157" t="s">
        <v>16</v>
      </c>
      <c r="AB13" s="158"/>
      <c r="AC13" s="158"/>
      <c r="AD13" s="159"/>
      <c r="AE13" s="15"/>
      <c r="AF13" s="93">
        <v>78223</v>
      </c>
      <c r="AG13" s="93">
        <v>77902.3</v>
      </c>
      <c r="AH13" s="93">
        <v>77902.3</v>
      </c>
      <c r="AI13" s="93">
        <f t="shared" si="3"/>
        <v>0</v>
      </c>
      <c r="AJ13" s="122"/>
      <c r="AK13" s="122"/>
      <c r="AL13" s="122"/>
      <c r="AM13" s="122"/>
    </row>
    <row r="14" spans="2:39" s="11" customFormat="1" ht="31.5" customHeight="1" x14ac:dyDescent="0.3">
      <c r="B14" s="14"/>
      <c r="C14" s="2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57" t="s">
        <v>6</v>
      </c>
      <c r="AA14" s="158"/>
      <c r="AB14" s="158"/>
      <c r="AC14" s="158"/>
      <c r="AD14" s="159"/>
      <c r="AE14" s="15"/>
      <c r="AF14" s="93">
        <v>13140</v>
      </c>
      <c r="AG14" s="93">
        <v>13039</v>
      </c>
      <c r="AH14" s="93">
        <v>12794</v>
      </c>
      <c r="AI14" s="93">
        <f t="shared" ref="AI14:AI22" si="4">AG14-AH14</f>
        <v>245</v>
      </c>
      <c r="AJ14" s="122"/>
      <c r="AK14" s="122"/>
      <c r="AL14" s="122"/>
      <c r="AM14" s="122"/>
    </row>
    <row r="15" spans="2:39" s="11" customFormat="1" ht="90" customHeight="1" x14ac:dyDescent="0.3">
      <c r="B15" s="14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60" t="s">
        <v>13</v>
      </c>
      <c r="AA15" s="245"/>
      <c r="AB15" s="245"/>
      <c r="AC15" s="245"/>
      <c r="AD15" s="246"/>
      <c r="AE15" s="15"/>
      <c r="AF15" s="93">
        <v>25</v>
      </c>
      <c r="AG15" s="93">
        <v>4.5</v>
      </c>
      <c r="AH15" s="93">
        <v>4.5</v>
      </c>
      <c r="AI15" s="93">
        <f t="shared" si="4"/>
        <v>0</v>
      </c>
      <c r="AJ15" s="122"/>
      <c r="AK15" s="122"/>
      <c r="AL15" s="122"/>
      <c r="AM15" s="122"/>
    </row>
    <row r="16" spans="2:39" s="11" customFormat="1" ht="51.6" customHeight="1" thickBot="1" x14ac:dyDescent="0.35">
      <c r="B16" s="14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247" t="s">
        <v>18</v>
      </c>
      <c r="AA16" s="248"/>
      <c r="AB16" s="248"/>
      <c r="AC16" s="248"/>
      <c r="AD16" s="249"/>
      <c r="AE16" s="57"/>
      <c r="AF16" s="94">
        <v>1879</v>
      </c>
      <c r="AG16" s="94">
        <v>1878.7</v>
      </c>
      <c r="AH16" s="94">
        <v>1878.7</v>
      </c>
      <c r="AI16" s="94">
        <f t="shared" si="4"/>
        <v>0</v>
      </c>
      <c r="AJ16" s="122"/>
      <c r="AK16" s="122"/>
      <c r="AL16" s="122"/>
      <c r="AM16" s="122"/>
    </row>
    <row r="17" spans="1:39" s="11" customFormat="1" ht="173.4" customHeight="1" thickBot="1" x14ac:dyDescent="0.35">
      <c r="B17" s="14"/>
      <c r="C17" s="135" t="s">
        <v>56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86"/>
      <c r="AE17" s="32"/>
      <c r="AF17" s="88">
        <v>6119</v>
      </c>
      <c r="AG17" s="88">
        <v>5754.8</v>
      </c>
      <c r="AH17" s="88">
        <v>5561</v>
      </c>
      <c r="AI17" s="88">
        <f t="shared" si="4"/>
        <v>193.80000000000018</v>
      </c>
      <c r="AJ17" s="122"/>
      <c r="AK17" s="122"/>
      <c r="AL17" s="122"/>
      <c r="AM17" s="122"/>
    </row>
    <row r="18" spans="1:39" s="11" customFormat="1" ht="72" customHeight="1" thickBot="1" x14ac:dyDescent="0.35">
      <c r="B18" s="12"/>
      <c r="C18" s="135" t="s">
        <v>38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6"/>
      <c r="AE18" s="32"/>
      <c r="AF18" s="88">
        <v>3762</v>
      </c>
      <c r="AG18" s="88">
        <v>3762</v>
      </c>
      <c r="AH18" s="88">
        <v>3762</v>
      </c>
      <c r="AI18" s="88">
        <f t="shared" si="4"/>
        <v>0</v>
      </c>
      <c r="AJ18" s="122"/>
      <c r="AK18" s="122"/>
      <c r="AL18" s="122"/>
      <c r="AM18" s="122"/>
    </row>
    <row r="19" spans="1:39" s="11" customFormat="1" ht="103.8" customHeight="1" thickBot="1" x14ac:dyDescent="0.35">
      <c r="A19" s="13"/>
      <c r="B19" s="13"/>
      <c r="C19" s="135" t="s">
        <v>22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6"/>
      <c r="AE19" s="32"/>
      <c r="AF19" s="89">
        <v>2177</v>
      </c>
      <c r="AG19" s="89">
        <v>2177</v>
      </c>
      <c r="AH19" s="89">
        <v>2045.2</v>
      </c>
      <c r="AI19" s="89">
        <f t="shared" si="4"/>
        <v>131.79999999999995</v>
      </c>
      <c r="AJ19" s="122"/>
      <c r="AK19" s="122"/>
      <c r="AL19" s="122"/>
      <c r="AM19" s="122"/>
    </row>
    <row r="20" spans="1:39" s="11" customFormat="1" ht="91.2" customHeight="1" thickBot="1" x14ac:dyDescent="0.35">
      <c r="C20" s="135" t="s">
        <v>39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6"/>
      <c r="AE20" s="28"/>
      <c r="AF20" s="88">
        <v>1609</v>
      </c>
      <c r="AG20" s="88">
        <v>1609</v>
      </c>
      <c r="AH20" s="88">
        <v>1608.1</v>
      </c>
      <c r="AI20" s="89">
        <f t="shared" si="4"/>
        <v>0.90000000000009095</v>
      </c>
      <c r="AJ20" s="122"/>
      <c r="AK20" s="122"/>
      <c r="AL20" s="122"/>
      <c r="AM20" s="122"/>
    </row>
    <row r="21" spans="1:39" s="11" customFormat="1" ht="78.599999999999994" customHeight="1" thickBot="1" x14ac:dyDescent="0.35">
      <c r="C21" s="135" t="s">
        <v>23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6"/>
      <c r="AE21" s="28"/>
      <c r="AF21" s="95">
        <v>20</v>
      </c>
      <c r="AG21" s="95">
        <v>13.4</v>
      </c>
      <c r="AH21" s="95">
        <v>13.4</v>
      </c>
      <c r="AI21" s="88">
        <f t="shared" si="4"/>
        <v>0</v>
      </c>
      <c r="AJ21" s="122"/>
      <c r="AK21" s="122"/>
      <c r="AL21" s="122"/>
      <c r="AM21" s="122"/>
    </row>
    <row r="22" spans="1:39" s="43" customFormat="1" ht="124.2" customHeight="1" thickBot="1" x14ac:dyDescent="0.35">
      <c r="C22" s="135" t="s">
        <v>40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6"/>
      <c r="AE22" s="28"/>
      <c r="AF22" s="88">
        <v>8971</v>
      </c>
      <c r="AG22" s="88">
        <v>8970.5</v>
      </c>
      <c r="AH22" s="88">
        <v>8970.5</v>
      </c>
      <c r="AI22" s="88">
        <f t="shared" si="4"/>
        <v>0</v>
      </c>
      <c r="AJ22" s="123"/>
      <c r="AK22" s="123"/>
      <c r="AL22" s="123"/>
      <c r="AM22" s="122"/>
    </row>
    <row r="23" spans="1:39" s="11" customFormat="1" ht="83.4" customHeight="1" thickBot="1" x14ac:dyDescent="0.35">
      <c r="C23" s="135" t="s">
        <v>24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6"/>
      <c r="AE23" s="28"/>
      <c r="AF23" s="88">
        <f>AF25+AF26</f>
        <v>21605</v>
      </c>
      <c r="AG23" s="88">
        <f>AG25+AG26</f>
        <v>21207.600000000002</v>
      </c>
      <c r="AH23" s="88">
        <f>AH25+AH26</f>
        <v>21194.5</v>
      </c>
      <c r="AI23" s="88">
        <f>AI25+AI26</f>
        <v>13.100000000002183</v>
      </c>
      <c r="AJ23" s="122"/>
      <c r="AK23" s="122"/>
      <c r="AL23" s="122"/>
      <c r="AM23" s="122"/>
    </row>
    <row r="24" spans="1:39" s="11" customFormat="1" ht="29.25" customHeight="1" x14ac:dyDescent="0.3">
      <c r="C24" s="222" t="s">
        <v>1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  <c r="AE24" s="58"/>
      <c r="AF24" s="90"/>
      <c r="AG24" s="90"/>
      <c r="AH24" s="90"/>
      <c r="AI24" s="90"/>
      <c r="AJ24" s="122"/>
      <c r="AK24" s="122"/>
      <c r="AL24" s="122"/>
      <c r="AM24" s="122"/>
    </row>
    <row r="25" spans="1:39" s="11" customFormat="1" ht="27.6" customHeight="1" x14ac:dyDescent="0.3">
      <c r="C25" s="2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250" t="s">
        <v>4</v>
      </c>
      <c r="AA25" s="250"/>
      <c r="AB25" s="250"/>
      <c r="AC25" s="250"/>
      <c r="AD25" s="251"/>
      <c r="AE25" s="16"/>
      <c r="AF25" s="93">
        <v>19473</v>
      </c>
      <c r="AG25" s="93">
        <v>19098.7</v>
      </c>
      <c r="AH25" s="93">
        <v>19085.599999999999</v>
      </c>
      <c r="AI25" s="93">
        <f>AG25-AH25</f>
        <v>13.100000000002183</v>
      </c>
      <c r="AJ25" s="122"/>
      <c r="AK25" s="122"/>
      <c r="AL25" s="122"/>
      <c r="AM25" s="122"/>
    </row>
    <row r="26" spans="1:39" s="11" customFormat="1" ht="40.200000000000003" customHeight="1" thickBot="1" x14ac:dyDescent="0.35"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225" t="s">
        <v>5</v>
      </c>
      <c r="AA26" s="225"/>
      <c r="AB26" s="225"/>
      <c r="AC26" s="225"/>
      <c r="AD26" s="226"/>
      <c r="AE26" s="59"/>
      <c r="AF26" s="94">
        <v>2132</v>
      </c>
      <c r="AG26" s="94">
        <v>2108.9</v>
      </c>
      <c r="AH26" s="94">
        <v>2108.9</v>
      </c>
      <c r="AI26" s="94">
        <f>AG26-AH26</f>
        <v>0</v>
      </c>
      <c r="AJ26" s="122"/>
      <c r="AK26" s="122"/>
      <c r="AL26" s="122"/>
      <c r="AM26" s="122"/>
    </row>
    <row r="27" spans="1:39" s="41" customFormat="1" ht="76.2" customHeight="1" thickBot="1" x14ac:dyDescent="0.35">
      <c r="C27" s="154" t="s">
        <v>26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6"/>
      <c r="AE27" s="28"/>
      <c r="AF27" s="88">
        <f>AF29+AF30+AF31</f>
        <v>18679</v>
      </c>
      <c r="AG27" s="88">
        <f t="shared" ref="AG27:AI27" si="5">AG29+AG30+AG31</f>
        <v>16313.7</v>
      </c>
      <c r="AH27" s="88">
        <f t="shared" si="5"/>
        <v>15827.900000000001</v>
      </c>
      <c r="AI27" s="88">
        <f t="shared" si="5"/>
        <v>485.79999999999927</v>
      </c>
      <c r="AJ27" s="60"/>
      <c r="AK27" s="60"/>
      <c r="AL27" s="60"/>
      <c r="AM27" s="122"/>
    </row>
    <row r="28" spans="1:39" s="11" customFormat="1" ht="30.75" customHeight="1" x14ac:dyDescent="0.3">
      <c r="C28" s="219" t="s">
        <v>1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1"/>
      <c r="AE28" s="16"/>
      <c r="AF28" s="96"/>
      <c r="AG28" s="97"/>
      <c r="AH28" s="97"/>
      <c r="AI28" s="97"/>
      <c r="AJ28" s="122"/>
      <c r="AK28" s="122"/>
      <c r="AL28" s="122"/>
      <c r="AM28" s="122"/>
    </row>
    <row r="29" spans="1:39" s="11" customFormat="1" ht="67.8" customHeight="1" thickBot="1" x14ac:dyDescent="0.35"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225" t="s">
        <v>7</v>
      </c>
      <c r="AA29" s="225"/>
      <c r="AB29" s="225"/>
      <c r="AC29" s="225"/>
      <c r="AD29" s="226"/>
      <c r="AE29" s="116"/>
      <c r="AF29" s="94">
        <v>17720</v>
      </c>
      <c r="AG29" s="94">
        <v>15394.5</v>
      </c>
      <c r="AH29" s="94">
        <v>14908.7</v>
      </c>
      <c r="AI29" s="94">
        <f>AG29-AH29</f>
        <v>485.79999999999927</v>
      </c>
      <c r="AJ29" s="122"/>
      <c r="AK29" s="122"/>
      <c r="AL29" s="122"/>
      <c r="AM29" s="122"/>
    </row>
    <row r="30" spans="1:39" s="11" customFormat="1" ht="81" customHeight="1" thickBot="1" x14ac:dyDescent="0.35"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232" t="s">
        <v>12</v>
      </c>
      <c r="AA30" s="232"/>
      <c r="AB30" s="232"/>
      <c r="AC30" s="232"/>
      <c r="AD30" s="233"/>
      <c r="AE30" s="58"/>
      <c r="AF30" s="115">
        <v>849</v>
      </c>
      <c r="AG30" s="115">
        <v>849</v>
      </c>
      <c r="AH30" s="115">
        <v>849</v>
      </c>
      <c r="AI30" s="115">
        <f>AG30-AH30</f>
        <v>0</v>
      </c>
      <c r="AJ30" s="122"/>
      <c r="AK30" s="122"/>
      <c r="AL30" s="122"/>
      <c r="AM30" s="122"/>
    </row>
    <row r="31" spans="1:39" s="11" customFormat="1" ht="68.400000000000006" customHeight="1" thickBot="1" x14ac:dyDescent="0.3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225" t="s">
        <v>8</v>
      </c>
      <c r="AA31" s="225"/>
      <c r="AB31" s="225"/>
      <c r="AC31" s="225"/>
      <c r="AD31" s="226"/>
      <c r="AE31" s="28"/>
      <c r="AF31" s="94">
        <v>110</v>
      </c>
      <c r="AG31" s="94">
        <v>70.2</v>
      </c>
      <c r="AH31" s="94">
        <v>70.2</v>
      </c>
      <c r="AI31" s="94">
        <f>AG31-AH31</f>
        <v>0</v>
      </c>
      <c r="AJ31" s="122"/>
      <c r="AK31" s="122"/>
      <c r="AL31" s="122"/>
      <c r="AM31" s="122"/>
    </row>
    <row r="32" spans="1:39" s="41" customFormat="1" ht="111" customHeight="1" thickBot="1" x14ac:dyDescent="0.35">
      <c r="C32" s="154" t="s">
        <v>27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6"/>
      <c r="AE32" s="28"/>
      <c r="AF32" s="88">
        <f>AF34+AF39</f>
        <v>277130</v>
      </c>
      <c r="AG32" s="88">
        <f t="shared" ref="AG32:AH32" si="6">AG34+AG39</f>
        <v>271194.7</v>
      </c>
      <c r="AH32" s="88">
        <f t="shared" si="6"/>
        <v>270669.3</v>
      </c>
      <c r="AI32" s="88">
        <f>AI34+AI39</f>
        <v>525.39999999999964</v>
      </c>
      <c r="AJ32" s="60"/>
      <c r="AK32" s="60"/>
      <c r="AL32" s="60"/>
      <c r="AM32" s="122"/>
    </row>
    <row r="33" spans="3:39" s="11" customFormat="1" ht="33" customHeight="1" x14ac:dyDescent="0.3">
      <c r="C33" s="229" t="s">
        <v>1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1"/>
      <c r="AE33" s="16"/>
      <c r="AF33" s="92"/>
      <c r="AG33" s="97"/>
      <c r="AH33" s="97"/>
      <c r="AI33" s="97"/>
      <c r="AJ33" s="122"/>
      <c r="AK33" s="122"/>
      <c r="AL33" s="122"/>
      <c r="AM33" s="122"/>
    </row>
    <row r="34" spans="3:39" s="11" customFormat="1" ht="27" customHeight="1" x14ac:dyDescent="0.3">
      <c r="C34" s="23"/>
      <c r="D34" s="80" t="s">
        <v>2</v>
      </c>
      <c r="E34" s="80" t="s">
        <v>2</v>
      </c>
      <c r="F34" s="80" t="s">
        <v>2</v>
      </c>
      <c r="G34" s="80" t="s">
        <v>2</v>
      </c>
      <c r="H34" s="80" t="s">
        <v>2</v>
      </c>
      <c r="I34" s="80" t="s">
        <v>2</v>
      </c>
      <c r="J34" s="80" t="s">
        <v>2</v>
      </c>
      <c r="K34" s="80" t="s">
        <v>2</v>
      </c>
      <c r="L34" s="80" t="s">
        <v>2</v>
      </c>
      <c r="M34" s="80" t="s">
        <v>2</v>
      </c>
      <c r="N34" s="80" t="s">
        <v>2</v>
      </c>
      <c r="O34" s="80" t="s">
        <v>2</v>
      </c>
      <c r="P34" s="80" t="s">
        <v>2</v>
      </c>
      <c r="Q34" s="80" t="s">
        <v>2</v>
      </c>
      <c r="R34" s="80" t="s">
        <v>2</v>
      </c>
      <c r="S34" s="80" t="s">
        <v>2</v>
      </c>
      <c r="T34" s="80" t="s">
        <v>2</v>
      </c>
      <c r="U34" s="80" t="s">
        <v>2</v>
      </c>
      <c r="V34" s="80" t="s">
        <v>2</v>
      </c>
      <c r="W34" s="80" t="s">
        <v>2</v>
      </c>
      <c r="X34" s="80" t="s">
        <v>2</v>
      </c>
      <c r="Y34" s="80" t="s">
        <v>2</v>
      </c>
      <c r="Z34" s="160" t="s">
        <v>17</v>
      </c>
      <c r="AA34" s="161"/>
      <c r="AB34" s="161"/>
      <c r="AC34" s="161"/>
      <c r="AD34" s="162"/>
      <c r="AE34" s="16"/>
      <c r="AF34" s="93">
        <f>AF36+AF37+AF38</f>
        <v>272119</v>
      </c>
      <c r="AG34" s="93">
        <f t="shared" ref="AG34:AH34" si="7">AG36+AG37+AG38</f>
        <v>266183.7</v>
      </c>
      <c r="AH34" s="93">
        <f t="shared" si="7"/>
        <v>266183.7</v>
      </c>
      <c r="AI34" s="93">
        <f t="shared" ref="AI34" si="8">AI36+AI37+AI38</f>
        <v>0</v>
      </c>
      <c r="AJ34" s="122"/>
      <c r="AK34" s="122"/>
      <c r="AL34" s="122"/>
      <c r="AM34" s="122"/>
    </row>
    <row r="35" spans="3:39" s="11" customFormat="1" ht="23.25" customHeight="1" x14ac:dyDescent="0.3">
      <c r="C35" s="2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227" t="s">
        <v>0</v>
      </c>
      <c r="AB35" s="227"/>
      <c r="AC35" s="227"/>
      <c r="AD35" s="228"/>
      <c r="AE35" s="16"/>
      <c r="AF35" s="93"/>
      <c r="AG35" s="91"/>
      <c r="AH35" s="91"/>
      <c r="AI35" s="91"/>
      <c r="AJ35" s="122"/>
      <c r="AK35" s="122"/>
      <c r="AL35" s="122"/>
      <c r="AM35" s="122"/>
    </row>
    <row r="36" spans="3:39" s="11" customFormat="1" ht="27" customHeight="1" x14ac:dyDescent="0.3">
      <c r="C36" s="23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157" t="s">
        <v>9</v>
      </c>
      <c r="AB36" s="157"/>
      <c r="AC36" s="157"/>
      <c r="AD36" s="218"/>
      <c r="AE36" s="16"/>
      <c r="AF36" s="93">
        <v>202490</v>
      </c>
      <c r="AG36" s="93">
        <v>198044.3</v>
      </c>
      <c r="AH36" s="93">
        <v>198044.3</v>
      </c>
      <c r="AI36" s="93">
        <f t="shared" ref="AI36:AI48" si="9">AG36-AH36</f>
        <v>0</v>
      </c>
      <c r="AJ36" s="122"/>
      <c r="AK36" s="122"/>
      <c r="AL36" s="122"/>
      <c r="AM36" s="122"/>
    </row>
    <row r="37" spans="3:39" s="11" customFormat="1" ht="30.75" customHeight="1" x14ac:dyDescent="0.3">
      <c r="C37" s="23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160" t="s">
        <v>14</v>
      </c>
      <c r="AB37" s="160"/>
      <c r="AC37" s="160"/>
      <c r="AD37" s="217"/>
      <c r="AE37" s="16"/>
      <c r="AF37" s="93">
        <v>29202</v>
      </c>
      <c r="AG37" s="93">
        <v>28577.7</v>
      </c>
      <c r="AH37" s="93">
        <v>28577.7</v>
      </c>
      <c r="AI37" s="93">
        <f t="shared" si="9"/>
        <v>0</v>
      </c>
      <c r="AJ37" s="122"/>
      <c r="AK37" s="122"/>
      <c r="AL37" s="122"/>
      <c r="AM37" s="122"/>
    </row>
    <row r="38" spans="3:39" s="11" customFormat="1" ht="27.75" customHeight="1" x14ac:dyDescent="0.3">
      <c r="C38" s="23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157" t="s">
        <v>15</v>
      </c>
      <c r="AB38" s="158"/>
      <c r="AC38" s="158"/>
      <c r="AD38" s="159"/>
      <c r="AE38" s="16"/>
      <c r="AF38" s="93">
        <v>40427</v>
      </c>
      <c r="AG38" s="93">
        <v>39561.699999999997</v>
      </c>
      <c r="AH38" s="93">
        <v>39561.699999999997</v>
      </c>
      <c r="AI38" s="93">
        <f t="shared" si="9"/>
        <v>0</v>
      </c>
      <c r="AJ38" s="122"/>
      <c r="AK38" s="122"/>
      <c r="AL38" s="122"/>
      <c r="AM38" s="122"/>
    </row>
    <row r="39" spans="3:39" s="11" customFormat="1" ht="31.8" customHeight="1" thickBot="1" x14ac:dyDescent="0.35">
      <c r="C39" s="23"/>
      <c r="D39" s="80" t="s">
        <v>3</v>
      </c>
      <c r="E39" s="80" t="s">
        <v>3</v>
      </c>
      <c r="F39" s="80" t="s">
        <v>3</v>
      </c>
      <c r="G39" s="80" t="s">
        <v>3</v>
      </c>
      <c r="H39" s="80" t="s">
        <v>3</v>
      </c>
      <c r="I39" s="80" t="s">
        <v>3</v>
      </c>
      <c r="J39" s="80" t="s">
        <v>3</v>
      </c>
      <c r="K39" s="80" t="s">
        <v>3</v>
      </c>
      <c r="L39" s="80" t="s">
        <v>3</v>
      </c>
      <c r="M39" s="80" t="s">
        <v>3</v>
      </c>
      <c r="N39" s="80" t="s">
        <v>3</v>
      </c>
      <c r="O39" s="80" t="s">
        <v>3</v>
      </c>
      <c r="P39" s="80" t="s">
        <v>3</v>
      </c>
      <c r="Q39" s="80" t="s">
        <v>3</v>
      </c>
      <c r="R39" s="80" t="s">
        <v>3</v>
      </c>
      <c r="S39" s="80" t="s">
        <v>3</v>
      </c>
      <c r="T39" s="80" t="s">
        <v>3</v>
      </c>
      <c r="U39" s="80" t="s">
        <v>3</v>
      </c>
      <c r="V39" s="80" t="s">
        <v>3</v>
      </c>
      <c r="W39" s="80" t="s">
        <v>3</v>
      </c>
      <c r="X39" s="80" t="s">
        <v>3</v>
      </c>
      <c r="Y39" s="80" t="s">
        <v>3</v>
      </c>
      <c r="Z39" s="160" t="s">
        <v>6</v>
      </c>
      <c r="AA39" s="161"/>
      <c r="AB39" s="161"/>
      <c r="AC39" s="161"/>
      <c r="AD39" s="162"/>
      <c r="AE39" s="16"/>
      <c r="AF39" s="98">
        <v>5011</v>
      </c>
      <c r="AG39" s="98">
        <v>5011</v>
      </c>
      <c r="AH39" s="98">
        <v>4485.6000000000004</v>
      </c>
      <c r="AI39" s="98">
        <f>AG39-AH39</f>
        <v>525.39999999999964</v>
      </c>
      <c r="AJ39" s="122"/>
      <c r="AK39" s="122"/>
      <c r="AL39" s="122"/>
      <c r="AM39" s="122"/>
    </row>
    <row r="40" spans="3:39" ht="72" customHeight="1" thickBot="1" x14ac:dyDescent="0.65">
      <c r="C40" s="135" t="s">
        <v>50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17"/>
      <c r="AF40" s="88">
        <v>966</v>
      </c>
      <c r="AG40" s="88">
        <v>966</v>
      </c>
      <c r="AH40" s="88">
        <v>962</v>
      </c>
      <c r="AI40" s="88">
        <f t="shared" si="9"/>
        <v>4</v>
      </c>
      <c r="AJ40" s="122"/>
      <c r="AK40" s="122"/>
      <c r="AL40" s="122"/>
      <c r="AM40" s="122"/>
    </row>
    <row r="41" spans="3:39" ht="63" customHeight="1" thickBot="1" x14ac:dyDescent="0.65">
      <c r="C41" s="140" t="s">
        <v>28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3"/>
      <c r="AE41" s="33"/>
      <c r="AF41" s="88">
        <v>632</v>
      </c>
      <c r="AG41" s="88">
        <v>632</v>
      </c>
      <c r="AH41" s="88">
        <v>632</v>
      </c>
      <c r="AI41" s="88">
        <f t="shared" si="9"/>
        <v>0</v>
      </c>
      <c r="AJ41" s="122"/>
      <c r="AK41" s="122"/>
      <c r="AL41" s="122"/>
      <c r="AM41" s="122"/>
    </row>
    <row r="42" spans="3:39" ht="87.75" customHeight="1" thickBot="1" x14ac:dyDescent="0.65">
      <c r="C42" s="140" t="s">
        <v>41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2"/>
      <c r="AE42" s="33"/>
      <c r="AF42" s="88">
        <f>AF43</f>
        <v>1251</v>
      </c>
      <c r="AG42" s="88">
        <f>AG43</f>
        <v>1169.2</v>
      </c>
      <c r="AH42" s="88">
        <f>AH43</f>
        <v>1169.2</v>
      </c>
      <c r="AI42" s="88">
        <f>AI43</f>
        <v>0</v>
      </c>
      <c r="AJ42" s="122"/>
      <c r="AK42" s="122"/>
      <c r="AL42" s="122"/>
      <c r="AM42" s="122"/>
    </row>
    <row r="43" spans="3:39" ht="63.6" customHeight="1" thickBot="1" x14ac:dyDescent="0.65"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145" t="s">
        <v>19</v>
      </c>
      <c r="AA43" s="145"/>
      <c r="AB43" s="145"/>
      <c r="AC43" s="145"/>
      <c r="AD43" s="146"/>
      <c r="AE43" s="33"/>
      <c r="AF43" s="99">
        <v>1251</v>
      </c>
      <c r="AG43" s="99">
        <v>1169.2</v>
      </c>
      <c r="AH43" s="99">
        <v>1169.2</v>
      </c>
      <c r="AI43" s="99">
        <f t="shared" si="9"/>
        <v>0</v>
      </c>
      <c r="AJ43" s="122"/>
      <c r="AK43" s="122"/>
      <c r="AL43" s="122"/>
      <c r="AM43" s="122"/>
    </row>
    <row r="44" spans="3:39" ht="68.25" customHeight="1" thickBot="1" x14ac:dyDescent="0.65">
      <c r="C44" s="135" t="s">
        <v>29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78"/>
      <c r="AE44" s="33"/>
      <c r="AF44" s="88">
        <v>6</v>
      </c>
      <c r="AG44" s="88">
        <v>0</v>
      </c>
      <c r="AH44" s="88">
        <v>0</v>
      </c>
      <c r="AI44" s="88">
        <f t="shared" si="9"/>
        <v>0</v>
      </c>
      <c r="AJ44" s="122"/>
      <c r="AK44" s="122"/>
      <c r="AL44" s="122"/>
      <c r="AM44" s="122"/>
    </row>
    <row r="45" spans="3:39" ht="133.19999999999999" customHeight="1" thickBot="1" x14ac:dyDescent="0.65">
      <c r="C45" s="135" t="s">
        <v>30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78"/>
      <c r="AE45" s="33"/>
      <c r="AF45" s="88">
        <v>948</v>
      </c>
      <c r="AG45" s="88">
        <v>0</v>
      </c>
      <c r="AH45" s="88">
        <v>0</v>
      </c>
      <c r="AI45" s="88">
        <f t="shared" si="9"/>
        <v>0</v>
      </c>
      <c r="AJ45" s="122"/>
      <c r="AK45" s="122"/>
      <c r="AL45" s="122"/>
      <c r="AM45" s="122"/>
    </row>
    <row r="46" spans="3:39" ht="69" customHeight="1" thickBot="1" x14ac:dyDescent="0.65">
      <c r="C46" s="135" t="s">
        <v>31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78"/>
      <c r="AE46" s="33"/>
      <c r="AF46" s="88">
        <v>75</v>
      </c>
      <c r="AG46" s="88">
        <v>74.7</v>
      </c>
      <c r="AH46" s="88">
        <v>74.7</v>
      </c>
      <c r="AI46" s="88">
        <f t="shared" si="9"/>
        <v>0</v>
      </c>
      <c r="AJ46" s="122"/>
      <c r="AK46" s="122"/>
      <c r="AL46" s="122"/>
      <c r="AM46" s="122"/>
    </row>
    <row r="47" spans="3:39" ht="55.8" customHeight="1" thickBot="1" x14ac:dyDescent="0.65">
      <c r="C47" s="135" t="s">
        <v>42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78"/>
      <c r="AE47" s="33"/>
      <c r="AF47" s="88">
        <v>510</v>
      </c>
      <c r="AG47" s="88">
        <v>407.7</v>
      </c>
      <c r="AH47" s="88">
        <v>407.7</v>
      </c>
      <c r="AI47" s="88">
        <f t="shared" si="9"/>
        <v>0</v>
      </c>
      <c r="AJ47" s="122"/>
      <c r="AK47" s="122"/>
      <c r="AL47" s="122"/>
      <c r="AM47" s="122"/>
    </row>
    <row r="48" spans="3:39" ht="137.4" customHeight="1" thickBot="1" x14ac:dyDescent="0.65">
      <c r="C48" s="135" t="s">
        <v>51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78"/>
      <c r="AE48" s="33"/>
      <c r="AF48" s="88">
        <v>7442</v>
      </c>
      <c r="AG48" s="88">
        <v>3089.8</v>
      </c>
      <c r="AH48" s="88">
        <v>3027.7</v>
      </c>
      <c r="AI48" s="88">
        <f t="shared" si="9"/>
        <v>62.100000000000364</v>
      </c>
      <c r="AJ48" s="122"/>
      <c r="AK48" s="122"/>
      <c r="AL48" s="122"/>
      <c r="AM48" s="122"/>
    </row>
    <row r="49" spans="3:39" s="44" customFormat="1" ht="66" customHeight="1" thickBot="1" x14ac:dyDescent="0.65">
      <c r="C49" s="147" t="s">
        <v>48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49"/>
      <c r="AF49" s="100">
        <f>AF50+AF51+AF52+AF53+AF54+AF55+AF59+AF60+AF61+AF62+AF63+AF64+AF68</f>
        <v>907742.55</v>
      </c>
      <c r="AG49" s="100">
        <f t="shared" ref="AG49:AI49" si="10">AG50+AG51+AG52+AG53+AG54+AG55+AG59+AG60+AG61+AG62+AG63+AG64+AG68</f>
        <v>900528.84</v>
      </c>
      <c r="AH49" s="100">
        <f t="shared" si="10"/>
        <v>897530.33000000007</v>
      </c>
      <c r="AI49" s="117">
        <f t="shared" si="10"/>
        <v>2998.5099999999998</v>
      </c>
      <c r="AJ49" s="121"/>
      <c r="AK49" s="121"/>
      <c r="AL49" s="121"/>
      <c r="AM49" s="124"/>
    </row>
    <row r="50" spans="3:39" ht="48" customHeight="1" thickBot="1" x14ac:dyDescent="0.35">
      <c r="C50" s="137" t="s">
        <v>43</v>
      </c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1"/>
      <c r="AE50" s="47"/>
      <c r="AF50" s="88">
        <v>1358</v>
      </c>
      <c r="AG50" s="88">
        <v>1358</v>
      </c>
      <c r="AH50" s="88">
        <v>1354.69</v>
      </c>
      <c r="AI50" s="88">
        <f>AG50-AH50</f>
        <v>3.3099999999999454</v>
      </c>
      <c r="AJ50" s="122"/>
      <c r="AK50" s="122"/>
      <c r="AL50" s="122"/>
      <c r="AM50" s="122"/>
    </row>
    <row r="51" spans="3:39" ht="58.5" customHeight="1" thickBot="1" x14ac:dyDescent="0.35">
      <c r="C51" s="137" t="s">
        <v>44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1"/>
      <c r="AE51" s="47"/>
      <c r="AF51" s="88">
        <v>877</v>
      </c>
      <c r="AG51" s="101">
        <v>876.99</v>
      </c>
      <c r="AH51" s="88">
        <v>876.99</v>
      </c>
      <c r="AI51" s="88">
        <f>AG51-AH51</f>
        <v>0</v>
      </c>
      <c r="AJ51" s="122"/>
      <c r="AK51" s="122"/>
      <c r="AL51" s="122"/>
      <c r="AM51" s="122"/>
    </row>
    <row r="52" spans="3:39" ht="58.5" customHeight="1" thickBot="1" x14ac:dyDescent="0.35">
      <c r="C52" s="137" t="s">
        <v>32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79"/>
      <c r="AE52" s="47"/>
      <c r="AF52" s="88">
        <v>13416</v>
      </c>
      <c r="AG52" s="101">
        <v>13312.88</v>
      </c>
      <c r="AH52" s="88">
        <v>13312.88</v>
      </c>
      <c r="AI52" s="88">
        <f>AG52-AH52</f>
        <v>0</v>
      </c>
      <c r="AJ52" s="122"/>
      <c r="AK52" s="122"/>
      <c r="AL52" s="122"/>
      <c r="AM52" s="122"/>
    </row>
    <row r="53" spans="3:39" ht="101.25" customHeight="1" thickBot="1" x14ac:dyDescent="0.35">
      <c r="C53" s="137" t="s">
        <v>45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1"/>
      <c r="AE53" s="47"/>
      <c r="AF53" s="88">
        <v>1492</v>
      </c>
      <c r="AG53" s="101">
        <v>1333</v>
      </c>
      <c r="AH53" s="88">
        <v>1333</v>
      </c>
      <c r="AI53" s="88">
        <v>0</v>
      </c>
      <c r="AJ53" s="122"/>
      <c r="AK53" s="122"/>
      <c r="AL53" s="122"/>
      <c r="AM53" s="122"/>
    </row>
    <row r="54" spans="3:39" ht="95.25" customHeight="1" thickBot="1" x14ac:dyDescent="0.35">
      <c r="C54" s="137" t="s">
        <v>46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79"/>
      <c r="AE54" s="47"/>
      <c r="AF54" s="88">
        <v>225</v>
      </c>
      <c r="AG54" s="101">
        <v>202.8</v>
      </c>
      <c r="AH54" s="88">
        <v>202.8</v>
      </c>
      <c r="AI54" s="88">
        <f>AG54-AH54</f>
        <v>0</v>
      </c>
      <c r="AJ54" s="122"/>
      <c r="AK54" s="122"/>
      <c r="AL54" s="122"/>
      <c r="AM54" s="122"/>
    </row>
    <row r="55" spans="3:39" s="42" customFormat="1" ht="189" customHeight="1" thickBot="1" x14ac:dyDescent="0.35">
      <c r="C55" s="137" t="s">
        <v>33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9"/>
      <c r="AD55" s="108"/>
      <c r="AE55" s="47"/>
      <c r="AF55" s="88">
        <f>AF57+AF58</f>
        <v>5885.9</v>
      </c>
      <c r="AG55" s="88">
        <f>AG57+AG58</f>
        <v>5884.6</v>
      </c>
      <c r="AH55" s="88">
        <f t="shared" ref="AH55:AI55" si="11">AH57+AH58</f>
        <v>5884.6</v>
      </c>
      <c r="AI55" s="88">
        <f t="shared" si="11"/>
        <v>0</v>
      </c>
      <c r="AJ55" s="60"/>
      <c r="AK55" s="60"/>
      <c r="AL55" s="60"/>
      <c r="AM55" s="122"/>
    </row>
    <row r="56" spans="3:39" ht="26.25" customHeight="1" thickBot="1" x14ac:dyDescent="0.35">
      <c r="C56" s="168" t="s">
        <v>0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08"/>
      <c r="AE56" s="47"/>
      <c r="AF56" s="131"/>
      <c r="AG56" s="132"/>
      <c r="AH56" s="131"/>
      <c r="AI56" s="131"/>
      <c r="AJ56" s="122"/>
      <c r="AK56" s="122"/>
      <c r="AL56" s="122"/>
      <c r="AM56" s="122"/>
    </row>
    <row r="57" spans="3:39" ht="34.5" customHeight="1" thickBot="1" x14ac:dyDescent="0.35">
      <c r="C57" s="170" t="s">
        <v>20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09"/>
      <c r="AE57" s="106"/>
      <c r="AF57" s="93">
        <v>4114.7</v>
      </c>
      <c r="AG57" s="102">
        <v>4113.8</v>
      </c>
      <c r="AH57" s="93">
        <v>4113.8</v>
      </c>
      <c r="AI57" s="93">
        <f>AG57-AH57</f>
        <v>0</v>
      </c>
      <c r="AJ57" s="122"/>
      <c r="AK57" s="122"/>
      <c r="AL57" s="122"/>
      <c r="AM57" s="122"/>
    </row>
    <row r="58" spans="3:39" ht="29.25" customHeight="1" thickBot="1" x14ac:dyDescent="0.35">
      <c r="C58" s="143" t="s">
        <v>21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09"/>
      <c r="AE58" s="106"/>
      <c r="AF58" s="94">
        <v>1771.2</v>
      </c>
      <c r="AG58" s="103">
        <v>1770.8</v>
      </c>
      <c r="AH58" s="94">
        <v>1770.8</v>
      </c>
      <c r="AI58" s="94">
        <f>AG58-AH58</f>
        <v>0</v>
      </c>
      <c r="AJ58" s="122"/>
      <c r="AK58" s="122"/>
      <c r="AL58" s="122"/>
      <c r="AM58" s="122"/>
    </row>
    <row r="59" spans="3:39" ht="66.75" customHeight="1" thickBot="1" x14ac:dyDescent="0.35">
      <c r="C59" s="137" t="s">
        <v>35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9"/>
      <c r="AD59" s="108"/>
      <c r="AE59" s="47"/>
      <c r="AF59" s="88">
        <v>3237.14</v>
      </c>
      <c r="AG59" s="101">
        <v>3237.12</v>
      </c>
      <c r="AH59" s="88">
        <v>3237.12</v>
      </c>
      <c r="AI59" s="88">
        <f t="shared" ref="AI59:AI70" si="12">AG59-AH59</f>
        <v>0</v>
      </c>
      <c r="AJ59" s="125"/>
      <c r="AK59" s="122"/>
      <c r="AL59" s="122"/>
      <c r="AM59" s="122"/>
    </row>
    <row r="60" spans="3:39" ht="66.75" customHeight="1" thickBot="1" x14ac:dyDescent="0.35">
      <c r="C60" s="137" t="s">
        <v>52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9"/>
      <c r="AD60" s="109"/>
      <c r="AE60" s="106"/>
      <c r="AF60" s="104">
        <v>11356</v>
      </c>
      <c r="AG60" s="105">
        <v>4658.8</v>
      </c>
      <c r="AH60" s="104">
        <v>4658.8</v>
      </c>
      <c r="AI60" s="112">
        <f t="shared" si="12"/>
        <v>0</v>
      </c>
      <c r="AJ60" s="122"/>
      <c r="AK60" s="122"/>
      <c r="AL60" s="122"/>
      <c r="AM60" s="122"/>
    </row>
    <row r="61" spans="3:39" ht="110.25" customHeight="1" thickBot="1" x14ac:dyDescent="0.35">
      <c r="C61" s="137" t="s">
        <v>53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9"/>
      <c r="AD61" s="109"/>
      <c r="AE61" s="106"/>
      <c r="AF61" s="104">
        <v>564</v>
      </c>
      <c r="AG61" s="105">
        <v>564</v>
      </c>
      <c r="AH61" s="104">
        <v>564</v>
      </c>
      <c r="AI61" s="112">
        <f t="shared" si="12"/>
        <v>0</v>
      </c>
      <c r="AJ61" s="122"/>
      <c r="AK61" s="122"/>
      <c r="AL61" s="122"/>
      <c r="AM61" s="122"/>
    </row>
    <row r="62" spans="3:39" ht="90.75" customHeight="1" thickBot="1" x14ac:dyDescent="0.35">
      <c r="C62" s="137" t="s">
        <v>54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9"/>
      <c r="AD62" s="109"/>
      <c r="AE62" s="106"/>
      <c r="AF62" s="104">
        <v>160.97999999999999</v>
      </c>
      <c r="AG62" s="105">
        <v>0</v>
      </c>
      <c r="AH62" s="104">
        <v>0</v>
      </c>
      <c r="AI62" s="112">
        <f t="shared" si="12"/>
        <v>0</v>
      </c>
      <c r="AJ62" s="125"/>
      <c r="AK62" s="122"/>
      <c r="AL62" s="122"/>
      <c r="AM62" s="122"/>
    </row>
    <row r="63" spans="3:39" ht="66.75" customHeight="1" thickBot="1" x14ac:dyDescent="0.35">
      <c r="C63" s="137" t="s">
        <v>55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9"/>
      <c r="AD63" s="108"/>
      <c r="AE63" s="47"/>
      <c r="AF63" s="88">
        <v>7000</v>
      </c>
      <c r="AG63" s="101">
        <v>7000</v>
      </c>
      <c r="AH63" s="88">
        <v>4004.8</v>
      </c>
      <c r="AI63" s="118">
        <f>AG63-AH63</f>
        <v>2995.2</v>
      </c>
      <c r="AJ63" s="122"/>
      <c r="AK63" s="122"/>
      <c r="AL63" s="122"/>
      <c r="AM63" s="122"/>
    </row>
    <row r="64" spans="3:39" ht="49.8" customHeight="1" thickBot="1" x14ac:dyDescent="0.35">
      <c r="C64" s="172" t="s">
        <v>58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4"/>
      <c r="AE64" s="47"/>
      <c r="AF64" s="89">
        <f>AF66+AF67</f>
        <v>860940.53</v>
      </c>
      <c r="AG64" s="89">
        <f t="shared" ref="AG64:AH64" si="13">AG66+AG67</f>
        <v>860870.65</v>
      </c>
      <c r="AH64" s="89">
        <f t="shared" si="13"/>
        <v>860870.65</v>
      </c>
      <c r="AI64" s="89">
        <f>AG64-AH64</f>
        <v>0</v>
      </c>
      <c r="AJ64" s="125"/>
      <c r="AK64" s="122"/>
      <c r="AL64" s="122"/>
      <c r="AM64" s="122"/>
    </row>
    <row r="65" spans="3:39" ht="29.25" customHeight="1" thickBot="1" x14ac:dyDescent="0.35">
      <c r="C65" s="175" t="s">
        <v>0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7"/>
      <c r="AE65" s="106"/>
      <c r="AF65" s="133"/>
      <c r="AG65" s="134"/>
      <c r="AH65" s="90"/>
      <c r="AI65" s="133"/>
      <c r="AJ65" s="122"/>
      <c r="AK65" s="122"/>
      <c r="AL65" s="122"/>
      <c r="AM65" s="122"/>
    </row>
    <row r="66" spans="3:39" ht="31.8" customHeight="1" thickBot="1" x14ac:dyDescent="0.35">
      <c r="C66" s="178" t="s">
        <v>20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80"/>
      <c r="AE66" s="106"/>
      <c r="AF66" s="93">
        <v>215235.13</v>
      </c>
      <c r="AG66" s="102">
        <v>215217.66</v>
      </c>
      <c r="AH66" s="93">
        <v>215217.66</v>
      </c>
      <c r="AI66" s="93">
        <f>AG66-AH66</f>
        <v>0</v>
      </c>
      <c r="AJ66" s="125"/>
      <c r="AK66" s="122"/>
      <c r="AL66" s="122"/>
      <c r="AM66" s="122"/>
    </row>
    <row r="67" spans="3:39" ht="32.4" customHeight="1" thickBot="1" x14ac:dyDescent="0.35">
      <c r="C67" s="181" t="s">
        <v>57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3"/>
      <c r="AE67" s="106"/>
      <c r="AF67" s="94">
        <v>645705.4</v>
      </c>
      <c r="AG67" s="103">
        <v>645652.99</v>
      </c>
      <c r="AH67" s="94">
        <v>645652.99</v>
      </c>
      <c r="AI67" s="94">
        <f>AG67-AH67</f>
        <v>0</v>
      </c>
      <c r="AJ67" s="122"/>
      <c r="AK67" s="122"/>
      <c r="AL67" s="122"/>
      <c r="AM67" s="122"/>
    </row>
    <row r="68" spans="3:39" ht="66.75" customHeight="1" thickBot="1" x14ac:dyDescent="0.35">
      <c r="C68" s="184" t="s">
        <v>59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6"/>
      <c r="AD68" s="110"/>
      <c r="AE68" s="106"/>
      <c r="AF68" s="104">
        <v>1230</v>
      </c>
      <c r="AG68" s="105">
        <v>1230</v>
      </c>
      <c r="AH68" s="104">
        <v>1230</v>
      </c>
      <c r="AI68" s="104">
        <f>AG68-AH68</f>
        <v>0</v>
      </c>
      <c r="AJ68" s="122"/>
      <c r="AK68" s="122"/>
      <c r="AL68" s="122"/>
      <c r="AM68" s="122"/>
    </row>
    <row r="69" spans="3:39" s="44" customFormat="1" ht="61.5" customHeight="1" thickBot="1" x14ac:dyDescent="0.35">
      <c r="C69" s="165" t="s">
        <v>47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7"/>
      <c r="AD69" s="111"/>
      <c r="AE69" s="107"/>
      <c r="AF69" s="100">
        <f>AF70</f>
        <v>45806</v>
      </c>
      <c r="AG69" s="100">
        <f t="shared" ref="AG69:AI69" si="14">AG70</f>
        <v>45805.93</v>
      </c>
      <c r="AH69" s="100">
        <f t="shared" si="14"/>
        <v>45805.93</v>
      </c>
      <c r="AI69" s="100">
        <f t="shared" si="14"/>
        <v>0</v>
      </c>
      <c r="AJ69" s="126"/>
      <c r="AK69" s="126"/>
      <c r="AL69" s="126"/>
      <c r="AM69" s="127"/>
    </row>
    <row r="70" spans="3:39" ht="113.25" customHeight="1" thickBot="1" x14ac:dyDescent="0.3">
      <c r="C70" s="135" t="s">
        <v>34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2"/>
      <c r="AE70" s="47"/>
      <c r="AF70" s="88">
        <v>45806</v>
      </c>
      <c r="AG70" s="101">
        <v>45805.93</v>
      </c>
      <c r="AH70" s="88">
        <v>45805.93</v>
      </c>
      <c r="AI70" s="112">
        <f t="shared" si="12"/>
        <v>0</v>
      </c>
      <c r="AJ70" s="128"/>
      <c r="AK70" s="128"/>
      <c r="AL70" s="128"/>
      <c r="AM70" s="128"/>
    </row>
    <row r="71" spans="3:39" s="30" customFormat="1" ht="67.5" customHeight="1" thickBot="1" x14ac:dyDescent="0.45">
      <c r="C71" s="196" t="s">
        <v>49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8"/>
      <c r="AE71" s="107"/>
      <c r="AF71" s="100">
        <f>AF49+AF6+AF69</f>
        <v>1691995.55</v>
      </c>
      <c r="AG71" s="100">
        <f t="shared" ref="AG71:AI71" si="15">AG49+AG6+AG69</f>
        <v>1666790.47</v>
      </c>
      <c r="AH71" s="100">
        <f t="shared" si="15"/>
        <v>1662130.0599999998</v>
      </c>
      <c r="AI71" s="117">
        <f t="shared" si="15"/>
        <v>4660.4100000000017</v>
      </c>
      <c r="AJ71" s="129"/>
      <c r="AK71" s="130"/>
      <c r="AL71" s="130"/>
      <c r="AM71" s="130"/>
    </row>
    <row r="72" spans="3:39" s="1" customFormat="1" ht="74.25" customHeight="1" x14ac:dyDescent="0.45"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53"/>
      <c r="AE72" s="34"/>
      <c r="AF72" s="61"/>
      <c r="AG72" s="54"/>
      <c r="AH72" s="35"/>
      <c r="AI72" s="60"/>
      <c r="AJ72" s="36"/>
    </row>
    <row r="73" spans="3:39" s="1" customFormat="1" ht="61.5" customHeight="1" x14ac:dyDescent="0.45"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53"/>
      <c r="AE73" s="34"/>
      <c r="AF73" s="62"/>
      <c r="AG73" s="54"/>
      <c r="AH73" s="40"/>
      <c r="AI73" s="36"/>
      <c r="AJ73" s="36"/>
    </row>
    <row r="74" spans="3:39" ht="49.5" customHeight="1" x14ac:dyDescent="0.45"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5"/>
      <c r="AF74" s="63"/>
      <c r="AG74" s="37"/>
      <c r="AH74" s="38"/>
      <c r="AI74" s="31"/>
      <c r="AJ74" s="31"/>
    </row>
    <row r="75" spans="3:39" ht="54" customHeight="1" x14ac:dyDescent="0.45">
      <c r="AB75" s="39"/>
      <c r="AC75" s="39"/>
      <c r="AD75" s="39"/>
      <c r="AE75" s="39"/>
      <c r="AF75" s="64"/>
      <c r="AG75" s="40"/>
      <c r="AI75" s="31"/>
      <c r="AJ75" s="31"/>
    </row>
    <row r="76" spans="3:39" ht="84" customHeight="1" x14ac:dyDescent="0.6"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6"/>
      <c r="AF76" s="65"/>
    </row>
    <row r="77" spans="3:39" ht="108.75" customHeight="1" x14ac:dyDescent="0.6">
      <c r="C77" s="211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5"/>
      <c r="AF77" s="65"/>
    </row>
    <row r="78" spans="3:39" ht="151.5" hidden="1" customHeight="1" x14ac:dyDescent="0.25">
      <c r="C78" s="189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5"/>
      <c r="AF78" s="66"/>
    </row>
    <row r="79" spans="3:39" ht="46.5" hidden="1" customHeight="1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8"/>
      <c r="AF79" s="65"/>
    </row>
    <row r="80" spans="3:39" ht="121.5" hidden="1" customHeight="1" x14ac:dyDescent="0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5"/>
      <c r="AF80" s="66"/>
    </row>
    <row r="81" spans="3:32" ht="119.25" hidden="1" customHeight="1" thickBot="1" x14ac:dyDescent="0.3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5"/>
      <c r="AF81" s="66"/>
    </row>
    <row r="82" spans="3:32" ht="193.5" customHeight="1" x14ac:dyDescent="0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5"/>
      <c r="AF82" s="66"/>
    </row>
    <row r="83" spans="3:32" ht="53.25" customHeight="1" x14ac:dyDescent="0.7">
      <c r="C83" s="193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5"/>
      <c r="AF83" s="66"/>
    </row>
    <row r="84" spans="3:32" ht="126.75" customHeight="1" x14ac:dyDescent="0.6">
      <c r="C84" s="187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7"/>
      <c r="AF84" s="67"/>
    </row>
    <row r="85" spans="3:32" ht="68.25" customHeight="1" x14ac:dyDescent="0.6">
      <c r="C85" s="199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5"/>
      <c r="AF85" s="68"/>
    </row>
    <row r="86" spans="3:32" ht="80.25" customHeight="1" x14ac:dyDescent="0.6">
      <c r="C86" s="189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5"/>
      <c r="AF86" s="65"/>
    </row>
    <row r="87" spans="3:32" ht="158.25" customHeight="1" x14ac:dyDescent="0.6">
      <c r="C87" s="189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5"/>
      <c r="AF87" s="65"/>
    </row>
    <row r="88" spans="3:32" ht="150.75" customHeight="1" x14ac:dyDescent="0.6">
      <c r="C88" s="189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5"/>
      <c r="AF88" s="65"/>
    </row>
    <row r="89" spans="3:32" ht="150.75" customHeight="1" x14ac:dyDescent="0.6">
      <c r="C89" s="189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5"/>
      <c r="AF89" s="65"/>
    </row>
    <row r="90" spans="3:32" ht="52.5" customHeight="1" x14ac:dyDescent="0.6">
      <c r="C90" s="189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5"/>
      <c r="AF90" s="65"/>
    </row>
    <row r="91" spans="3:32" ht="60" customHeight="1" x14ac:dyDescent="0.6">
      <c r="C91" s="187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5"/>
      <c r="AF91" s="65"/>
    </row>
    <row r="92" spans="3:32" ht="57.75" customHeight="1" x14ac:dyDescent="0.6">
      <c r="C92" s="208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5"/>
      <c r="AF92" s="65"/>
    </row>
    <row r="93" spans="3:32" ht="80.25" customHeight="1" x14ac:dyDescent="0.6">
      <c r="C93" s="208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5"/>
      <c r="AF93" s="69"/>
    </row>
    <row r="94" spans="3:32" ht="170.25" customHeight="1" x14ac:dyDescent="0.6">
      <c r="C94" s="189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5"/>
      <c r="AF94" s="69"/>
    </row>
    <row r="95" spans="3:32" ht="77.25" customHeight="1" x14ac:dyDescent="0.6">
      <c r="C95" s="189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5"/>
      <c r="AF95" s="65"/>
    </row>
    <row r="96" spans="3:32" ht="101.25" customHeight="1" x14ac:dyDescent="0.25"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5"/>
      <c r="AF96" s="65"/>
    </row>
    <row r="97" spans="3:32" ht="86.25" customHeight="1" x14ac:dyDescent="0.25">
      <c r="C97" s="204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5"/>
      <c r="AF97" s="65"/>
    </row>
    <row r="98" spans="3:32" ht="87.75" customHeight="1" x14ac:dyDescent="0.25">
      <c r="C98" s="204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5"/>
      <c r="AF98" s="65"/>
    </row>
    <row r="99" spans="3:32" ht="138.6" customHeight="1" x14ac:dyDescent="0.25">
      <c r="C99" s="204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5"/>
      <c r="AF99" s="65"/>
    </row>
    <row r="100" spans="3:32" ht="126.6" customHeight="1" x14ac:dyDescent="0.5">
      <c r="C100" s="204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3"/>
      <c r="AF100" s="65"/>
    </row>
    <row r="101" spans="3:32" ht="136.19999999999999" customHeight="1" x14ac:dyDescent="0.25">
      <c r="C101" s="204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5"/>
      <c r="AF101" s="70"/>
    </row>
    <row r="102" spans="3:32" ht="37.799999999999997" x14ac:dyDescent="0.25">
      <c r="C102" s="199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5"/>
      <c r="AF102" s="65"/>
    </row>
    <row r="103" spans="3:32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71"/>
    </row>
    <row r="104" spans="3:32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71"/>
    </row>
    <row r="105" spans="3:32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71"/>
    </row>
    <row r="106" spans="3:32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71"/>
    </row>
    <row r="107" spans="3:32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71"/>
    </row>
    <row r="108" spans="3:32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71"/>
    </row>
    <row r="109" spans="3:32" x14ac:dyDescent="0.25">
      <c r="AE109" s="1"/>
      <c r="AF109" s="71"/>
    </row>
    <row r="118" spans="32:32" ht="60.6" x14ac:dyDescent="1">
      <c r="AF118" s="72"/>
    </row>
  </sheetData>
  <mergeCells count="96">
    <mergeCell ref="Z15:AD15"/>
    <mergeCell ref="AA13:AD13"/>
    <mergeCell ref="Z29:AD29"/>
    <mergeCell ref="Z16:AD16"/>
    <mergeCell ref="Z14:AD14"/>
    <mergeCell ref="Z26:AD26"/>
    <mergeCell ref="C23:AD23"/>
    <mergeCell ref="C18:AD18"/>
    <mergeCell ref="Z25:AD25"/>
    <mergeCell ref="C17:AC17"/>
    <mergeCell ref="AD1:AF1"/>
    <mergeCell ref="C9:AD9"/>
    <mergeCell ref="Z10:AD10"/>
    <mergeCell ref="C8:AD8"/>
    <mergeCell ref="C6:AD6"/>
    <mergeCell ref="C3:AI3"/>
    <mergeCell ref="C5:AD5"/>
    <mergeCell ref="C7:AD7"/>
    <mergeCell ref="AH1:AI1"/>
    <mergeCell ref="AA12:AD12"/>
    <mergeCell ref="AA11:AD11"/>
    <mergeCell ref="C19:AD19"/>
    <mergeCell ref="C20:AD20"/>
    <mergeCell ref="AA37:AD37"/>
    <mergeCell ref="AA36:AD36"/>
    <mergeCell ref="C28:AD28"/>
    <mergeCell ref="C24:AD24"/>
    <mergeCell ref="Z31:AD31"/>
    <mergeCell ref="AA35:AD35"/>
    <mergeCell ref="C33:AD33"/>
    <mergeCell ref="C22:AD22"/>
    <mergeCell ref="C21:AD21"/>
    <mergeCell ref="Z34:AD34"/>
    <mergeCell ref="Z30:AD30"/>
    <mergeCell ref="C27:AD27"/>
    <mergeCell ref="C102:AD102"/>
    <mergeCell ref="C99:AD99"/>
    <mergeCell ref="C100:AD100"/>
    <mergeCell ref="C97:AD97"/>
    <mergeCell ref="C74:AD74"/>
    <mergeCell ref="C101:AD101"/>
    <mergeCell ref="C98:AD98"/>
    <mergeCell ref="C95:AD95"/>
    <mergeCell ref="C94:AD94"/>
    <mergeCell ref="C92:AD92"/>
    <mergeCell ref="C89:AD89"/>
    <mergeCell ref="C93:AD93"/>
    <mergeCell ref="C96:AD96"/>
    <mergeCell ref="C76:AD76"/>
    <mergeCell ref="C77:AD77"/>
    <mergeCell ref="C88:AD88"/>
    <mergeCell ref="C91:AD91"/>
    <mergeCell ref="C90:AD90"/>
    <mergeCell ref="C70:AD70"/>
    <mergeCell ref="C83:AD83"/>
    <mergeCell ref="C78:AD78"/>
    <mergeCell ref="C71:AD71"/>
    <mergeCell ref="C85:AD85"/>
    <mergeCell ref="C87:AD87"/>
    <mergeCell ref="C84:AD84"/>
    <mergeCell ref="C86:AD86"/>
    <mergeCell ref="C72:AC72"/>
    <mergeCell ref="C73:AC73"/>
    <mergeCell ref="C69:AC69"/>
    <mergeCell ref="C52:AC52"/>
    <mergeCell ref="C62:AC62"/>
    <mergeCell ref="C63:AC63"/>
    <mergeCell ref="C51:AD51"/>
    <mergeCell ref="C53:AD53"/>
    <mergeCell ref="C55:AC55"/>
    <mergeCell ref="C56:AC56"/>
    <mergeCell ref="C57:AC57"/>
    <mergeCell ref="C59:AC59"/>
    <mergeCell ref="C64:AD64"/>
    <mergeCell ref="C65:AD65"/>
    <mergeCell ref="C66:AD66"/>
    <mergeCell ref="C67:AD67"/>
    <mergeCell ref="C68:AC68"/>
    <mergeCell ref="C41:AD41"/>
    <mergeCell ref="C32:AD32"/>
    <mergeCell ref="AA38:AD38"/>
    <mergeCell ref="Z39:AD39"/>
    <mergeCell ref="C40:AD40"/>
    <mergeCell ref="C48:AC48"/>
    <mergeCell ref="C60:AC60"/>
    <mergeCell ref="C61:AC61"/>
    <mergeCell ref="C54:AC54"/>
    <mergeCell ref="C42:AD42"/>
    <mergeCell ref="C58:AC58"/>
    <mergeCell ref="Z43:AD43"/>
    <mergeCell ref="C49:AD49"/>
    <mergeCell ref="C45:AC45"/>
    <mergeCell ref="C44:AC44"/>
    <mergeCell ref="C46:AC46"/>
    <mergeCell ref="C47:AC47"/>
    <mergeCell ref="C50:AD50"/>
  </mergeCells>
  <phoneticPr fontId="0" type="noConversion"/>
  <printOptions horizontalCentered="1"/>
  <pageMargins left="0" right="0" top="0.74803149606299213" bottom="0" header="0.31496062992125984" footer="0.31496062992125984"/>
  <pageSetup paperSize="9" scale="56" fitToHeight="5" orientation="landscape" r:id="rId1"/>
  <headerFooter alignWithMargins="0"/>
  <rowBreaks count="4" manualBreakCount="4">
    <brk id="26" min="2" max="34" man="1"/>
    <brk id="41" min="2" max="34" man="1"/>
    <brk id="51" min="2" max="34" man="1"/>
    <brk id="63" min="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Трансферты 2019</vt:lpstr>
      <vt:lpstr>'Трансферты 2019'!Область_печати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2021-03-26T13:19:04Z</cp:lastPrinted>
  <dcterms:created xsi:type="dcterms:W3CDTF">2005-09-14T12:04:44Z</dcterms:created>
  <dcterms:modified xsi:type="dcterms:W3CDTF">2021-03-26T13:34:05Z</dcterms:modified>
</cp:coreProperties>
</file>