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820" windowWidth="9216" windowHeight="1116" firstSheet="1" activeTab="1"/>
  </bookViews>
  <sheets>
    <sheet name="прил-14 источники" sheetId="1" state="hidden" r:id="rId1"/>
    <sheet name="Лист1" sheetId="2" r:id="rId2"/>
  </sheets>
  <definedNames>
    <definedName name="_xlnm.Print_Titles" localSheetId="0">'прил-14 источники'!$21:$21</definedName>
    <definedName name="_xlnm.Print_Area" localSheetId="1">'Лист1'!$A$2:$G$40</definedName>
    <definedName name="_xlnm.Print_Area" localSheetId="0">'прил-14 источники'!$A$1:$F$37</definedName>
  </definedNames>
  <calcPr fullCalcOnLoad="1"/>
</workbook>
</file>

<file path=xl/sharedStrings.xml><?xml version="1.0" encoding="utf-8"?>
<sst xmlns="http://schemas.openxmlformats.org/spreadsheetml/2006/main" count="110" uniqueCount="64">
  <si>
    <t>Дефицит бюджета города Лыткарино</t>
  </si>
  <si>
    <t>01 02 00 00 04 0000 810</t>
  </si>
  <si>
    <t>01 05 02 01 04 0000 510</t>
  </si>
  <si>
    <t xml:space="preserve">     Увеличение прочих остатков денежных средств бюджетов городских округов</t>
  </si>
  <si>
    <t>01 05 02 01 04 0000 610</t>
  </si>
  <si>
    <t xml:space="preserve">     Уменьшение прочих остатков денежных средств бюджетов городских округов</t>
  </si>
  <si>
    <t>(тыс. рублей)</t>
  </si>
  <si>
    <t>Источники внутреннего финансирования дефицитов бюджетов</t>
  </si>
  <si>
    <t>01 02 00 00 00 0000 000</t>
  </si>
  <si>
    <t>Кредиты кредитных организаций в валюте Российской Федерации</t>
  </si>
  <si>
    <t>01 02 00 00 00 0000 700</t>
  </si>
  <si>
    <t>01 02 00 00 00 0000 800</t>
  </si>
  <si>
    <t>01 05 00 00 00 0000 000</t>
  </si>
  <si>
    <t>Изменение остатков средств на счетах по учету средств бюджета</t>
  </si>
  <si>
    <t>01 06 00 00 00 0000 000</t>
  </si>
  <si>
    <t>Иные источники внутреннего финансирования дефицитов бюджетов</t>
  </si>
  <si>
    <t xml:space="preserve">      Исполнение государственных и муниципальных гарантий в валюте Российской Федерации</t>
  </si>
  <si>
    <t>000</t>
  </si>
  <si>
    <t>Код</t>
  </si>
  <si>
    <t>Наименование</t>
  </si>
  <si>
    <t xml:space="preserve">Сумма </t>
  </si>
  <si>
    <t>001</t>
  </si>
  <si>
    <t>Получение кредитов от кредитных организаций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</si>
  <si>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</si>
  <si>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01 06 04 01 00 0000 000</t>
  </si>
  <si>
    <t xml:space="preserve">           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</si>
  <si>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01 06 04 01 00 0000 800</t>
  </si>
  <si>
    <t>01 06 04 01 04 0000 810</t>
  </si>
  <si>
    <t xml:space="preserve">            Получение кредитов от кредитных организаций бюджетами городских округов в валюте Российской Федерации</t>
  </si>
  <si>
    <t xml:space="preserve">            Погашение бюджетами городских округов кредитов от кредитных организаций в валюте Российской Федерации</t>
  </si>
  <si>
    <t xml:space="preserve">                   Исполнение муниципальных гарантий городских округов в валюте Российской Федерации в случае, если исполнение гарантом 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</si>
  <si>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01 02 00 00 04 0000 710</t>
  </si>
  <si>
    <t>в процентах к общей сумме доходов без учета безвозмездных поступлений и поступлений налоговых доходов по дополнительным нормативам отчислений</t>
  </si>
  <si>
    <t xml:space="preserve"> </t>
  </si>
  <si>
    <t xml:space="preserve">Источники 
внутреннего финансирования дефицита бюджета города Лыткарино 
на 2018 год     
</t>
  </si>
  <si>
    <t xml:space="preserve">                                             к бюджету города Лыткарино на 2018 год</t>
  </si>
  <si>
    <t>(Приложение 15</t>
  </si>
  <si>
    <t xml:space="preserve">                                          и на плановый период 2019 и 2020 годов)</t>
  </si>
  <si>
    <t xml:space="preserve"> Приложение 6
к изменениям и дополнениям 
к бюджету города Лыткарино на 2018 год
и на плановый период  2019  и  2020 годов</t>
  </si>
  <si>
    <t>собств.дох.</t>
  </si>
  <si>
    <t>% деф-та</t>
  </si>
  <si>
    <t>2020 г.</t>
  </si>
  <si>
    <t>2022 год</t>
  </si>
  <si>
    <t xml:space="preserve"> Приложение 8
к изменениям и дополнениям 
к бюджету городского округа Лыткарино на 2020 год
и на плановый период  2021  и  2022 годов</t>
  </si>
  <si>
    <t>2023 год</t>
  </si>
  <si>
    <t>Дефицит (-) , профицит (+) бюджета городского округа Лыткарино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</si>
  <si>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</si>
  <si>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</si>
  <si>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</si>
  <si>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</si>
  <si>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</si>
  <si>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</si>
  <si>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</si>
  <si>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 xml:space="preserve"> 01 03 01 00 00 0000 000</t>
  </si>
  <si>
    <t xml:space="preserve"> 01 03 01 00 00 0000 700</t>
  </si>
  <si>
    <t xml:space="preserve"> 01 03 01 00 04 0000 710</t>
  </si>
  <si>
    <t xml:space="preserve"> 01 03 01 00 00 0000 800</t>
  </si>
  <si>
    <t xml:space="preserve"> 01 03 01 00 04 0000 810</t>
  </si>
  <si>
    <t>2024 год</t>
  </si>
  <si>
    <t xml:space="preserve">                                             к бюджету городского округа Лыткарино на 2022 год</t>
  </si>
  <si>
    <t>Источники 
внутреннего финансирования дефицита бюджета городского округа Лыткарино 
на 2022 год и на плановый период 2023 и 2024 годов.</t>
  </si>
  <si>
    <t>( Приложение 7</t>
  </si>
  <si>
    <t xml:space="preserve">                                          и на плановый период 2023 и 2024 годов.)</t>
  </si>
  <si>
    <t xml:space="preserve"> Приложение 6
к изменениям и дополнениям 
к бюджету городского округа Лыткарино на 2022 год
 и на плановый период 2023 и 2024 годов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</si>
</sst>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0.000%"/>
    <numFmt numFmtId="176" formatCode="0.0000%"/>
    <numFmt numFmtId="177" formatCode="0.00000%"/>
    <numFmt numFmtId="178" formatCode="#,##0.0000"/>
    <numFmt numFmtId="179" formatCode="0.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0_ ;[Red]\-#,##0.00_ \ ;\-&quot; &quot;"/>
    <numFmt numFmtId="194" formatCode="#,##0.00_ ;[Red]\-#,##0.00_ \ ;\-&quot;_ &quot;"/>
    <numFmt numFmtId="195" formatCode="#,##0.00_ ;[Red]\-#,##0.00_ ;\-&quot;  &quot;"/>
  </numFmts>
  <fonts count="98">
    <font>
      <sz val="10"/>
      <name val="Arial Cyr"/>
      <family val="0"/>
    </font>
    <font>
      <sz val="9"/>
      <color indexed="8"/>
      <name val="Arial"/>
      <family val="2"/>
    </font>
    <font>
      <b/>
      <sz val="10"/>
      <name val="Arial Cyr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9.5"/>
      <name val="Arial Cyr"/>
      <family val="2"/>
    </font>
    <font>
      <sz val="9.5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57"/>
      <name val="Times New Roman CYR"/>
      <family val="1"/>
    </font>
    <font>
      <sz val="12"/>
      <color indexed="57"/>
      <name val="Times New Roman Cyr"/>
      <family val="1"/>
    </font>
    <font>
      <b/>
      <sz val="11"/>
      <color indexed="57"/>
      <name val="Times New Roman Cyr"/>
      <family val="1"/>
    </font>
    <font>
      <b/>
      <sz val="12"/>
      <color indexed="57"/>
      <name val="Times New Roman Cyr"/>
      <family val="1"/>
    </font>
    <font>
      <u val="single"/>
      <sz val="11"/>
      <color indexed="57"/>
      <name val="Times New Roman Cyr"/>
      <family val="1"/>
    </font>
    <font>
      <vertAlign val="superscript"/>
      <sz val="11"/>
      <color indexed="57"/>
      <name val="Times New Roman CYR"/>
      <family val="1"/>
    </font>
    <font>
      <sz val="13"/>
      <color indexed="57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2"/>
      <name val="Arial Cyr"/>
      <family val="0"/>
    </font>
    <font>
      <sz val="11"/>
      <color indexed="9"/>
      <name val="Times New Roman CYR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4"/>
      <name val="Arial"/>
      <family val="2"/>
    </font>
    <font>
      <b/>
      <sz val="14"/>
      <name val="Arial Cyr"/>
      <family val="0"/>
    </font>
    <font>
      <b/>
      <sz val="14"/>
      <name val="Times New Roman Cyr"/>
      <family val="0"/>
    </font>
    <font>
      <b/>
      <sz val="12"/>
      <color indexed="10"/>
      <name val="Arial"/>
      <family val="2"/>
    </font>
    <font>
      <b/>
      <sz val="11"/>
      <color indexed="8"/>
      <name val="Times New Roman Cyr"/>
      <family val="1"/>
    </font>
    <font>
      <sz val="11"/>
      <color indexed="8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0"/>
      <color indexed="8"/>
      <name val="Times New Roman"/>
      <family val="1"/>
    </font>
    <font>
      <sz val="10"/>
      <color indexed="9"/>
      <name val="Times New Roman"/>
      <family val="1"/>
    </font>
    <font>
      <sz val="10"/>
      <color indexed="62"/>
      <name val="Times New Roman"/>
      <family val="1"/>
    </font>
    <font>
      <b/>
      <sz val="10"/>
      <color indexed="63"/>
      <name val="Times New Roman"/>
      <family val="1"/>
    </font>
    <font>
      <b/>
      <sz val="10"/>
      <color indexed="10"/>
      <name val="Times New Roman"/>
      <family val="1"/>
    </font>
    <font>
      <b/>
      <sz val="15"/>
      <color indexed="62"/>
      <name val="Times New Roman"/>
      <family val="1"/>
    </font>
    <font>
      <b/>
      <sz val="13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8"/>
      <color indexed="62"/>
      <name val="Cambria"/>
      <family val="1"/>
    </font>
    <font>
      <sz val="10"/>
      <color indexed="19"/>
      <name val="Times New Roman"/>
      <family val="1"/>
    </font>
    <font>
      <sz val="10"/>
      <color indexed="20"/>
      <name val="Times New Roman"/>
      <family val="1"/>
    </font>
    <font>
      <i/>
      <sz val="10"/>
      <color indexed="23"/>
      <name val="Times New Roman"/>
      <family val="1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b/>
      <sz val="12"/>
      <name val="Arial Cyr"/>
      <family val="0"/>
    </font>
    <font>
      <sz val="9"/>
      <name val="Arial Cyr"/>
      <family val="0"/>
    </font>
    <font>
      <b/>
      <sz val="11"/>
      <color indexed="8"/>
      <name val="Arial Cyr"/>
      <family val="0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b/>
      <sz val="11"/>
      <color indexed="60"/>
      <name val="Times New Roman Cyr"/>
      <family val="1"/>
    </font>
    <font>
      <sz val="10"/>
      <color indexed="60"/>
      <name val="Arial Cyr"/>
      <family val="0"/>
    </font>
    <font>
      <sz val="12"/>
      <color indexed="60"/>
      <name val="Times New Roman Cyr"/>
      <family val="0"/>
    </font>
    <font>
      <sz val="12"/>
      <color indexed="60"/>
      <name val="Arial Cyr"/>
      <family val="0"/>
    </font>
    <font>
      <b/>
      <sz val="12"/>
      <color indexed="60"/>
      <name val="Times New Roman Cyr"/>
      <family val="0"/>
    </font>
    <font>
      <b/>
      <sz val="12"/>
      <color indexed="60"/>
      <name val="Arial Cyr"/>
      <family val="0"/>
    </font>
    <font>
      <b/>
      <sz val="10"/>
      <color indexed="60"/>
      <name val="Arial Cyr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b/>
      <sz val="11"/>
      <color rgb="FFC00000"/>
      <name val="Times New Roman Cyr"/>
      <family val="1"/>
    </font>
    <font>
      <sz val="10"/>
      <color rgb="FFC00000"/>
      <name val="Arial Cyr"/>
      <family val="0"/>
    </font>
    <font>
      <sz val="12"/>
      <color rgb="FFC00000"/>
      <name val="Arial Cyr"/>
      <family val="0"/>
    </font>
    <font>
      <sz val="12"/>
      <color rgb="FFC00000"/>
      <name val="Times New Roman Cyr"/>
      <family val="0"/>
    </font>
    <font>
      <b/>
      <sz val="12"/>
      <color rgb="FFC00000"/>
      <name val="Times New Roman Cyr"/>
      <family val="0"/>
    </font>
    <font>
      <b/>
      <sz val="12"/>
      <color rgb="FFC00000"/>
      <name val="Arial Cyr"/>
      <family val="0"/>
    </font>
    <font>
      <b/>
      <sz val="10"/>
      <color rgb="FFC00000"/>
      <name val="Arial Cyr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2" borderId="0" applyNumberFormat="0" applyBorder="0" applyAlignment="0" applyProtection="0"/>
    <xf numFmtId="0" fontId="32" fillId="3" borderId="0" applyNumberFormat="0" applyBorder="0" applyAlignment="0" applyProtection="0"/>
    <xf numFmtId="0" fontId="74" fillId="4" borderId="0" applyNumberFormat="0" applyBorder="0" applyAlignment="0" applyProtection="0"/>
    <xf numFmtId="0" fontId="32" fillId="5" borderId="0" applyNumberFormat="0" applyBorder="0" applyAlignment="0" applyProtection="0"/>
    <xf numFmtId="0" fontId="74" fillId="6" borderId="0" applyNumberFormat="0" applyBorder="0" applyAlignment="0" applyProtection="0"/>
    <xf numFmtId="0" fontId="32" fillId="7" borderId="0" applyNumberFormat="0" applyBorder="0" applyAlignment="0" applyProtection="0"/>
    <xf numFmtId="0" fontId="74" fillId="8" borderId="0" applyNumberFormat="0" applyBorder="0" applyAlignment="0" applyProtection="0"/>
    <xf numFmtId="0" fontId="32" fillId="9" borderId="0" applyNumberFormat="0" applyBorder="0" applyAlignment="0" applyProtection="0"/>
    <xf numFmtId="0" fontId="74" fillId="10" borderId="0" applyNumberFormat="0" applyBorder="0" applyAlignment="0" applyProtection="0"/>
    <xf numFmtId="0" fontId="32" fillId="11" borderId="0" applyNumberFormat="0" applyBorder="0" applyAlignment="0" applyProtection="0"/>
    <xf numFmtId="0" fontId="74" fillId="12" borderId="0" applyNumberFormat="0" applyBorder="0" applyAlignment="0" applyProtection="0"/>
    <xf numFmtId="0" fontId="32" fillId="7" borderId="0" applyNumberFormat="0" applyBorder="0" applyAlignment="0" applyProtection="0"/>
    <xf numFmtId="0" fontId="74" fillId="13" borderId="0" applyNumberFormat="0" applyBorder="0" applyAlignment="0" applyProtection="0"/>
    <xf numFmtId="0" fontId="32" fillId="11" borderId="0" applyNumberFormat="0" applyBorder="0" applyAlignment="0" applyProtection="0"/>
    <xf numFmtId="0" fontId="74" fillId="14" borderId="0" applyNumberFormat="0" applyBorder="0" applyAlignment="0" applyProtection="0"/>
    <xf numFmtId="0" fontId="32" fillId="5" borderId="0" applyNumberFormat="0" applyBorder="0" applyAlignment="0" applyProtection="0"/>
    <xf numFmtId="0" fontId="74" fillId="15" borderId="0" applyNumberFormat="0" applyBorder="0" applyAlignment="0" applyProtection="0"/>
    <xf numFmtId="0" fontId="32" fillId="16" borderId="0" applyNumberFormat="0" applyBorder="0" applyAlignment="0" applyProtection="0"/>
    <xf numFmtId="0" fontId="74" fillId="17" borderId="0" applyNumberFormat="0" applyBorder="0" applyAlignment="0" applyProtection="0"/>
    <xf numFmtId="0" fontId="32" fillId="18" borderId="0" applyNumberFormat="0" applyBorder="0" applyAlignment="0" applyProtection="0"/>
    <xf numFmtId="0" fontId="74" fillId="19" borderId="0" applyNumberFormat="0" applyBorder="0" applyAlignment="0" applyProtection="0"/>
    <xf numFmtId="0" fontId="32" fillId="11" borderId="0" applyNumberFormat="0" applyBorder="0" applyAlignment="0" applyProtection="0"/>
    <xf numFmtId="0" fontId="74" fillId="20" borderId="0" applyNumberFormat="0" applyBorder="0" applyAlignment="0" applyProtection="0"/>
    <xf numFmtId="0" fontId="32" fillId="7" borderId="0" applyNumberFormat="0" applyBorder="0" applyAlignment="0" applyProtection="0"/>
    <xf numFmtId="0" fontId="75" fillId="21" borderId="0" applyNumberFormat="0" applyBorder="0" applyAlignment="0" applyProtection="0"/>
    <xf numFmtId="0" fontId="33" fillId="11" borderId="0" applyNumberFormat="0" applyBorder="0" applyAlignment="0" applyProtection="0"/>
    <xf numFmtId="0" fontId="75" fillId="22" borderId="0" applyNumberFormat="0" applyBorder="0" applyAlignment="0" applyProtection="0"/>
    <xf numFmtId="0" fontId="33" fillId="23" borderId="0" applyNumberFormat="0" applyBorder="0" applyAlignment="0" applyProtection="0"/>
    <xf numFmtId="0" fontId="75" fillId="24" borderId="0" applyNumberFormat="0" applyBorder="0" applyAlignment="0" applyProtection="0"/>
    <xf numFmtId="0" fontId="33" fillId="25" borderId="0" applyNumberFormat="0" applyBorder="0" applyAlignment="0" applyProtection="0"/>
    <xf numFmtId="0" fontId="75" fillId="26" borderId="0" applyNumberFormat="0" applyBorder="0" applyAlignment="0" applyProtection="0"/>
    <xf numFmtId="0" fontId="33" fillId="18" borderId="0" applyNumberFormat="0" applyBorder="0" applyAlignment="0" applyProtection="0"/>
    <xf numFmtId="0" fontId="75" fillId="27" borderId="0" applyNumberFormat="0" applyBorder="0" applyAlignment="0" applyProtection="0"/>
    <xf numFmtId="0" fontId="33" fillId="11" borderId="0" applyNumberFormat="0" applyBorder="0" applyAlignment="0" applyProtection="0"/>
    <xf numFmtId="0" fontId="75" fillId="28" borderId="0" applyNumberFormat="0" applyBorder="0" applyAlignment="0" applyProtection="0"/>
    <xf numFmtId="0" fontId="33" fillId="5" borderId="0" applyNumberFormat="0" applyBorder="0" applyAlignment="0" applyProtection="0"/>
    <xf numFmtId="0" fontId="75" fillId="29" borderId="0" applyNumberFormat="0" applyBorder="0" applyAlignment="0" applyProtection="0"/>
    <xf numFmtId="0" fontId="33" fillId="30" borderId="0" applyNumberFormat="0" applyBorder="0" applyAlignment="0" applyProtection="0"/>
    <xf numFmtId="0" fontId="75" fillId="31" borderId="0" applyNumberFormat="0" applyBorder="0" applyAlignment="0" applyProtection="0"/>
    <xf numFmtId="0" fontId="33" fillId="23" borderId="0" applyNumberFormat="0" applyBorder="0" applyAlignment="0" applyProtection="0"/>
    <xf numFmtId="0" fontId="75" fillId="32" borderId="0" applyNumberFormat="0" applyBorder="0" applyAlignment="0" applyProtection="0"/>
    <xf numFmtId="0" fontId="33" fillId="25" borderId="0" applyNumberFormat="0" applyBorder="0" applyAlignment="0" applyProtection="0"/>
    <xf numFmtId="0" fontId="75" fillId="33" borderId="0" applyNumberFormat="0" applyBorder="0" applyAlignment="0" applyProtection="0"/>
    <xf numFmtId="0" fontId="33" fillId="34" borderId="0" applyNumberFormat="0" applyBorder="0" applyAlignment="0" applyProtection="0"/>
    <xf numFmtId="0" fontId="75" fillId="35" borderId="0" applyNumberFormat="0" applyBorder="0" applyAlignment="0" applyProtection="0"/>
    <xf numFmtId="0" fontId="33" fillId="36" borderId="0" applyNumberFormat="0" applyBorder="0" applyAlignment="0" applyProtection="0"/>
    <xf numFmtId="0" fontId="75" fillId="37" borderId="0" applyNumberFormat="0" applyBorder="0" applyAlignment="0" applyProtection="0"/>
    <xf numFmtId="0" fontId="33" fillId="38" borderId="0" applyNumberFormat="0" applyBorder="0" applyAlignment="0" applyProtection="0"/>
    <xf numFmtId="0" fontId="76" fillId="39" borderId="1" applyNumberFormat="0" applyAlignment="0" applyProtection="0"/>
    <xf numFmtId="0" fontId="34" fillId="16" borderId="2" applyNumberFormat="0" applyAlignment="0" applyProtection="0"/>
    <xf numFmtId="0" fontId="77" fillId="40" borderId="3" applyNumberFormat="0" applyAlignment="0" applyProtection="0"/>
    <xf numFmtId="0" fontId="35" fillId="41" borderId="4" applyNumberFormat="0" applyAlignment="0" applyProtection="0"/>
    <xf numFmtId="0" fontId="78" fillId="40" borderId="1" applyNumberFormat="0" applyAlignment="0" applyProtection="0"/>
    <xf numFmtId="0" fontId="36" fillId="4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37" fillId="0" borderId="6" applyNumberFormat="0" applyFill="0" applyAlignment="0" applyProtection="0"/>
    <xf numFmtId="0" fontId="80" fillId="0" borderId="7" applyNumberFormat="0" applyFill="0" applyAlignment="0" applyProtection="0"/>
    <xf numFmtId="0" fontId="38" fillId="0" borderId="8" applyNumberFormat="0" applyFill="0" applyAlignment="0" applyProtection="0"/>
    <xf numFmtId="0" fontId="81" fillId="0" borderId="9" applyNumberFormat="0" applyFill="0" applyAlignment="0" applyProtection="0"/>
    <xf numFmtId="0" fontId="39" fillId="0" borderId="10" applyNumberFormat="0" applyFill="0" applyAlignment="0" applyProtection="0"/>
    <xf numFmtId="0" fontId="8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2" fillId="0" borderId="11" applyNumberFormat="0" applyFill="0" applyAlignment="0" applyProtection="0"/>
    <xf numFmtId="0" fontId="40" fillId="0" borderId="12" applyNumberFormat="0" applyFill="0" applyAlignment="0" applyProtection="0"/>
    <xf numFmtId="0" fontId="83" fillId="42" borderId="13" applyNumberFormat="0" applyAlignment="0" applyProtection="0"/>
    <xf numFmtId="0" fontId="41" fillId="43" borderId="14" applyNumberFormat="0" applyAlignment="0" applyProtection="0"/>
    <xf numFmtId="0" fontId="84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5" fillId="44" borderId="0" applyNumberFormat="0" applyBorder="0" applyAlignment="0" applyProtection="0"/>
    <xf numFmtId="0" fontId="43" fillId="16" borderId="0" applyNumberFormat="0" applyBorder="0" applyAlignment="0" applyProtection="0"/>
    <xf numFmtId="0" fontId="0" fillId="0" borderId="0">
      <alignment/>
      <protection/>
    </xf>
    <xf numFmtId="0" fontId="86" fillId="45" borderId="0" applyNumberFormat="0" applyBorder="0" applyAlignment="0" applyProtection="0"/>
    <xf numFmtId="0" fontId="44" fillId="46" borderId="0" applyNumberFormat="0" applyBorder="0" applyAlignment="0" applyProtection="0"/>
    <xf numFmtId="0" fontId="8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47" borderId="15" applyNumberFormat="0" applyFont="0" applyAlignment="0" applyProtection="0"/>
    <xf numFmtId="0" fontId="0" fillId="7" borderId="16" applyNumberFormat="0" applyFont="0" applyAlignment="0" applyProtection="0"/>
    <xf numFmtId="9" fontId="0" fillId="0" borderId="0" applyFont="0" applyFill="0" applyBorder="0" applyAlignment="0" applyProtection="0"/>
    <xf numFmtId="0" fontId="88" fillId="0" borderId="17" applyNumberFormat="0" applyFill="0" applyAlignment="0" applyProtection="0"/>
    <xf numFmtId="0" fontId="46" fillId="0" borderId="18" applyNumberFormat="0" applyFill="0" applyAlignment="0" applyProtection="0"/>
    <xf numFmtId="0" fontId="8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0" fillId="48" borderId="0" applyNumberFormat="0" applyBorder="0" applyAlignment="0" applyProtection="0"/>
    <xf numFmtId="0" fontId="47" fillId="11" borderId="0" applyNumberFormat="0" applyBorder="0" applyAlignment="0" applyProtection="0"/>
  </cellStyleXfs>
  <cellXfs count="203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 wrapText="1"/>
    </xf>
    <xf numFmtId="172" fontId="4" fillId="0" borderId="0" xfId="0" applyNumberFormat="1" applyFont="1" applyBorder="1" applyAlignment="1">
      <alignment wrapText="1"/>
    </xf>
    <xf numFmtId="172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172" fontId="2" fillId="0" borderId="19" xfId="0" applyNumberFormat="1" applyFont="1" applyBorder="1" applyAlignment="1">
      <alignment wrapText="1"/>
    </xf>
    <xf numFmtId="172" fontId="7" fillId="0" borderId="2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172" fontId="10" fillId="0" borderId="0" xfId="0" applyNumberFormat="1" applyFont="1" applyBorder="1" applyAlignment="1">
      <alignment vertical="top" wrapText="1"/>
    </xf>
    <xf numFmtId="49" fontId="10" fillId="0" borderId="0" xfId="0" applyNumberFormat="1" applyFont="1" applyBorder="1" applyAlignment="1">
      <alignment horizontal="center" vertical="top" wrapText="1"/>
    </xf>
    <xf numFmtId="49" fontId="10" fillId="0" borderId="0" xfId="0" applyNumberFormat="1" applyFont="1" applyBorder="1" applyAlignment="1">
      <alignment horizontal="left" vertical="top" wrapText="1"/>
    </xf>
    <xf numFmtId="49" fontId="9" fillId="0" borderId="0" xfId="0" applyNumberFormat="1" applyFont="1" applyBorder="1" applyAlignment="1">
      <alignment horizontal="left" vertical="top" wrapText="1"/>
    </xf>
    <xf numFmtId="172" fontId="9" fillId="0" borderId="19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wrapText="1"/>
    </xf>
    <xf numFmtId="172" fontId="9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/>
    </xf>
    <xf numFmtId="172" fontId="11" fillId="0" borderId="0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172" fontId="12" fillId="0" borderId="0" xfId="0" applyNumberFormat="1" applyFont="1" applyBorder="1" applyAlignment="1">
      <alignment horizontal="left" vertical="top" wrapText="1"/>
    </xf>
    <xf numFmtId="172" fontId="12" fillId="0" borderId="0" xfId="0" applyNumberFormat="1" applyFont="1" applyBorder="1" applyAlignment="1">
      <alignment vertical="top" wrapText="1"/>
    </xf>
    <xf numFmtId="172" fontId="13" fillId="0" borderId="0" xfId="0" applyNumberFormat="1" applyFont="1" applyBorder="1" applyAlignment="1">
      <alignment horizontal="right" vertical="top" wrapText="1"/>
    </xf>
    <xf numFmtId="172" fontId="14" fillId="0" borderId="0" xfId="0" applyNumberFormat="1" applyFont="1" applyBorder="1" applyAlignment="1">
      <alignment horizontal="left" vertical="top" wrapText="1"/>
    </xf>
    <xf numFmtId="172" fontId="14" fillId="0" borderId="0" xfId="0" applyNumberFormat="1" applyFont="1" applyBorder="1" applyAlignment="1">
      <alignment vertical="top" wrapText="1"/>
    </xf>
    <xf numFmtId="3" fontId="14" fillId="0" borderId="0" xfId="0" applyNumberFormat="1" applyFont="1" applyBorder="1" applyAlignment="1">
      <alignment horizontal="right" vertical="top" wrapText="1"/>
    </xf>
    <xf numFmtId="172" fontId="11" fillId="0" borderId="0" xfId="0" applyNumberFormat="1" applyFont="1" applyBorder="1" applyAlignment="1">
      <alignment wrapText="1"/>
    </xf>
    <xf numFmtId="49" fontId="15" fillId="0" borderId="0" xfId="0" applyNumberFormat="1" applyFont="1" applyBorder="1" applyAlignment="1">
      <alignment horizontal="center" vertical="top" wrapText="1"/>
    </xf>
    <xf numFmtId="172" fontId="11" fillId="0" borderId="0" xfId="0" applyNumberFormat="1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49" fontId="13" fillId="0" borderId="0" xfId="0" applyNumberFormat="1" applyFont="1" applyBorder="1" applyAlignment="1">
      <alignment horizontal="center" vertical="top" wrapText="1"/>
    </xf>
    <xf numFmtId="3" fontId="13" fillId="0" borderId="0" xfId="0" applyNumberFormat="1" applyFont="1" applyBorder="1" applyAlignment="1">
      <alignment horizontal="right" vertical="top" wrapText="1"/>
    </xf>
    <xf numFmtId="49" fontId="11" fillId="0" borderId="0" xfId="0" applyNumberFormat="1" applyFont="1" applyBorder="1" applyAlignment="1">
      <alignment horizontal="center" vertical="top" wrapText="1"/>
    </xf>
    <xf numFmtId="172" fontId="10" fillId="0" borderId="21" xfId="0" applyNumberFormat="1" applyFont="1" applyBorder="1" applyAlignment="1">
      <alignment wrapText="1"/>
    </xf>
    <xf numFmtId="172" fontId="9" fillId="0" borderId="21" xfId="0" applyNumberFormat="1" applyFont="1" applyBorder="1" applyAlignment="1">
      <alignment horizontal="right" wrapText="1"/>
    </xf>
    <xf numFmtId="0" fontId="10" fillId="0" borderId="22" xfId="0" applyFont="1" applyBorder="1" applyAlignment="1">
      <alignment horizontal="center" vertical="center"/>
    </xf>
    <xf numFmtId="172" fontId="18" fillId="0" borderId="19" xfId="0" applyNumberFormat="1" applyFont="1" applyBorder="1" applyAlignment="1">
      <alignment wrapText="1"/>
    </xf>
    <xf numFmtId="172" fontId="19" fillId="0" borderId="19" xfId="0" applyNumberFormat="1" applyFont="1" applyBorder="1" applyAlignment="1">
      <alignment wrapText="1"/>
    </xf>
    <xf numFmtId="49" fontId="19" fillId="0" borderId="23" xfId="0" applyNumberFormat="1" applyFont="1" applyBorder="1" applyAlignment="1">
      <alignment horizontal="right"/>
    </xf>
    <xf numFmtId="172" fontId="19" fillId="0" borderId="0" xfId="0" applyNumberFormat="1" applyFont="1" applyBorder="1" applyAlignment="1">
      <alignment horizontal="right" wrapText="1"/>
    </xf>
    <xf numFmtId="172" fontId="19" fillId="0" borderId="19" xfId="0" applyNumberFormat="1" applyFont="1" applyBorder="1" applyAlignment="1">
      <alignment horizontal="left" wrapText="1"/>
    </xf>
    <xf numFmtId="172" fontId="18" fillId="0" borderId="24" xfId="0" applyNumberFormat="1" applyFont="1" applyBorder="1" applyAlignment="1">
      <alignment horizontal="right" wrapText="1"/>
    </xf>
    <xf numFmtId="172" fontId="19" fillId="0" borderId="24" xfId="0" applyNumberFormat="1" applyFont="1" applyBorder="1" applyAlignment="1">
      <alignment horizontal="right" wrapText="1"/>
    </xf>
    <xf numFmtId="49" fontId="2" fillId="0" borderId="24" xfId="0" applyNumberFormat="1" applyFont="1" applyBorder="1" applyAlignment="1">
      <alignment horizontal="right"/>
    </xf>
    <xf numFmtId="49" fontId="8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right"/>
    </xf>
    <xf numFmtId="49" fontId="19" fillId="0" borderId="24" xfId="0" applyNumberFormat="1" applyFont="1" applyBorder="1" applyAlignment="1">
      <alignment horizontal="right"/>
    </xf>
    <xf numFmtId="172" fontId="19" fillId="0" borderId="25" xfId="0" applyNumberFormat="1" applyFont="1" applyBorder="1" applyAlignment="1">
      <alignment horizontal="left" wrapText="1"/>
    </xf>
    <xf numFmtId="0" fontId="0" fillId="0" borderId="0" xfId="0" applyBorder="1" applyAlignment="1">
      <alignment wrapText="1"/>
    </xf>
    <xf numFmtId="172" fontId="10" fillId="0" borderId="26" xfId="0" applyNumberFormat="1" applyFont="1" applyBorder="1" applyAlignment="1">
      <alignment wrapText="1"/>
    </xf>
    <xf numFmtId="172" fontId="10" fillId="0" borderId="27" xfId="0" applyNumberFormat="1" applyFont="1" applyBorder="1" applyAlignment="1">
      <alignment horizontal="center" vertical="top" wrapText="1"/>
    </xf>
    <xf numFmtId="49" fontId="19" fillId="0" borderId="28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center" vertical="center" wrapText="1"/>
    </xf>
    <xf numFmtId="174" fontId="3" fillId="0" borderId="0" xfId="0" applyNumberFormat="1" applyFont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172" fontId="21" fillId="0" borderId="0" xfId="0" applyNumberFormat="1" applyFont="1" applyBorder="1" applyAlignment="1">
      <alignment wrapText="1"/>
    </xf>
    <xf numFmtId="3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0" fontId="4" fillId="0" borderId="0" xfId="94" applyNumberFormat="1" applyFont="1" applyBorder="1" applyAlignment="1">
      <alignment horizontal="center"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172" fontId="10" fillId="0" borderId="29" xfId="0" applyNumberFormat="1" applyFont="1" applyBorder="1" applyAlignment="1">
      <alignment horizontal="right" vertical="top" wrapText="1"/>
    </xf>
    <xf numFmtId="172" fontId="10" fillId="0" borderId="19" xfId="0" applyNumberFormat="1" applyFont="1" applyBorder="1" applyAlignment="1">
      <alignment wrapText="1"/>
    </xf>
    <xf numFmtId="172" fontId="10" fillId="0" borderId="30" xfId="0" applyNumberFormat="1" applyFont="1" applyBorder="1" applyAlignment="1">
      <alignment horizontal="right" vertical="center" wrapText="1"/>
    </xf>
    <xf numFmtId="172" fontId="9" fillId="0" borderId="30" xfId="0" applyNumberFormat="1" applyFont="1" applyBorder="1" applyAlignment="1">
      <alignment horizontal="right" vertical="center" wrapText="1"/>
    </xf>
    <xf numFmtId="172" fontId="9" fillId="0" borderId="25" xfId="0" applyNumberFormat="1" applyFont="1" applyBorder="1" applyAlignment="1">
      <alignment vertical="top" wrapText="1"/>
    </xf>
    <xf numFmtId="0" fontId="25" fillId="0" borderId="0" xfId="0" applyFont="1" applyAlignment="1">
      <alignment horizontal="left" vertical="center" wrapText="1"/>
    </xf>
    <xf numFmtId="172" fontId="26" fillId="0" borderId="0" xfId="0" applyNumberFormat="1" applyFont="1" applyBorder="1" applyAlignment="1">
      <alignment horizontal="left" wrapText="1"/>
    </xf>
    <xf numFmtId="172" fontId="27" fillId="0" borderId="0" xfId="0" applyNumberFormat="1" applyFont="1" applyBorder="1" applyAlignment="1">
      <alignment horizontal="right" vertical="top" wrapText="1" indent="1"/>
    </xf>
    <xf numFmtId="172" fontId="9" fillId="0" borderId="19" xfId="0" applyNumberFormat="1" applyFont="1" applyBorder="1" applyAlignment="1">
      <alignment horizontal="left" vertical="center" wrapText="1"/>
    </xf>
    <xf numFmtId="0" fontId="20" fillId="0" borderId="0" xfId="0" applyFont="1" applyAlignment="1">
      <alignment wrapText="1"/>
    </xf>
    <xf numFmtId="172" fontId="10" fillId="0" borderId="0" xfId="0" applyNumberFormat="1" applyFont="1" applyBorder="1" applyAlignment="1">
      <alignment vertical="center" wrapText="1"/>
    </xf>
    <xf numFmtId="172" fontId="10" fillId="0" borderId="22" xfId="0" applyNumberFormat="1" applyFont="1" applyBorder="1" applyAlignment="1">
      <alignment horizontal="center" vertical="center" wrapText="1"/>
    </xf>
    <xf numFmtId="172" fontId="9" fillId="0" borderId="31" xfId="0" applyNumberFormat="1" applyFont="1" applyBorder="1" applyAlignment="1">
      <alignment horizontal="right" vertical="center" wrapText="1"/>
    </xf>
    <xf numFmtId="172" fontId="28" fillId="0" borderId="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72" fontId="9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8" fontId="29" fillId="0" borderId="0" xfId="0" applyNumberFormat="1" applyFont="1" applyBorder="1" applyAlignment="1">
      <alignment horizontal="center" vertical="center" wrapText="1"/>
    </xf>
    <xf numFmtId="172" fontId="10" fillId="0" borderId="27" xfId="0" applyNumberFormat="1" applyFont="1" applyBorder="1" applyAlignment="1">
      <alignment horizontal="center" vertical="center" wrapText="1"/>
    </xf>
    <xf numFmtId="172" fontId="10" fillId="0" borderId="32" xfId="0" applyNumberFormat="1" applyFont="1" applyBorder="1" applyAlignment="1">
      <alignment horizontal="center" vertical="center" wrapText="1"/>
    </xf>
    <xf numFmtId="173" fontId="10" fillId="0" borderId="29" xfId="94" applyNumberFormat="1" applyFont="1" applyBorder="1" applyAlignment="1">
      <alignment horizontal="center" vertical="center" wrapText="1"/>
    </xf>
    <xf numFmtId="172" fontId="9" fillId="0" borderId="30" xfId="0" applyNumberFormat="1" applyFont="1" applyFill="1" applyBorder="1" applyAlignment="1">
      <alignment horizontal="right" vertical="center" wrapText="1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horizontal="right" vertical="center"/>
    </xf>
    <xf numFmtId="0" fontId="20" fillId="0" borderId="0" xfId="0" applyFont="1" applyAlignment="1">
      <alignment horizontal="right"/>
    </xf>
    <xf numFmtId="0" fontId="24" fillId="0" borderId="0" xfId="0" applyFont="1" applyBorder="1" applyAlignment="1">
      <alignment horizontal="center" vertical="top" wrapText="1"/>
    </xf>
    <xf numFmtId="172" fontId="10" fillId="0" borderId="0" xfId="0" applyNumberFormat="1" applyFont="1" applyBorder="1" applyAlignment="1">
      <alignment horizontal="center" vertical="center" wrapText="1"/>
    </xf>
    <xf numFmtId="173" fontId="10" fillId="0" borderId="0" xfId="94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right" vertical="top" wrapText="1"/>
    </xf>
    <xf numFmtId="172" fontId="10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172" fontId="9" fillId="0" borderId="0" xfId="0" applyNumberFormat="1" applyFont="1" applyFill="1" applyBorder="1" applyAlignment="1">
      <alignment horizontal="right" vertical="center" wrapText="1"/>
    </xf>
    <xf numFmtId="9" fontId="5" fillId="0" borderId="0" xfId="94" applyFont="1" applyBorder="1" applyAlignment="1">
      <alignment horizontal="center" vertical="center" wrapText="1"/>
    </xf>
    <xf numFmtId="9" fontId="0" fillId="0" borderId="0" xfId="94" applyFont="1" applyAlignment="1">
      <alignment horizontal="center" vertical="center" wrapText="1"/>
    </xf>
    <xf numFmtId="9" fontId="3" fillId="0" borderId="0" xfId="94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top" wrapText="1"/>
    </xf>
    <xf numFmtId="0" fontId="20" fillId="0" borderId="0" xfId="0" applyFont="1" applyBorder="1" applyAlignment="1">
      <alignment wrapText="1"/>
    </xf>
    <xf numFmtId="0" fontId="10" fillId="0" borderId="33" xfId="0" applyFont="1" applyBorder="1" applyAlignment="1">
      <alignment horizontal="center" vertical="center"/>
    </xf>
    <xf numFmtId="172" fontId="10" fillId="0" borderId="34" xfId="0" applyNumberFormat="1" applyFont="1" applyBorder="1" applyAlignment="1">
      <alignment horizontal="center" vertical="center" wrapText="1"/>
    </xf>
    <xf numFmtId="172" fontId="10" fillId="0" borderId="35" xfId="0" applyNumberFormat="1" applyFont="1" applyBorder="1" applyAlignment="1">
      <alignment vertical="top" wrapText="1"/>
    </xf>
    <xf numFmtId="49" fontId="10" fillId="0" borderId="22" xfId="0" applyNumberFormat="1" applyFont="1" applyBorder="1" applyAlignment="1">
      <alignment horizontal="center" vertical="center" wrapText="1"/>
    </xf>
    <xf numFmtId="172" fontId="18" fillId="0" borderId="0" xfId="0" applyNumberFormat="1" applyFont="1" applyBorder="1" applyAlignment="1">
      <alignment horizontal="right" wrapText="1"/>
    </xf>
    <xf numFmtId="172" fontId="18" fillId="0" borderId="0" xfId="0" applyNumberFormat="1" applyFont="1" applyBorder="1" applyAlignment="1">
      <alignment wrapText="1"/>
    </xf>
    <xf numFmtId="172" fontId="10" fillId="0" borderId="0" xfId="0" applyNumberFormat="1" applyFont="1" applyBorder="1" applyAlignment="1">
      <alignment wrapText="1"/>
    </xf>
    <xf numFmtId="172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right"/>
    </xf>
    <xf numFmtId="172" fontId="9" fillId="0" borderId="0" xfId="0" applyNumberFormat="1" applyFont="1" applyBorder="1" applyAlignment="1">
      <alignment vertical="top" wrapText="1"/>
    </xf>
    <xf numFmtId="172" fontId="10" fillId="0" borderId="35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172" fontId="10" fillId="0" borderId="35" xfId="0" applyNumberFormat="1" applyFont="1" applyBorder="1" applyAlignment="1">
      <alignment vertical="center" wrapText="1"/>
    </xf>
    <xf numFmtId="172" fontId="9" fillId="0" borderId="35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wrapText="1"/>
    </xf>
    <xf numFmtId="172" fontId="2" fillId="0" borderId="19" xfId="0" applyNumberFormat="1" applyFont="1" applyBorder="1" applyAlignment="1">
      <alignment horizontal="left" wrapText="1"/>
    </xf>
    <xf numFmtId="49" fontId="19" fillId="0" borderId="36" xfId="0" applyNumberFormat="1" applyFont="1" applyBorder="1" applyAlignment="1">
      <alignment horizontal="right"/>
    </xf>
    <xf numFmtId="172" fontId="19" fillId="0" borderId="37" xfId="0" applyNumberFormat="1" applyFont="1" applyBorder="1" applyAlignment="1">
      <alignment horizontal="left" wrapText="1"/>
    </xf>
    <xf numFmtId="172" fontId="9" fillId="0" borderId="38" xfId="0" applyNumberFormat="1" applyFont="1" applyBorder="1" applyAlignment="1">
      <alignment vertical="center" wrapText="1"/>
    </xf>
    <xf numFmtId="49" fontId="10" fillId="8" borderId="33" xfId="0" applyNumberFormat="1" applyFont="1" applyFill="1" applyBorder="1" applyAlignment="1">
      <alignment horizontal="center" vertical="center" wrapText="1"/>
    </xf>
    <xf numFmtId="172" fontId="10" fillId="8" borderId="39" xfId="0" applyNumberFormat="1" applyFont="1" applyFill="1" applyBorder="1" applyAlignment="1">
      <alignment horizontal="center" vertical="center" wrapText="1"/>
    </xf>
    <xf numFmtId="173" fontId="10" fillId="0" borderId="23" xfId="94" applyNumberFormat="1" applyFont="1" applyBorder="1" applyAlignment="1">
      <alignment horizontal="center" vertical="center" wrapText="1"/>
    </xf>
    <xf numFmtId="172" fontId="10" fillId="8" borderId="23" xfId="0" applyNumberFormat="1" applyFont="1" applyFill="1" applyBorder="1" applyAlignment="1">
      <alignment horizontal="right" vertical="top" wrapText="1"/>
    </xf>
    <xf numFmtId="172" fontId="10" fillId="8" borderId="23" xfId="0" applyNumberFormat="1" applyFont="1" applyFill="1" applyBorder="1" applyAlignment="1">
      <alignment horizontal="right" vertical="center" wrapText="1"/>
    </xf>
    <xf numFmtId="172" fontId="9" fillId="8" borderId="23" xfId="0" applyNumberFormat="1" applyFont="1" applyFill="1" applyBorder="1" applyAlignment="1">
      <alignment horizontal="right" vertical="center" wrapText="1"/>
    </xf>
    <xf numFmtId="172" fontId="9" fillId="8" borderId="36" xfId="0" applyNumberFormat="1" applyFont="1" applyFill="1" applyBorder="1" applyAlignment="1">
      <alignment horizontal="right" vertical="center" wrapText="1"/>
    </xf>
    <xf numFmtId="172" fontId="9" fillId="49" borderId="35" xfId="0" applyNumberFormat="1" applyFont="1" applyFill="1" applyBorder="1" applyAlignment="1">
      <alignment horizontal="right" vertical="center" wrapText="1"/>
    </xf>
    <xf numFmtId="172" fontId="9" fillId="8" borderId="40" xfId="0" applyNumberFormat="1" applyFont="1" applyFill="1" applyBorder="1" applyAlignment="1">
      <alignment horizontal="right" vertical="center" wrapText="1"/>
    </xf>
    <xf numFmtId="49" fontId="10" fillId="0" borderId="41" xfId="0" applyNumberFormat="1" applyFont="1" applyBorder="1" applyAlignment="1">
      <alignment horizontal="center" vertical="center" wrapText="1"/>
    </xf>
    <xf numFmtId="4" fontId="10" fillId="0" borderId="42" xfId="0" applyNumberFormat="1" applyFont="1" applyFill="1" applyBorder="1" applyAlignment="1">
      <alignment horizontal="center" vertical="center" wrapText="1"/>
    </xf>
    <xf numFmtId="4" fontId="9" fillId="0" borderId="42" xfId="0" applyNumberFormat="1" applyFont="1" applyFill="1" applyBorder="1" applyAlignment="1">
      <alignment horizontal="center" vertical="center" wrapText="1"/>
    </xf>
    <xf numFmtId="172" fontId="19" fillId="0" borderId="19" xfId="0" applyNumberFormat="1" applyFont="1" applyFill="1" applyBorder="1" applyAlignment="1">
      <alignment wrapText="1"/>
    </xf>
    <xf numFmtId="49" fontId="48" fillId="0" borderId="19" xfId="0" applyNumberFormat="1" applyFont="1" applyFill="1" applyBorder="1" applyAlignment="1">
      <alignment wrapText="1"/>
    </xf>
    <xf numFmtId="49" fontId="20" fillId="0" borderId="19" xfId="0" applyNumberFormat="1" applyFont="1" applyFill="1" applyBorder="1" applyAlignment="1">
      <alignment horizontal="left" wrapText="1" indent="1"/>
    </xf>
    <xf numFmtId="49" fontId="7" fillId="0" borderId="24" xfId="0" applyNumberFormat="1" applyFont="1" applyFill="1" applyBorder="1" applyAlignment="1">
      <alignment horizontal="right"/>
    </xf>
    <xf numFmtId="172" fontId="7" fillId="0" borderId="20" xfId="0" applyNumberFormat="1" applyFont="1" applyFill="1" applyBorder="1" applyAlignment="1">
      <alignment wrapText="1"/>
    </xf>
    <xf numFmtId="172" fontId="10" fillId="0" borderId="35" xfId="0" applyNumberFormat="1" applyFont="1" applyFill="1" applyBorder="1" applyAlignment="1">
      <alignment vertical="center" wrapText="1"/>
    </xf>
    <xf numFmtId="49" fontId="19" fillId="0" borderId="23" xfId="0" applyNumberFormat="1" applyFont="1" applyFill="1" applyBorder="1" applyAlignment="1">
      <alignment horizontal="right"/>
    </xf>
    <xf numFmtId="172" fontId="9" fillId="0" borderId="35" xfId="0" applyNumberFormat="1" applyFont="1" applyFill="1" applyBorder="1" applyAlignment="1">
      <alignment vertical="center" wrapText="1"/>
    </xf>
    <xf numFmtId="49" fontId="19" fillId="0" borderId="28" xfId="0" applyNumberFormat="1" applyFont="1" applyFill="1" applyBorder="1" applyAlignment="1">
      <alignment horizontal="right"/>
    </xf>
    <xf numFmtId="172" fontId="19" fillId="0" borderId="25" xfId="0" applyNumberFormat="1" applyFont="1" applyFill="1" applyBorder="1" applyAlignment="1">
      <alignment wrapText="1"/>
    </xf>
    <xf numFmtId="172" fontId="9" fillId="0" borderId="43" xfId="0" applyNumberFormat="1" applyFont="1" applyFill="1" applyBorder="1" applyAlignment="1">
      <alignment vertical="center" wrapText="1"/>
    </xf>
    <xf numFmtId="49" fontId="19" fillId="0" borderId="24" xfId="0" applyNumberFormat="1" applyFont="1" applyFill="1" applyBorder="1" applyAlignment="1">
      <alignment horizontal="right"/>
    </xf>
    <xf numFmtId="0" fontId="92" fillId="0" borderId="0" xfId="0" applyFont="1" applyBorder="1" applyAlignment="1">
      <alignment wrapText="1"/>
    </xf>
    <xf numFmtId="0" fontId="49" fillId="0" borderId="0" xfId="0" applyFont="1" applyBorder="1" applyAlignment="1">
      <alignment horizontal="center" wrapText="1"/>
    </xf>
    <xf numFmtId="4" fontId="20" fillId="0" borderId="0" xfId="0" applyNumberFormat="1" applyFont="1" applyBorder="1" applyAlignment="1">
      <alignment wrapText="1"/>
    </xf>
    <xf numFmtId="4" fontId="20" fillId="0" borderId="0" xfId="0" applyNumberFormat="1" applyFont="1" applyBorder="1" applyAlignment="1">
      <alignment horizontal="center" vertical="center" wrapText="1"/>
    </xf>
    <xf numFmtId="4" fontId="10" fillId="0" borderId="44" xfId="0" applyNumberFormat="1" applyFont="1" applyBorder="1" applyAlignment="1">
      <alignment horizontal="center" vertical="center" wrapText="1"/>
    </xf>
    <xf numFmtId="4" fontId="10" fillId="0" borderId="45" xfId="0" applyNumberFormat="1" applyFont="1" applyBorder="1" applyAlignment="1">
      <alignment horizontal="center" vertical="center" wrapText="1"/>
    </xf>
    <xf numFmtId="4" fontId="10" fillId="0" borderId="42" xfId="94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10" fillId="0" borderId="42" xfId="0" applyNumberFormat="1" applyFont="1" applyBorder="1" applyAlignment="1">
      <alignment horizontal="center" vertical="center" wrapText="1"/>
    </xf>
    <xf numFmtId="4" fontId="10" fillId="0" borderId="46" xfId="0" applyNumberFormat="1" applyFont="1" applyBorder="1" applyAlignment="1">
      <alignment horizontal="center" vertical="center" wrapText="1"/>
    </xf>
    <xf numFmtId="4" fontId="10" fillId="0" borderId="46" xfId="0" applyNumberFormat="1" applyFont="1" applyFill="1" applyBorder="1" applyAlignment="1">
      <alignment horizontal="center" vertical="center" wrapText="1"/>
    </xf>
    <xf numFmtId="4" fontId="9" fillId="0" borderId="47" xfId="0" applyNumberFormat="1" applyFont="1" applyFill="1" applyBorder="1" applyAlignment="1">
      <alignment horizontal="center" vertical="center" wrapText="1"/>
    </xf>
    <xf numFmtId="4" fontId="9" fillId="0" borderId="29" xfId="0" applyNumberFormat="1" applyFont="1" applyFill="1" applyBorder="1" applyAlignment="1">
      <alignment horizontal="center" vertical="center" wrapText="1"/>
    </xf>
    <xf numFmtId="4" fontId="9" fillId="0" borderId="4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" fontId="50" fillId="0" borderId="0" xfId="94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4" fontId="0" fillId="0" borderId="0" xfId="94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 wrapText="1"/>
    </xf>
    <xf numFmtId="4" fontId="92" fillId="0" borderId="0" xfId="0" applyNumberFormat="1" applyFont="1" applyBorder="1" applyAlignment="1">
      <alignment horizontal="center" vertical="center" wrapText="1"/>
    </xf>
    <xf numFmtId="4" fontId="92" fillId="0" borderId="0" xfId="0" applyNumberFormat="1" applyFont="1" applyBorder="1" applyAlignment="1">
      <alignment horizontal="left" vertical="center" wrapText="1"/>
    </xf>
    <xf numFmtId="4" fontId="93" fillId="0" borderId="0" xfId="0" applyNumberFormat="1" applyFont="1" applyBorder="1" applyAlignment="1">
      <alignment horizontal="left" vertical="center" wrapText="1"/>
    </xf>
    <xf numFmtId="4" fontId="10" fillId="0" borderId="49" xfId="0" applyNumberFormat="1" applyFon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vertical="center" wrapText="1"/>
    </xf>
    <xf numFmtId="4" fontId="9" fillId="0" borderId="5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23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172" fontId="10" fillId="0" borderId="33" xfId="0" applyNumberFormat="1" applyFont="1" applyBorder="1" applyAlignment="1">
      <alignment horizontal="center" vertical="center" wrapText="1"/>
    </xf>
    <xf numFmtId="172" fontId="10" fillId="0" borderId="41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top" wrapText="1"/>
    </xf>
    <xf numFmtId="172" fontId="94" fillId="0" borderId="0" xfId="0" applyNumberFormat="1" applyFont="1" applyBorder="1" applyAlignment="1">
      <alignment horizontal="left" vertical="center" wrapText="1"/>
    </xf>
    <xf numFmtId="0" fontId="93" fillId="0" borderId="0" xfId="0" applyFont="1" applyAlignment="1">
      <alignment horizontal="left" vertical="center" wrapText="1"/>
    </xf>
    <xf numFmtId="0" fontId="92" fillId="0" borderId="0" xfId="0" applyFont="1" applyAlignment="1">
      <alignment horizontal="left" wrapText="1"/>
    </xf>
    <xf numFmtId="0" fontId="92" fillId="0" borderId="0" xfId="0" applyFont="1" applyAlignment="1">
      <alignment wrapText="1"/>
    </xf>
    <xf numFmtId="49" fontId="16" fillId="0" borderId="0" xfId="0" applyNumberFormat="1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172" fontId="95" fillId="0" borderId="0" xfId="0" applyNumberFormat="1" applyFont="1" applyBorder="1" applyAlignment="1">
      <alignment wrapText="1"/>
    </xf>
    <xf numFmtId="0" fontId="96" fillId="0" borderId="0" xfId="0" applyFont="1" applyAlignment="1">
      <alignment wrapText="1"/>
    </xf>
    <xf numFmtId="172" fontId="5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2" fontId="5" fillId="0" borderId="0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172" fontId="21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97" fillId="0" borderId="0" xfId="0" applyFont="1" applyBorder="1" applyAlignment="1">
      <alignment horizontal="left" vertical="center" wrapText="1"/>
    </xf>
    <xf numFmtId="0" fontId="97" fillId="0" borderId="0" xfId="0" applyFont="1" applyBorder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0" xfId="0" applyFont="1" applyAlignment="1">
      <alignment horizontal="right" vertical="center" wrapText="1"/>
    </xf>
    <xf numFmtId="0" fontId="23" fillId="0" borderId="0" xfId="0" applyFont="1" applyAlignment="1">
      <alignment horizontal="right" vertical="center"/>
    </xf>
    <xf numFmtId="0" fontId="30" fillId="0" borderId="0" xfId="0" applyFont="1" applyAlignment="1">
      <alignment horizontal="right"/>
    </xf>
    <xf numFmtId="0" fontId="31" fillId="0" borderId="0" xfId="0" applyFont="1" applyAlignment="1">
      <alignment horizontal="right"/>
    </xf>
    <xf numFmtId="0" fontId="31" fillId="0" borderId="0" xfId="0" applyFont="1" applyAlignment="1">
      <alignment/>
    </xf>
    <xf numFmtId="0" fontId="0" fillId="0" borderId="0" xfId="0" applyAlignment="1">
      <alignment/>
    </xf>
    <xf numFmtId="0" fontId="30" fillId="0" borderId="0" xfId="0" applyFont="1" applyAlignment="1">
      <alignment horizontal="right" vertical="center" wrapText="1"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Тысячи [0]_Лист1" xfId="99"/>
    <cellStyle name="Тысячи_Лист1" xfId="100"/>
    <cellStyle name="Comma" xfId="101"/>
    <cellStyle name="Comma [0]" xfId="102"/>
    <cellStyle name="Хороший" xfId="103"/>
    <cellStyle name="Хороший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7"/>
  <sheetViews>
    <sheetView view="pageBreakPreview" zoomScale="75" zoomScaleNormal="75" zoomScaleSheetLayoutView="75" zoomScalePageLayoutView="0" workbookViewId="0" topLeftCell="A10">
      <selection activeCell="C33" sqref="C33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6" width="14.375" style="3" customWidth="1"/>
    <col min="7" max="7" width="17.125" style="2" customWidth="1"/>
    <col min="8" max="8" width="18.50390625" style="2" customWidth="1"/>
    <col min="9" max="9" width="19.875" style="2" customWidth="1"/>
    <col min="10" max="10" width="6.50390625" style="2" customWidth="1"/>
    <col min="11" max="11" width="9.375" style="2" bestFit="1" customWidth="1"/>
    <col min="12" max="12" width="10.50390625" style="2" bestFit="1" customWidth="1"/>
    <col min="13" max="14" width="6.50390625" style="2" customWidth="1"/>
    <col min="15" max="15" width="10.00390625" style="2" bestFit="1" customWidth="1"/>
    <col min="16" max="16384" width="6.50390625" style="2" customWidth="1"/>
  </cols>
  <sheetData>
    <row r="1" spans="3:6" ht="15.75" customHeight="1" hidden="1">
      <c r="C1" s="170" t="s">
        <v>38</v>
      </c>
      <c r="D1" s="171"/>
      <c r="E1" s="87"/>
      <c r="F1" s="87"/>
    </row>
    <row r="2" spans="3:6" ht="15" customHeight="1" hidden="1">
      <c r="C2" s="171"/>
      <c r="D2" s="171"/>
      <c r="E2" s="87"/>
      <c r="F2" s="87"/>
    </row>
    <row r="3" spans="3:6" ht="15" customHeight="1" hidden="1">
      <c r="C3" s="171"/>
      <c r="D3" s="171"/>
      <c r="E3" s="87"/>
      <c r="F3" s="87"/>
    </row>
    <row r="4" spans="3:6" ht="15" customHeight="1" hidden="1">
      <c r="C4" s="171"/>
      <c r="D4" s="171"/>
      <c r="E4" s="87"/>
      <c r="F4" s="87"/>
    </row>
    <row r="5" spans="3:6" ht="15" customHeight="1" hidden="1">
      <c r="C5" s="171"/>
      <c r="D5" s="171"/>
      <c r="E5" s="87"/>
      <c r="F5" s="87"/>
    </row>
    <row r="6" spans="3:6" ht="15" customHeight="1" hidden="1">
      <c r="C6" s="171"/>
      <c r="D6" s="171"/>
      <c r="E6" s="87"/>
      <c r="F6" s="87"/>
    </row>
    <row r="7" spans="3:6" ht="15" customHeight="1" hidden="1">
      <c r="C7" s="171"/>
      <c r="D7" s="171"/>
      <c r="E7" s="87"/>
      <c r="F7" s="87"/>
    </row>
    <row r="8" spans="3:6" ht="15" customHeight="1" hidden="1">
      <c r="C8" s="171"/>
      <c r="D8" s="171"/>
      <c r="E8" s="87"/>
      <c r="F8" s="87"/>
    </row>
    <row r="9" spans="3:6" ht="15" customHeight="1" hidden="1">
      <c r="C9" s="171"/>
      <c r="D9" s="171"/>
      <c r="E9" s="87"/>
      <c r="F9" s="87"/>
    </row>
    <row r="10" spans="3:6" ht="68.25" customHeight="1">
      <c r="C10" s="171"/>
      <c r="D10" s="171"/>
      <c r="E10" s="87"/>
      <c r="F10" s="87"/>
    </row>
    <row r="11" spans="1:7" ht="17.25">
      <c r="A11" s="17"/>
      <c r="B11" s="17"/>
      <c r="C11" s="172" t="s">
        <v>36</v>
      </c>
      <c r="D11" s="173"/>
      <c r="E11" s="88"/>
      <c r="F11" s="88"/>
      <c r="G11" s="61"/>
    </row>
    <row r="12" spans="1:7" ht="17.25">
      <c r="A12" s="17"/>
      <c r="B12" s="17"/>
      <c r="C12" s="172" t="s">
        <v>35</v>
      </c>
      <c r="D12" s="173"/>
      <c r="E12" s="88"/>
      <c r="F12" s="88"/>
      <c r="G12" s="62"/>
    </row>
    <row r="13" spans="1:7" ht="17.25">
      <c r="A13" s="17"/>
      <c r="B13" s="17"/>
      <c r="C13" s="172" t="s">
        <v>37</v>
      </c>
      <c r="D13" s="173"/>
      <c r="E13" s="88"/>
      <c r="F13" s="88"/>
      <c r="G13" s="63"/>
    </row>
    <row r="14" spans="1:6" ht="15" hidden="1">
      <c r="A14" s="17"/>
      <c r="B14" s="17"/>
      <c r="C14" s="9"/>
      <c r="D14" s="17"/>
      <c r="E14" s="17"/>
      <c r="F14" s="17"/>
    </row>
    <row r="15" spans="1:6" ht="15" hidden="1">
      <c r="A15" s="17"/>
      <c r="B15" s="17"/>
      <c r="C15" s="9"/>
      <c r="D15" s="18"/>
      <c r="E15" s="18"/>
      <c r="F15" s="18"/>
    </row>
    <row r="16" spans="1:6" ht="15" hidden="1">
      <c r="A16" s="17"/>
      <c r="B16" s="17"/>
      <c r="C16" s="9"/>
      <c r="D16" s="18"/>
      <c r="E16" s="18"/>
      <c r="F16" s="18"/>
    </row>
    <row r="17" spans="1:6" ht="58.5" customHeight="1">
      <c r="A17" s="17"/>
      <c r="B17" s="17"/>
      <c r="C17" s="9"/>
      <c r="D17" s="18"/>
      <c r="E17" s="18"/>
      <c r="F17" s="18"/>
    </row>
    <row r="18" spans="1:6" ht="56.25" customHeight="1">
      <c r="A18" s="176" t="s">
        <v>34</v>
      </c>
      <c r="B18" s="176"/>
      <c r="C18" s="176"/>
      <c r="D18" s="176"/>
      <c r="E18" s="89"/>
      <c r="F18" s="89"/>
    </row>
    <row r="19" spans="1:6" ht="15">
      <c r="A19" s="17"/>
      <c r="B19" s="17"/>
      <c r="C19" s="10"/>
      <c r="D19" s="11"/>
      <c r="E19" s="11"/>
      <c r="F19" s="11"/>
    </row>
    <row r="20" spans="1:6" ht="15.75" thickBot="1">
      <c r="A20" s="17"/>
      <c r="B20" s="17"/>
      <c r="C20" s="19"/>
      <c r="D20" s="41" t="s">
        <v>6</v>
      </c>
      <c r="E20" s="41"/>
      <c r="F20" s="41"/>
    </row>
    <row r="21" spans="1:8" ht="26.25" customHeight="1" thickBot="1">
      <c r="A21" s="174" t="s">
        <v>18</v>
      </c>
      <c r="B21" s="175"/>
      <c r="C21" s="37" t="s">
        <v>19</v>
      </c>
      <c r="D21" s="75" t="s">
        <v>20</v>
      </c>
      <c r="E21" s="90"/>
      <c r="F21" s="90"/>
      <c r="G21" s="2" t="s">
        <v>39</v>
      </c>
      <c r="H21" s="2" t="s">
        <v>40</v>
      </c>
    </row>
    <row r="22" spans="1:15" s="4" customFormat="1" ht="24.75" customHeight="1">
      <c r="A22" s="51"/>
      <c r="B22" s="52"/>
      <c r="C22" s="82" t="s">
        <v>0</v>
      </c>
      <c r="D22" s="83">
        <f>D25*-1</f>
        <v>-54412</v>
      </c>
      <c r="E22" s="90"/>
      <c r="F22" s="90"/>
      <c r="G22" s="77"/>
      <c r="H22" s="81"/>
      <c r="I22" s="78"/>
      <c r="L22" s="58"/>
      <c r="M22" s="58"/>
      <c r="N22" s="58"/>
      <c r="O22" s="58"/>
    </row>
    <row r="23" spans="1:9" s="4" customFormat="1" ht="57.75" customHeight="1">
      <c r="A23" s="35"/>
      <c r="B23" s="13"/>
      <c r="C23" s="74" t="s">
        <v>32</v>
      </c>
      <c r="D23" s="84">
        <f>(D22*-1)/(796666.8)*100%</f>
        <v>0.06829957015906775</v>
      </c>
      <c r="E23" s="91"/>
      <c r="F23" s="91"/>
      <c r="G23" s="79">
        <v>796939.2</v>
      </c>
      <c r="H23" s="80">
        <f>(D22*-1)/G23*100</f>
        <v>6.827622483622339</v>
      </c>
      <c r="I23" s="80"/>
    </row>
    <row r="24" spans="1:9" s="4" customFormat="1" ht="12" customHeight="1">
      <c r="A24" s="35"/>
      <c r="B24" s="14"/>
      <c r="C24" s="12"/>
      <c r="D24" s="64"/>
      <c r="E24" s="92"/>
      <c r="F24" s="92"/>
      <c r="H24" s="59"/>
      <c r="I24" s="59"/>
    </row>
    <row r="25" spans="1:9" ht="42" customHeight="1">
      <c r="A25" s="36"/>
      <c r="B25" s="15"/>
      <c r="C25" s="12" t="s">
        <v>7</v>
      </c>
      <c r="D25" s="64">
        <f>D26+D31+D34</f>
        <v>54412</v>
      </c>
      <c r="E25" s="92"/>
      <c r="F25" s="92"/>
      <c r="G25" s="71"/>
      <c r="H25" s="60"/>
      <c r="I25" s="60" t="s">
        <v>33</v>
      </c>
    </row>
    <row r="26" spans="1:15" ht="41.25" customHeight="1">
      <c r="A26" s="45" t="s">
        <v>17</v>
      </c>
      <c r="B26" s="7" t="s">
        <v>8</v>
      </c>
      <c r="C26" s="65" t="s">
        <v>9</v>
      </c>
      <c r="D26" s="66">
        <f>D27+D29</f>
        <v>112000</v>
      </c>
      <c r="E26" s="93"/>
      <c r="F26" s="93"/>
      <c r="J26" s="54"/>
      <c r="K26" s="55"/>
      <c r="L26" s="56"/>
      <c r="M26" s="56"/>
      <c r="N26" s="56"/>
      <c r="O26" s="56"/>
    </row>
    <row r="27" spans="1:6" ht="36" customHeight="1">
      <c r="A27" s="46" t="s">
        <v>17</v>
      </c>
      <c r="B27" s="42" t="s">
        <v>10</v>
      </c>
      <c r="C27" s="72" t="s">
        <v>22</v>
      </c>
      <c r="D27" s="66">
        <f>D28</f>
        <v>330721</v>
      </c>
      <c r="E27" s="93"/>
      <c r="F27" s="93"/>
    </row>
    <row r="28" spans="1:15" ht="45" customHeight="1">
      <c r="A28" s="40" t="s">
        <v>21</v>
      </c>
      <c r="B28" s="39" t="s">
        <v>31</v>
      </c>
      <c r="C28" s="16" t="s">
        <v>28</v>
      </c>
      <c r="D28" s="67">
        <f>(164721+29000+25000)+67000+45000</f>
        <v>330721</v>
      </c>
      <c r="E28" s="94">
        <f>D28+40000+45000</f>
        <v>415721</v>
      </c>
      <c r="F28" s="94">
        <f>F29+34000+45000</f>
        <v>494721</v>
      </c>
      <c r="G28" s="98">
        <f>D28/812186.9</f>
        <v>0.4071981461409929</v>
      </c>
      <c r="H28" s="96">
        <f>E28/743455.9</f>
        <v>0.5591737183066272</v>
      </c>
      <c r="I28" s="97">
        <f>F28/719716.2</f>
        <v>0.6873834436407018</v>
      </c>
      <c r="J28" s="73"/>
      <c r="L28" s="56"/>
      <c r="M28" s="56"/>
      <c r="N28" s="56"/>
      <c r="O28" s="56"/>
    </row>
    <row r="29" spans="1:6" ht="36.75" customHeight="1">
      <c r="A29" s="46" t="s">
        <v>17</v>
      </c>
      <c r="B29" s="42" t="s">
        <v>11</v>
      </c>
      <c r="C29" s="72" t="s">
        <v>23</v>
      </c>
      <c r="D29" s="66">
        <f>D30</f>
        <v>-218721</v>
      </c>
      <c r="E29" s="93">
        <f>D28</f>
        <v>330721</v>
      </c>
      <c r="F29" s="93">
        <f>E28</f>
        <v>415721</v>
      </c>
    </row>
    <row r="30" spans="1:15" ht="33" customHeight="1">
      <c r="A30" s="40" t="s">
        <v>21</v>
      </c>
      <c r="B30" s="39" t="s">
        <v>1</v>
      </c>
      <c r="C30" s="16" t="s">
        <v>29</v>
      </c>
      <c r="D30" s="67">
        <f>-164721-29000-25000</f>
        <v>-218721</v>
      </c>
      <c r="E30" s="94"/>
      <c r="F30" s="94"/>
      <c r="G30" s="187"/>
      <c r="H30" s="188"/>
      <c r="I30" s="188"/>
      <c r="J30" s="188"/>
      <c r="K30" s="50"/>
      <c r="L30" s="57"/>
      <c r="M30" s="57"/>
      <c r="N30" s="57"/>
      <c r="O30" s="57"/>
    </row>
    <row r="31" spans="1:10" ht="39.75" customHeight="1">
      <c r="A31" s="47" t="s">
        <v>17</v>
      </c>
      <c r="B31" s="8" t="s">
        <v>12</v>
      </c>
      <c r="C31" s="65" t="s">
        <v>13</v>
      </c>
      <c r="D31" s="66">
        <f>D32+D33</f>
        <v>-57588</v>
      </c>
      <c r="E31" s="93"/>
      <c r="F31" s="93"/>
      <c r="G31" s="183"/>
      <c r="H31" s="184"/>
      <c r="I31" s="184"/>
      <c r="J31" s="184"/>
    </row>
    <row r="32" spans="1:9" ht="36" customHeight="1">
      <c r="A32" s="40" t="s">
        <v>17</v>
      </c>
      <c r="B32" s="39" t="s">
        <v>2</v>
      </c>
      <c r="C32" s="16" t="s">
        <v>3</v>
      </c>
      <c r="D32" s="85">
        <f>-(1912573.5+D28)</f>
        <v>-2243294.5</v>
      </c>
      <c r="E32" s="95"/>
      <c r="F32" s="95"/>
      <c r="G32" s="185"/>
      <c r="H32" s="186"/>
      <c r="I32" s="69"/>
    </row>
    <row r="33" spans="1:11" ht="33" customHeight="1">
      <c r="A33" s="48" t="s">
        <v>17</v>
      </c>
      <c r="B33" s="39" t="s">
        <v>4</v>
      </c>
      <c r="C33" s="16" t="s">
        <v>5</v>
      </c>
      <c r="D33" s="85">
        <f>1976985.5-10000+(-D30)+(-D34)</f>
        <v>2185706.5</v>
      </c>
      <c r="E33" s="95"/>
      <c r="F33" s="95"/>
      <c r="G33" s="177"/>
      <c r="H33" s="178"/>
      <c r="I33" s="179"/>
      <c r="J33" s="180"/>
      <c r="K33" s="180"/>
    </row>
    <row r="34" spans="1:15" ht="32.25" customHeight="1">
      <c r="A34" s="43" t="s">
        <v>17</v>
      </c>
      <c r="B34" s="38" t="s">
        <v>14</v>
      </c>
      <c r="C34" s="65" t="s">
        <v>15</v>
      </c>
      <c r="D34" s="66">
        <f>D35</f>
        <v>0</v>
      </c>
      <c r="E34" s="93"/>
      <c r="F34" s="93"/>
      <c r="G34" s="2" t="s">
        <v>33</v>
      </c>
      <c r="I34" s="70"/>
      <c r="L34" s="57"/>
      <c r="M34" s="57"/>
      <c r="N34" s="57"/>
      <c r="O34" s="57"/>
    </row>
    <row r="35" spans="1:6" ht="33.75" customHeight="1">
      <c r="A35" s="44" t="s">
        <v>17</v>
      </c>
      <c r="B35" s="42" t="s">
        <v>24</v>
      </c>
      <c r="C35" s="16" t="s">
        <v>16</v>
      </c>
      <c r="D35" s="67">
        <f>D36</f>
        <v>0</v>
      </c>
      <c r="E35" s="94"/>
      <c r="F35" s="94"/>
    </row>
    <row r="36" spans="1:6" ht="110.25" customHeight="1">
      <c r="A36" s="44" t="s">
        <v>17</v>
      </c>
      <c r="B36" s="42" t="s">
        <v>26</v>
      </c>
      <c r="C36" s="16" t="s">
        <v>25</v>
      </c>
      <c r="D36" s="67">
        <f>D37</f>
        <v>0</v>
      </c>
      <c r="E36" s="94"/>
      <c r="F36" s="94"/>
    </row>
    <row r="37" spans="1:6" ht="93" customHeight="1" thickBot="1">
      <c r="A37" s="53" t="s">
        <v>21</v>
      </c>
      <c r="B37" s="49" t="s">
        <v>27</v>
      </c>
      <c r="C37" s="68" t="s">
        <v>30</v>
      </c>
      <c r="D37" s="76">
        <v>0</v>
      </c>
      <c r="E37" s="94"/>
      <c r="F37" s="94"/>
    </row>
    <row r="38" spans="1:6" ht="15">
      <c r="A38" s="24"/>
      <c r="B38" s="25"/>
      <c r="C38" s="26"/>
      <c r="D38" s="27"/>
      <c r="E38" s="27"/>
      <c r="F38" s="27"/>
    </row>
    <row r="39" spans="1:6" ht="15">
      <c r="A39" s="20"/>
      <c r="B39" s="22"/>
      <c r="C39" s="23"/>
      <c r="D39" s="21"/>
      <c r="E39" s="21"/>
      <c r="F39" s="21"/>
    </row>
    <row r="40" spans="1:6" ht="15">
      <c r="A40" s="20"/>
      <c r="B40" s="22"/>
      <c r="C40" s="23"/>
      <c r="D40" s="21"/>
      <c r="E40" s="21"/>
      <c r="F40" s="21"/>
    </row>
    <row r="41" spans="1:6" ht="84" customHeight="1">
      <c r="A41" s="20"/>
      <c r="B41" s="22"/>
      <c r="C41" s="23"/>
      <c r="D41" s="21"/>
      <c r="E41" s="21"/>
      <c r="F41" s="21"/>
    </row>
    <row r="42" spans="1:6" ht="15">
      <c r="A42" s="20"/>
      <c r="B42" s="22"/>
      <c r="C42" s="23"/>
      <c r="D42" s="21"/>
      <c r="E42" s="21"/>
      <c r="F42" s="21"/>
    </row>
    <row r="43" spans="1:6" ht="15">
      <c r="A43" s="20"/>
      <c r="B43" s="22"/>
      <c r="C43" s="23"/>
      <c r="D43" s="21"/>
      <c r="E43" s="21"/>
      <c r="F43" s="21"/>
    </row>
    <row r="44" spans="1:6" ht="15">
      <c r="A44" s="20"/>
      <c r="B44" s="22"/>
      <c r="C44" s="23"/>
      <c r="D44" s="21"/>
      <c r="E44" s="21"/>
      <c r="F44" s="21"/>
    </row>
    <row r="45" spans="1:6" ht="15">
      <c r="A45" s="20"/>
      <c r="B45" s="22"/>
      <c r="C45" s="23"/>
      <c r="D45" s="21"/>
      <c r="E45" s="21"/>
      <c r="F45" s="21"/>
    </row>
    <row r="46" spans="1:6" ht="15">
      <c r="A46" s="20"/>
      <c r="B46" s="22"/>
      <c r="C46" s="23"/>
      <c r="D46" s="21"/>
      <c r="E46" s="21"/>
      <c r="F46" s="21"/>
    </row>
    <row r="47" spans="1:6" ht="15">
      <c r="A47" s="20"/>
      <c r="B47" s="22"/>
      <c r="C47" s="23"/>
      <c r="D47" s="21"/>
      <c r="E47" s="21"/>
      <c r="F47" s="21"/>
    </row>
    <row r="48" spans="1:6" ht="15">
      <c r="A48" s="20"/>
      <c r="B48" s="22"/>
      <c r="C48" s="23"/>
      <c r="D48" s="21"/>
      <c r="E48" s="21"/>
      <c r="F48" s="21"/>
    </row>
    <row r="49" spans="1:6" ht="15">
      <c r="A49" s="20"/>
      <c r="B49" s="22"/>
      <c r="C49" s="23"/>
      <c r="D49" s="21"/>
      <c r="E49" s="21"/>
      <c r="F49" s="21"/>
    </row>
    <row r="50" spans="1:6" s="4" customFormat="1" ht="15">
      <c r="A50" s="20"/>
      <c r="B50" s="22"/>
      <c r="C50" s="23"/>
      <c r="D50" s="21"/>
      <c r="E50" s="21"/>
      <c r="F50" s="21"/>
    </row>
    <row r="51" spans="1:6" ht="15">
      <c r="A51" s="28"/>
      <c r="B51" s="22"/>
      <c r="C51" s="23"/>
      <c r="D51" s="21"/>
      <c r="E51" s="21"/>
      <c r="F51" s="21"/>
    </row>
    <row r="52" spans="1:6" ht="13.5">
      <c r="A52" s="28"/>
      <c r="B52" s="29"/>
      <c r="C52" s="30"/>
      <c r="D52" s="31"/>
      <c r="E52" s="31"/>
      <c r="F52" s="31"/>
    </row>
    <row r="53" spans="1:6" s="4" customFormat="1" ht="15" hidden="1">
      <c r="A53" s="28"/>
      <c r="B53" s="32"/>
      <c r="C53" s="26"/>
      <c r="D53" s="33"/>
      <c r="E53" s="33"/>
      <c r="F53" s="33"/>
    </row>
    <row r="54" spans="1:6" ht="13.5" hidden="1">
      <c r="A54" s="28"/>
      <c r="B54" s="34"/>
      <c r="C54" s="30"/>
      <c r="D54" s="31"/>
      <c r="E54" s="31"/>
      <c r="F54" s="31"/>
    </row>
    <row r="55" spans="1:6" ht="13.5" hidden="1">
      <c r="A55" s="28"/>
      <c r="B55" s="34"/>
      <c r="C55" s="30"/>
      <c r="D55" s="31"/>
      <c r="E55" s="31"/>
      <c r="F55" s="31"/>
    </row>
    <row r="56" spans="1:6" ht="13.5" hidden="1">
      <c r="A56" s="28"/>
      <c r="B56" s="34"/>
      <c r="C56" s="30"/>
      <c r="D56" s="31"/>
      <c r="E56" s="31"/>
      <c r="F56" s="31"/>
    </row>
    <row r="57" spans="1:6" ht="13.5" hidden="1">
      <c r="A57" s="28"/>
      <c r="B57" s="34"/>
      <c r="C57" s="30"/>
      <c r="D57" s="31"/>
      <c r="E57" s="31"/>
      <c r="F57" s="31"/>
    </row>
    <row r="58" spans="1:6" ht="15" hidden="1">
      <c r="A58" s="28"/>
      <c r="B58" s="34"/>
      <c r="C58" s="26"/>
      <c r="D58" s="33"/>
      <c r="E58" s="33"/>
      <c r="F58" s="33"/>
    </row>
    <row r="59" spans="1:6" s="1" customFormat="1" ht="33" customHeight="1">
      <c r="A59" s="28"/>
      <c r="B59" s="181"/>
      <c r="C59" s="182"/>
      <c r="D59" s="182"/>
      <c r="E59" s="86"/>
      <c r="F59" s="86"/>
    </row>
    <row r="60" spans="1:6" s="1" customFormat="1" ht="24" customHeight="1">
      <c r="A60" s="28"/>
      <c r="B60" s="181"/>
      <c r="C60" s="182"/>
      <c r="D60" s="182"/>
      <c r="E60" s="86"/>
      <c r="F60" s="86"/>
    </row>
    <row r="61" spans="1:6" s="1" customFormat="1" ht="13.5">
      <c r="A61" s="2"/>
      <c r="D61" s="5"/>
      <c r="E61" s="5"/>
      <c r="F61" s="5"/>
    </row>
    <row r="62" spans="1:6" s="1" customFormat="1" ht="13.5">
      <c r="A62" s="2"/>
      <c r="D62" s="5"/>
      <c r="E62" s="5"/>
      <c r="F62" s="5"/>
    </row>
    <row r="63" spans="1:6" s="1" customFormat="1" ht="13.5">
      <c r="A63" s="2"/>
      <c r="D63" s="5"/>
      <c r="E63" s="5"/>
      <c r="F63" s="5"/>
    </row>
    <row r="64" spans="1:6" s="1" customFormat="1" ht="13.5">
      <c r="A64" s="2"/>
      <c r="D64" s="5"/>
      <c r="E64" s="5"/>
      <c r="F64" s="5"/>
    </row>
    <row r="65" spans="1:6" s="1" customFormat="1" ht="13.5">
      <c r="A65" s="2"/>
      <c r="D65" s="5"/>
      <c r="E65" s="5"/>
      <c r="F65" s="5"/>
    </row>
    <row r="66" spans="1:6" s="1" customFormat="1" ht="13.5">
      <c r="A66" s="2"/>
      <c r="D66" s="5"/>
      <c r="E66" s="5"/>
      <c r="F66" s="5"/>
    </row>
    <row r="67" spans="1:6" s="1" customFormat="1" ht="13.5">
      <c r="A67" s="2"/>
      <c r="D67" s="5"/>
      <c r="E67" s="5"/>
      <c r="F67" s="5"/>
    </row>
    <row r="68" spans="1:6" s="1" customFormat="1" ht="13.5">
      <c r="A68" s="2"/>
      <c r="D68" s="5"/>
      <c r="E68" s="5"/>
      <c r="F68" s="5"/>
    </row>
    <row r="69" spans="1:6" s="1" customFormat="1" ht="13.5">
      <c r="A69" s="2"/>
      <c r="D69" s="5"/>
      <c r="E69" s="5"/>
      <c r="F69" s="5"/>
    </row>
    <row r="70" spans="1:6" s="1" customFormat="1" ht="13.5">
      <c r="A70" s="2"/>
      <c r="D70" s="5"/>
      <c r="E70" s="5"/>
      <c r="F70" s="5"/>
    </row>
    <row r="71" spans="1:6" s="1" customFormat="1" ht="13.5">
      <c r="A71" s="2"/>
      <c r="D71" s="5"/>
      <c r="E71" s="5"/>
      <c r="F71" s="5"/>
    </row>
    <row r="72" spans="1:6" s="1" customFormat="1" ht="13.5">
      <c r="A72" s="2"/>
      <c r="D72" s="5"/>
      <c r="E72" s="5"/>
      <c r="F72" s="5"/>
    </row>
    <row r="73" spans="1:6" s="1" customFormat="1" ht="13.5">
      <c r="A73" s="2"/>
      <c r="D73" s="5"/>
      <c r="E73" s="5"/>
      <c r="F73" s="5"/>
    </row>
    <row r="74" spans="1:6" s="1" customFormat="1" ht="13.5">
      <c r="A74" s="2"/>
      <c r="D74" s="5"/>
      <c r="E74" s="5"/>
      <c r="F74" s="5"/>
    </row>
    <row r="75" spans="1:6" s="1" customFormat="1" ht="13.5">
      <c r="A75" s="2"/>
      <c r="C75" s="6"/>
      <c r="D75" s="5"/>
      <c r="E75" s="5"/>
      <c r="F75" s="5"/>
    </row>
    <row r="76" spans="1:6" s="1" customFormat="1" ht="13.5">
      <c r="A76" s="2"/>
      <c r="D76" s="5"/>
      <c r="E76" s="5"/>
      <c r="F76" s="5"/>
    </row>
    <row r="77" spans="1:6" s="1" customFormat="1" ht="13.5">
      <c r="A77" s="2"/>
      <c r="D77" s="5"/>
      <c r="E77" s="5"/>
      <c r="F77" s="5"/>
    </row>
    <row r="78" spans="1:6" s="1" customFormat="1" ht="13.5">
      <c r="A78" s="2"/>
      <c r="D78" s="5"/>
      <c r="E78" s="5"/>
      <c r="F78" s="5"/>
    </row>
    <row r="79" spans="1:6" s="1" customFormat="1" ht="13.5">
      <c r="A79" s="2"/>
      <c r="D79" s="5"/>
      <c r="E79" s="5"/>
      <c r="F79" s="5"/>
    </row>
    <row r="80" spans="1:6" s="1" customFormat="1" ht="13.5">
      <c r="A80" s="2"/>
      <c r="D80" s="5"/>
      <c r="E80" s="5"/>
      <c r="F80" s="5"/>
    </row>
    <row r="81" spans="1:6" s="1" customFormat="1" ht="13.5">
      <c r="A81" s="2"/>
      <c r="D81" s="5"/>
      <c r="E81" s="5"/>
      <c r="F81" s="5"/>
    </row>
    <row r="82" spans="1:6" s="1" customFormat="1" ht="13.5">
      <c r="A82" s="2"/>
      <c r="D82" s="5"/>
      <c r="E82" s="5"/>
      <c r="F82" s="5"/>
    </row>
    <row r="83" spans="1:6" s="1" customFormat="1" ht="13.5">
      <c r="A83" s="2"/>
      <c r="D83" s="5"/>
      <c r="E83" s="5"/>
      <c r="F83" s="5"/>
    </row>
    <row r="84" spans="1:6" s="1" customFormat="1" ht="13.5">
      <c r="A84" s="2"/>
      <c r="D84" s="5"/>
      <c r="E84" s="5"/>
      <c r="F84" s="5"/>
    </row>
    <row r="85" spans="1:6" s="1" customFormat="1" ht="13.5">
      <c r="A85" s="2"/>
      <c r="D85" s="5"/>
      <c r="E85" s="5"/>
      <c r="F85" s="5"/>
    </row>
    <row r="86" spans="1:6" s="1" customFormat="1" ht="13.5">
      <c r="A86" s="2"/>
      <c r="D86" s="5"/>
      <c r="E86" s="5"/>
      <c r="F86" s="5"/>
    </row>
    <row r="87" spans="1:6" s="1" customFormat="1" ht="13.5">
      <c r="A87" s="2"/>
      <c r="D87" s="5"/>
      <c r="E87" s="5"/>
      <c r="F87" s="5"/>
    </row>
    <row r="88" spans="1:6" s="1" customFormat="1" ht="13.5">
      <c r="A88" s="2"/>
      <c r="D88" s="5"/>
      <c r="E88" s="5"/>
      <c r="F88" s="5"/>
    </row>
    <row r="89" spans="1:6" s="1" customFormat="1" ht="13.5">
      <c r="A89" s="2"/>
      <c r="D89" s="5"/>
      <c r="E89" s="5"/>
      <c r="F89" s="5"/>
    </row>
    <row r="90" spans="1:6" s="1" customFormat="1" ht="13.5">
      <c r="A90" s="2"/>
      <c r="D90" s="5"/>
      <c r="E90" s="5"/>
      <c r="F90" s="5"/>
    </row>
    <row r="91" spans="1:6" s="1" customFormat="1" ht="13.5">
      <c r="A91" s="2"/>
      <c r="D91" s="5"/>
      <c r="E91" s="5"/>
      <c r="F91" s="5"/>
    </row>
    <row r="92" spans="1:6" s="1" customFormat="1" ht="13.5">
      <c r="A92" s="2"/>
      <c r="D92" s="5"/>
      <c r="E92" s="5"/>
      <c r="F92" s="5"/>
    </row>
    <row r="93" spans="1:6" s="1" customFormat="1" ht="13.5">
      <c r="A93" s="2"/>
      <c r="D93" s="5"/>
      <c r="E93" s="5"/>
      <c r="F93" s="5"/>
    </row>
    <row r="94" spans="1:6" s="1" customFormat="1" ht="13.5">
      <c r="A94" s="2"/>
      <c r="D94" s="5"/>
      <c r="E94" s="5"/>
      <c r="F94" s="5"/>
    </row>
    <row r="95" spans="1:6" s="1" customFormat="1" ht="13.5">
      <c r="A95" s="2"/>
      <c r="D95" s="5"/>
      <c r="E95" s="5"/>
      <c r="F95" s="5"/>
    </row>
    <row r="96" spans="1:6" s="1" customFormat="1" ht="13.5">
      <c r="A96" s="2"/>
      <c r="D96" s="5"/>
      <c r="E96" s="5"/>
      <c r="F96" s="5"/>
    </row>
    <row r="97" spans="1:6" s="1" customFormat="1" ht="13.5">
      <c r="A97" s="2"/>
      <c r="D97" s="5"/>
      <c r="E97" s="5"/>
      <c r="F97" s="5"/>
    </row>
  </sheetData>
  <sheetProtection/>
  <mergeCells count="12">
    <mergeCell ref="G33:K33"/>
    <mergeCell ref="B60:D60"/>
    <mergeCell ref="B59:D59"/>
    <mergeCell ref="G31:J31"/>
    <mergeCell ref="G32:H32"/>
    <mergeCell ref="G30:J30"/>
    <mergeCell ref="C1:D10"/>
    <mergeCell ref="C11:D11"/>
    <mergeCell ref="C12:D12"/>
    <mergeCell ref="C13:D13"/>
    <mergeCell ref="A21:B21"/>
    <mergeCell ref="A18:D18"/>
  </mergeCells>
  <printOptions/>
  <pageMargins left="0.984251968503937" right="0.35433070866141736" top="0.4330708661417323" bottom="0.2755905511811024" header="0.1968503937007874" footer="0.1968503937007874"/>
  <pageSetup blackAndWhite="1" fitToHeight="1" fitToWidth="1" horizontalDpi="600" verticalDpi="600" orientation="portrait" paperSize="9" scale="65" r:id="rId1"/>
  <rowBreaks count="1" manualBreakCount="1">
    <brk id="3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4"/>
  <sheetViews>
    <sheetView tabSelected="1" view="pageBreakPreview" zoomScale="82" zoomScaleSheetLayoutView="82" zoomScalePageLayoutView="0" workbookViewId="0" topLeftCell="A11">
      <selection activeCell="C12" sqref="C12:G12"/>
    </sheetView>
  </sheetViews>
  <sheetFormatPr defaultColWidth="6.50390625" defaultRowHeight="12.75"/>
  <cols>
    <col min="1" max="1" width="5.875" style="2" customWidth="1"/>
    <col min="2" max="2" width="25.125" style="2" customWidth="1"/>
    <col min="3" max="3" width="63.50390625" style="2" customWidth="1"/>
    <col min="4" max="4" width="16.875" style="3" hidden="1" customWidth="1"/>
    <col min="5" max="5" width="17.50390625" style="3" customWidth="1"/>
    <col min="6" max="7" width="17.125" style="2" customWidth="1"/>
    <col min="8" max="8" width="19.875" style="2" customWidth="1"/>
    <col min="9" max="9" width="18.75390625" style="2" customWidth="1"/>
    <col min="10" max="10" width="11.25390625" style="2" customWidth="1"/>
    <col min="11" max="11" width="10.50390625" style="2" bestFit="1" customWidth="1"/>
    <col min="12" max="12" width="16.00390625" style="2" bestFit="1" customWidth="1"/>
    <col min="13" max="13" width="8.125" style="2" bestFit="1" customWidth="1"/>
    <col min="14" max="14" width="10.00390625" style="2" bestFit="1" customWidth="1"/>
    <col min="15" max="16384" width="6.50390625" style="2" customWidth="1"/>
  </cols>
  <sheetData>
    <row r="1" spans="3:5" ht="15.75" customHeight="1" hidden="1">
      <c r="C1" s="170" t="s">
        <v>38</v>
      </c>
      <c r="D1" s="171"/>
      <c r="E1" s="87"/>
    </row>
    <row r="2" spans="3:5" ht="15" customHeight="1" hidden="1">
      <c r="C2" s="171"/>
      <c r="D2" s="171"/>
      <c r="E2" s="87"/>
    </row>
    <row r="3" spans="3:5" ht="15" customHeight="1" hidden="1">
      <c r="C3" s="171"/>
      <c r="D3" s="171"/>
      <c r="E3" s="87"/>
    </row>
    <row r="4" spans="3:5" ht="15" customHeight="1" hidden="1">
      <c r="C4" s="171"/>
      <c r="D4" s="171"/>
      <c r="E4" s="87"/>
    </row>
    <row r="5" spans="3:5" ht="15" customHeight="1" hidden="1">
      <c r="C5" s="171"/>
      <c r="D5" s="171"/>
      <c r="E5" s="87"/>
    </row>
    <row r="6" spans="3:5" ht="15" customHeight="1" hidden="1">
      <c r="C6" s="171"/>
      <c r="D6" s="171"/>
      <c r="E6" s="87"/>
    </row>
    <row r="7" spans="3:5" ht="15" customHeight="1" hidden="1">
      <c r="C7" s="171"/>
      <c r="D7" s="171"/>
      <c r="E7" s="87"/>
    </row>
    <row r="8" spans="3:5" ht="15" customHeight="1" hidden="1">
      <c r="C8" s="171"/>
      <c r="D8" s="171"/>
      <c r="E8" s="87"/>
    </row>
    <row r="9" spans="3:5" ht="15" customHeight="1" hidden="1">
      <c r="C9" s="171"/>
      <c r="D9" s="171"/>
      <c r="E9" s="87"/>
    </row>
    <row r="10" spans="3:5" ht="73.5" customHeight="1" hidden="1">
      <c r="C10" s="196" t="s">
        <v>43</v>
      </c>
      <c r="D10" s="197"/>
      <c r="E10" s="197"/>
    </row>
    <row r="11" spans="3:7" ht="73.5" customHeight="1">
      <c r="C11" s="202" t="s">
        <v>63</v>
      </c>
      <c r="D11" s="200"/>
      <c r="E11" s="200"/>
      <c r="F11" s="200"/>
      <c r="G11" s="200"/>
    </row>
    <row r="12" spans="1:7" ht="33" customHeight="1">
      <c r="A12" s="17"/>
      <c r="B12" s="17"/>
      <c r="C12" s="198" t="s">
        <v>61</v>
      </c>
      <c r="D12" s="199"/>
      <c r="E12" s="199"/>
      <c r="F12" s="200"/>
      <c r="G12" s="201"/>
    </row>
    <row r="13" spans="1:7" ht="16.5">
      <c r="A13" s="17"/>
      <c r="B13" s="17"/>
      <c r="C13" s="198" t="s">
        <v>59</v>
      </c>
      <c r="D13" s="199"/>
      <c r="E13" s="199"/>
      <c r="F13" s="200"/>
      <c r="G13" s="201"/>
    </row>
    <row r="14" spans="1:7" ht="16.5">
      <c r="A14" s="17"/>
      <c r="B14" s="17"/>
      <c r="C14" s="198" t="s">
        <v>62</v>
      </c>
      <c r="D14" s="199"/>
      <c r="E14" s="199"/>
      <c r="F14" s="199"/>
      <c r="G14" s="201"/>
    </row>
    <row r="15" spans="1:5" ht="15">
      <c r="A15" s="17"/>
      <c r="B15" s="17"/>
      <c r="C15" s="9"/>
      <c r="D15" s="17"/>
      <c r="E15" s="17"/>
    </row>
    <row r="16" spans="1:5" ht="15">
      <c r="A16" s="17"/>
      <c r="B16" s="17"/>
      <c r="C16" s="9"/>
      <c r="D16" s="18"/>
      <c r="E16" s="18"/>
    </row>
    <row r="17" spans="1:5" ht="15">
      <c r="A17" s="17"/>
      <c r="B17" s="17"/>
      <c r="C17" s="9"/>
      <c r="D17" s="18"/>
      <c r="E17" s="18"/>
    </row>
    <row r="18" spans="1:5" ht="30" customHeight="1">
      <c r="A18" s="17"/>
      <c r="B18" s="17"/>
      <c r="C18" s="9"/>
      <c r="D18" s="18"/>
      <c r="E18" s="18"/>
    </row>
    <row r="19" spans="1:8" ht="66.75" customHeight="1">
      <c r="A19" s="193" t="s">
        <v>60</v>
      </c>
      <c r="B19" s="194"/>
      <c r="C19" s="194"/>
      <c r="D19" s="194"/>
      <c r="E19" s="194"/>
      <c r="F19" s="194"/>
      <c r="G19" s="195"/>
      <c r="H19" s="50"/>
    </row>
    <row r="20" spans="1:5" ht="15">
      <c r="A20" s="17"/>
      <c r="B20" s="17"/>
      <c r="C20" s="10"/>
      <c r="D20" s="11"/>
      <c r="E20" s="11"/>
    </row>
    <row r="21" spans="1:8" ht="15.75" thickBot="1">
      <c r="A21" s="17"/>
      <c r="B21" s="17"/>
      <c r="C21" s="19"/>
      <c r="D21" s="41"/>
      <c r="F21" s="41"/>
      <c r="G21" s="41"/>
      <c r="H21" s="112"/>
    </row>
    <row r="22" spans="1:8" ht="26.25" customHeight="1" thickBot="1">
      <c r="A22" s="174" t="s">
        <v>18</v>
      </c>
      <c r="B22" s="175"/>
      <c r="C22" s="101" t="s">
        <v>19</v>
      </c>
      <c r="D22" s="120" t="s">
        <v>41</v>
      </c>
      <c r="E22" s="104" t="s">
        <v>42</v>
      </c>
      <c r="F22" s="129" t="s">
        <v>44</v>
      </c>
      <c r="G22" s="104" t="s">
        <v>58</v>
      </c>
      <c r="H22" s="158"/>
    </row>
    <row r="23" spans="1:14" s="4" customFormat="1" ht="42.75" customHeight="1">
      <c r="A23" s="35"/>
      <c r="B23" s="99"/>
      <c r="C23" s="102" t="s">
        <v>45</v>
      </c>
      <c r="D23" s="121">
        <f>D26*-1</f>
        <v>-72343.1000000001</v>
      </c>
      <c r="E23" s="148">
        <f>E26*-1</f>
        <v>-19119.800000000745</v>
      </c>
      <c r="F23" s="149">
        <f>F26*-1</f>
        <v>1300</v>
      </c>
      <c r="G23" s="167">
        <f>G26*-1</f>
        <v>2250</v>
      </c>
      <c r="H23" s="159"/>
      <c r="K23" s="58"/>
      <c r="L23" s="58"/>
      <c r="M23" s="58"/>
      <c r="N23" s="58"/>
    </row>
    <row r="24" spans="1:8" s="4" customFormat="1" ht="66.75" customHeight="1">
      <c r="A24" s="35"/>
      <c r="B24" s="13"/>
      <c r="C24" s="113" t="s">
        <v>32</v>
      </c>
      <c r="D24" s="122">
        <f>D27/(809752.2)</f>
        <v>0.08304886359061452</v>
      </c>
      <c r="E24" s="150"/>
      <c r="F24" s="151"/>
      <c r="G24" s="168"/>
      <c r="H24" s="160"/>
    </row>
    <row r="25" spans="1:8" s="4" customFormat="1" ht="12" customHeight="1">
      <c r="A25" s="35"/>
      <c r="B25" s="14"/>
      <c r="C25" s="103"/>
      <c r="D25" s="123"/>
      <c r="E25" s="152"/>
      <c r="F25" s="153"/>
      <c r="G25" s="152"/>
      <c r="H25" s="160"/>
    </row>
    <row r="26" spans="1:8" ht="42" customHeight="1">
      <c r="A26" s="36"/>
      <c r="B26" s="15"/>
      <c r="C26" s="113" t="s">
        <v>7</v>
      </c>
      <c r="D26" s="124">
        <f>D27+D38+D41</f>
        <v>72343.1000000001</v>
      </c>
      <c r="E26" s="130">
        <f>E27+E32+E38</f>
        <v>19119.800000000745</v>
      </c>
      <c r="F26" s="130">
        <f>F27+F32+F38</f>
        <v>-1300</v>
      </c>
      <c r="G26" s="130">
        <f>G27+G32+G38</f>
        <v>-2250</v>
      </c>
      <c r="H26" s="161"/>
    </row>
    <row r="27" spans="1:14" ht="41.25" customHeight="1">
      <c r="A27" s="45" t="s">
        <v>17</v>
      </c>
      <c r="B27" s="116" t="s">
        <v>8</v>
      </c>
      <c r="C27" s="113" t="s">
        <v>9</v>
      </c>
      <c r="D27" s="124">
        <f>D28+D30</f>
        <v>67249</v>
      </c>
      <c r="E27" s="130">
        <f>E28+E30</f>
        <v>0</v>
      </c>
      <c r="F27" s="154">
        <f>F28+F30</f>
        <v>104247.93</v>
      </c>
      <c r="G27" s="130">
        <f>G28+G30</f>
        <v>103297.93</v>
      </c>
      <c r="H27" s="161"/>
      <c r="I27" s="54"/>
      <c r="J27" s="55"/>
      <c r="K27" s="56"/>
      <c r="L27" s="56"/>
      <c r="M27" s="56"/>
      <c r="N27" s="56"/>
    </row>
    <row r="28" spans="1:8" ht="52.5" customHeight="1">
      <c r="A28" s="46" t="s">
        <v>17</v>
      </c>
      <c r="B28" s="42" t="s">
        <v>10</v>
      </c>
      <c r="C28" s="111" t="s">
        <v>22</v>
      </c>
      <c r="D28" s="124">
        <f>D29</f>
        <v>374970</v>
      </c>
      <c r="E28" s="130">
        <f>E29</f>
        <v>0</v>
      </c>
      <c r="F28" s="130">
        <f>F29</f>
        <v>104247.93</v>
      </c>
      <c r="G28" s="130">
        <f>G29</f>
        <v>207545.86</v>
      </c>
      <c r="H28" s="161"/>
    </row>
    <row r="29" spans="1:14" ht="59.25" customHeight="1">
      <c r="A29" s="40" t="s">
        <v>21</v>
      </c>
      <c r="B29" s="42" t="s">
        <v>31</v>
      </c>
      <c r="C29" s="114" t="s">
        <v>28</v>
      </c>
      <c r="D29" s="125">
        <f>364842.2+10127.8</f>
        <v>374970</v>
      </c>
      <c r="E29" s="131">
        <f>63968.5-1000-62968.5</f>
        <v>0</v>
      </c>
      <c r="F29" s="131">
        <f>E29+F32*-1-1300</f>
        <v>104247.93</v>
      </c>
      <c r="G29" s="131">
        <f>F29+G32*-1-2250</f>
        <v>207545.86</v>
      </c>
      <c r="H29" s="162"/>
      <c r="I29" s="100"/>
      <c r="K29" s="56"/>
      <c r="L29" s="56"/>
      <c r="M29" s="56"/>
      <c r="N29" s="56"/>
    </row>
    <row r="30" spans="1:8" ht="54" customHeight="1">
      <c r="A30" s="46" t="s">
        <v>17</v>
      </c>
      <c r="B30" s="42" t="s">
        <v>11</v>
      </c>
      <c r="C30" s="111" t="s">
        <v>23</v>
      </c>
      <c r="D30" s="124">
        <f>D31</f>
        <v>-307721</v>
      </c>
      <c r="E30" s="130">
        <f>E31</f>
        <v>0</v>
      </c>
      <c r="F30" s="154">
        <f>F31</f>
        <v>0</v>
      </c>
      <c r="G30" s="130">
        <f>G31</f>
        <v>-104247.93</v>
      </c>
      <c r="H30" s="161"/>
    </row>
    <row r="31" spans="1:14" ht="54" customHeight="1">
      <c r="A31" s="117" t="s">
        <v>21</v>
      </c>
      <c r="B31" s="118" t="s">
        <v>1</v>
      </c>
      <c r="C31" s="119" t="s">
        <v>29</v>
      </c>
      <c r="D31" s="126">
        <f>-307721</f>
        <v>-307721</v>
      </c>
      <c r="E31" s="155">
        <v>0</v>
      </c>
      <c r="F31" s="156">
        <f>E27*-1</f>
        <v>0</v>
      </c>
      <c r="G31" s="169">
        <f>F29*-1</f>
        <v>-104247.93</v>
      </c>
      <c r="H31" s="163"/>
      <c r="I31" s="100"/>
      <c r="J31" s="50"/>
      <c r="K31" s="57"/>
      <c r="L31" s="57"/>
      <c r="M31" s="57"/>
      <c r="N31" s="57"/>
    </row>
    <row r="32" spans="1:14" ht="54" customHeight="1">
      <c r="A32" s="143" t="s">
        <v>21</v>
      </c>
      <c r="B32" s="132" t="s">
        <v>52</v>
      </c>
      <c r="C32" s="133" t="s">
        <v>46</v>
      </c>
      <c r="D32" s="127"/>
      <c r="E32" s="130">
        <f>E33+E36</f>
        <v>0</v>
      </c>
      <c r="F32" s="130">
        <f>F33+F36</f>
        <v>-105547.93</v>
      </c>
      <c r="G32" s="130">
        <f>G33+G36</f>
        <v>-105547.93</v>
      </c>
      <c r="H32" s="161"/>
      <c r="I32" s="146"/>
      <c r="J32" s="50"/>
      <c r="K32" s="57"/>
      <c r="L32" s="57"/>
      <c r="M32" s="57"/>
      <c r="N32" s="57"/>
    </row>
    <row r="33" spans="1:14" ht="54" customHeight="1">
      <c r="A33" s="143" t="s">
        <v>21</v>
      </c>
      <c r="B33" s="132" t="s">
        <v>53</v>
      </c>
      <c r="C33" s="133" t="s">
        <v>47</v>
      </c>
      <c r="D33" s="127"/>
      <c r="E33" s="131">
        <f aca="true" t="shared" si="0" ref="E33:G34">E34</f>
        <v>0</v>
      </c>
      <c r="F33" s="131">
        <f t="shared" si="0"/>
        <v>0</v>
      </c>
      <c r="G33" s="131">
        <f t="shared" si="0"/>
        <v>0</v>
      </c>
      <c r="H33" s="115"/>
      <c r="I33" s="100"/>
      <c r="J33" s="50"/>
      <c r="K33" s="57"/>
      <c r="L33" s="57"/>
      <c r="M33" s="57"/>
      <c r="N33" s="57"/>
    </row>
    <row r="34" spans="1:14" ht="54" customHeight="1">
      <c r="A34" s="143" t="s">
        <v>21</v>
      </c>
      <c r="B34" s="132" t="s">
        <v>54</v>
      </c>
      <c r="C34" s="133" t="s">
        <v>48</v>
      </c>
      <c r="D34" s="127"/>
      <c r="E34" s="131">
        <f t="shared" si="0"/>
        <v>0</v>
      </c>
      <c r="F34" s="131">
        <f t="shared" si="0"/>
        <v>0</v>
      </c>
      <c r="G34" s="131">
        <f>G35</f>
        <v>0</v>
      </c>
      <c r="H34" s="115"/>
      <c r="I34" s="100"/>
      <c r="J34" s="50"/>
      <c r="K34" s="57"/>
      <c r="L34" s="57"/>
      <c r="M34" s="57"/>
      <c r="N34" s="57"/>
    </row>
    <row r="35" spans="1:14" ht="54" customHeight="1">
      <c r="A35" s="143" t="s">
        <v>21</v>
      </c>
      <c r="B35" s="132" t="s">
        <v>55</v>
      </c>
      <c r="C35" s="134" t="s">
        <v>49</v>
      </c>
      <c r="D35" s="127"/>
      <c r="E35" s="131">
        <v>0</v>
      </c>
      <c r="F35" s="131">
        <v>0</v>
      </c>
      <c r="G35" s="131">
        <v>0</v>
      </c>
      <c r="H35" s="115"/>
      <c r="I35" s="100"/>
      <c r="J35" s="145"/>
      <c r="K35" s="189"/>
      <c r="L35" s="190"/>
      <c r="M35" s="190"/>
      <c r="N35" s="57"/>
    </row>
    <row r="36" spans="1:14" ht="54" customHeight="1">
      <c r="A36" s="143" t="s">
        <v>21</v>
      </c>
      <c r="B36" s="132" t="s">
        <v>56</v>
      </c>
      <c r="C36" s="133" t="s">
        <v>50</v>
      </c>
      <c r="D36" s="127"/>
      <c r="E36" s="130">
        <f>E37</f>
        <v>0</v>
      </c>
      <c r="F36" s="130">
        <f>F37</f>
        <v>-105547.93</v>
      </c>
      <c r="G36" s="130">
        <f>G37</f>
        <v>-105547.93</v>
      </c>
      <c r="H36" s="161"/>
      <c r="I36" s="146"/>
      <c r="J36" s="50"/>
      <c r="K36" s="57"/>
      <c r="L36" s="57"/>
      <c r="M36" s="57"/>
      <c r="N36" s="57"/>
    </row>
    <row r="37" spans="1:14" ht="54" customHeight="1">
      <c r="A37" s="143" t="s">
        <v>21</v>
      </c>
      <c r="B37" s="132" t="s">
        <v>57</v>
      </c>
      <c r="C37" s="134" t="s">
        <v>51</v>
      </c>
      <c r="D37" s="127"/>
      <c r="E37" s="131">
        <v>0</v>
      </c>
      <c r="F37" s="131">
        <f>-105547.93</f>
        <v>-105547.93</v>
      </c>
      <c r="G37" s="131">
        <f>-105547.93</f>
        <v>-105547.93</v>
      </c>
      <c r="H37" s="163"/>
      <c r="I37" s="147"/>
      <c r="J37" s="115"/>
      <c r="K37" s="57"/>
      <c r="L37" s="57"/>
      <c r="M37" s="57"/>
      <c r="N37" s="57"/>
    </row>
    <row r="38" spans="1:16" ht="54" customHeight="1">
      <c r="A38" s="135" t="s">
        <v>17</v>
      </c>
      <c r="B38" s="136" t="s">
        <v>12</v>
      </c>
      <c r="C38" s="137" t="s">
        <v>13</v>
      </c>
      <c r="D38" s="124">
        <f>D40+D39</f>
        <v>5094.100000000093</v>
      </c>
      <c r="E38" s="130">
        <f>E40+E39</f>
        <v>19119.800000000745</v>
      </c>
      <c r="F38" s="154">
        <f>F40+F39</f>
        <v>0</v>
      </c>
      <c r="G38" s="130">
        <f>G40+G39</f>
        <v>0</v>
      </c>
      <c r="H38" s="164"/>
      <c r="I38" s="191"/>
      <c r="J38" s="192"/>
      <c r="K38" s="192"/>
      <c r="L38" s="192"/>
      <c r="M38" s="192"/>
      <c r="N38" s="50"/>
      <c r="O38" s="50"/>
      <c r="P38" s="50"/>
    </row>
    <row r="39" spans="1:8" ht="52.5" customHeight="1">
      <c r="A39" s="138" t="s">
        <v>17</v>
      </c>
      <c r="B39" s="132" t="s">
        <v>2</v>
      </c>
      <c r="C39" s="139" t="s">
        <v>3</v>
      </c>
      <c r="D39" s="125">
        <f>-1*(1970781.4+D29)</f>
        <v>-2345751.4</v>
      </c>
      <c r="E39" s="131">
        <f>-5100119.1-E28-E35</f>
        <v>-5100119.1</v>
      </c>
      <c r="F39" s="131">
        <f>-2315706.9-F34-F28</f>
        <v>-2419954.83</v>
      </c>
      <c r="G39" s="131">
        <f>-2173085.8-G34-G28</f>
        <v>-2380631.6599999997</v>
      </c>
      <c r="H39" s="165"/>
    </row>
    <row r="40" spans="1:10" ht="54" customHeight="1" thickBot="1">
      <c r="A40" s="140" t="s">
        <v>17</v>
      </c>
      <c r="B40" s="141" t="s">
        <v>4</v>
      </c>
      <c r="C40" s="142" t="s">
        <v>5</v>
      </c>
      <c r="D40" s="128">
        <f>2043124.5-D30</f>
        <v>2350845.5</v>
      </c>
      <c r="E40" s="157">
        <f>5119238.9+(E36*-1+E30*-1)</f>
        <v>5119238.9</v>
      </c>
      <c r="F40" s="157">
        <f>2314406.9+(F36*-1+F30*-1)</f>
        <v>2419954.83</v>
      </c>
      <c r="G40" s="157">
        <f>2170835.8+(G36*-1+G30*-1)</f>
        <v>2380631.6599999997</v>
      </c>
      <c r="H40" s="166"/>
      <c r="I40" s="144"/>
      <c r="J40" s="144"/>
    </row>
    <row r="41" spans="1:14" ht="32.25" customHeight="1">
      <c r="A41" s="105"/>
      <c r="B41" s="106"/>
      <c r="C41" s="107"/>
      <c r="D41" s="93"/>
      <c r="E41" s="93"/>
      <c r="H41" s="70"/>
      <c r="K41" s="57"/>
      <c r="L41" s="57"/>
      <c r="M41" s="57"/>
      <c r="N41" s="57"/>
    </row>
    <row r="42" spans="1:5" ht="33.75" customHeight="1">
      <c r="A42" s="41"/>
      <c r="B42" s="108"/>
      <c r="C42" s="17"/>
      <c r="D42" s="94"/>
      <c r="E42" s="94"/>
    </row>
    <row r="43" spans="1:5" ht="110.25" customHeight="1">
      <c r="A43" s="41"/>
      <c r="B43" s="108"/>
      <c r="C43" s="17"/>
      <c r="D43" s="94"/>
      <c r="E43" s="94"/>
    </row>
    <row r="44" spans="1:5" ht="93" customHeight="1">
      <c r="A44" s="109"/>
      <c r="B44" s="108"/>
      <c r="C44" s="110"/>
      <c r="D44" s="94"/>
      <c r="E44" s="94"/>
    </row>
    <row r="45" spans="1:5" ht="15">
      <c r="A45" s="24"/>
      <c r="B45" s="25"/>
      <c r="C45" s="26"/>
      <c r="D45" s="27"/>
      <c r="E45" s="27"/>
    </row>
    <row r="46" spans="1:5" ht="15">
      <c r="A46" s="20"/>
      <c r="B46" s="22"/>
      <c r="C46" s="23"/>
      <c r="D46" s="21"/>
      <c r="E46" s="21"/>
    </row>
    <row r="47" spans="1:5" ht="15">
      <c r="A47" s="20"/>
      <c r="B47" s="22"/>
      <c r="C47" s="23"/>
      <c r="D47" s="21"/>
      <c r="E47" s="21"/>
    </row>
    <row r="48" spans="1:5" ht="84" customHeight="1">
      <c r="A48" s="20"/>
      <c r="B48" s="22"/>
      <c r="C48" s="23"/>
      <c r="D48" s="21"/>
      <c r="E48" s="21"/>
    </row>
    <row r="49" spans="1:5" ht="15">
      <c r="A49" s="20"/>
      <c r="B49" s="22"/>
      <c r="C49" s="23"/>
      <c r="D49" s="21"/>
      <c r="E49" s="21"/>
    </row>
    <row r="50" spans="1:5" ht="15">
      <c r="A50" s="20"/>
      <c r="B50" s="22"/>
      <c r="C50" s="23"/>
      <c r="D50" s="21"/>
      <c r="E50" s="21"/>
    </row>
    <row r="51" spans="1:5" ht="15">
      <c r="A51" s="20"/>
      <c r="B51" s="22"/>
      <c r="C51" s="23"/>
      <c r="D51" s="21"/>
      <c r="E51" s="21"/>
    </row>
    <row r="52" spans="1:5" ht="15">
      <c r="A52" s="20"/>
      <c r="B52" s="22"/>
      <c r="C52" s="23"/>
      <c r="D52" s="21"/>
      <c r="E52" s="21"/>
    </row>
    <row r="53" spans="1:5" ht="15">
      <c r="A53" s="20"/>
      <c r="B53" s="22"/>
      <c r="C53" s="23"/>
      <c r="D53" s="21"/>
      <c r="E53" s="21"/>
    </row>
    <row r="54" spans="1:5" ht="15">
      <c r="A54" s="20"/>
      <c r="B54" s="22"/>
      <c r="C54" s="23"/>
      <c r="D54" s="21"/>
      <c r="E54" s="21"/>
    </row>
    <row r="55" spans="1:5" ht="15">
      <c r="A55" s="20"/>
      <c r="B55" s="22"/>
      <c r="C55" s="23"/>
      <c r="D55" s="21"/>
      <c r="E55" s="21"/>
    </row>
    <row r="56" spans="1:5" ht="15">
      <c r="A56" s="20"/>
      <c r="B56" s="22"/>
      <c r="C56" s="23"/>
      <c r="D56" s="21"/>
      <c r="E56" s="21"/>
    </row>
    <row r="57" spans="1:5" s="4" customFormat="1" ht="15">
      <c r="A57" s="20"/>
      <c r="B57" s="22"/>
      <c r="C57" s="23"/>
      <c r="D57" s="21"/>
      <c r="E57" s="21"/>
    </row>
    <row r="58" spans="1:5" ht="15">
      <c r="A58" s="28"/>
      <c r="B58" s="22"/>
      <c r="C58" s="23"/>
      <c r="D58" s="21"/>
      <c r="E58" s="21"/>
    </row>
    <row r="59" spans="1:5" ht="13.5">
      <c r="A59" s="28"/>
      <c r="B59" s="29"/>
      <c r="C59" s="30"/>
      <c r="D59" s="31"/>
      <c r="E59" s="31"/>
    </row>
    <row r="60" spans="1:5" s="4" customFormat="1" ht="15" hidden="1">
      <c r="A60" s="28"/>
      <c r="B60" s="32"/>
      <c r="C60" s="26"/>
      <c r="D60" s="33"/>
      <c r="E60" s="33"/>
    </row>
    <row r="61" spans="1:5" ht="13.5" hidden="1">
      <c r="A61" s="28"/>
      <c r="B61" s="34"/>
      <c r="C61" s="30"/>
      <c r="D61" s="31"/>
      <c r="E61" s="31"/>
    </row>
    <row r="62" spans="1:5" ht="13.5" hidden="1">
      <c r="A62" s="28"/>
      <c r="B62" s="34"/>
      <c r="C62" s="30"/>
      <c r="D62" s="31"/>
      <c r="E62" s="31"/>
    </row>
    <row r="63" spans="1:5" ht="13.5" hidden="1">
      <c r="A63" s="28"/>
      <c r="B63" s="34"/>
      <c r="C63" s="30"/>
      <c r="D63" s="31"/>
      <c r="E63" s="31"/>
    </row>
    <row r="64" spans="1:5" ht="13.5" hidden="1">
      <c r="A64" s="28"/>
      <c r="B64" s="34"/>
      <c r="C64" s="30"/>
      <c r="D64" s="31"/>
      <c r="E64" s="31"/>
    </row>
    <row r="65" spans="1:5" ht="15" hidden="1">
      <c r="A65" s="28"/>
      <c r="B65" s="34"/>
      <c r="C65" s="26"/>
      <c r="D65" s="33"/>
      <c r="E65" s="33"/>
    </row>
    <row r="66" spans="1:5" s="1" customFormat="1" ht="33" customHeight="1">
      <c r="A66" s="28"/>
      <c r="B66" s="181"/>
      <c r="C66" s="182"/>
      <c r="D66" s="182"/>
      <c r="E66" s="86"/>
    </row>
    <row r="67" spans="1:5" s="1" customFormat="1" ht="24" customHeight="1">
      <c r="A67" s="28"/>
      <c r="B67" s="181"/>
      <c r="C67" s="182"/>
      <c r="D67" s="182"/>
      <c r="E67" s="86"/>
    </row>
    <row r="68" spans="1:5" s="1" customFormat="1" ht="13.5">
      <c r="A68" s="2"/>
      <c r="D68" s="5"/>
      <c r="E68" s="5"/>
    </row>
    <row r="69" spans="1:5" s="1" customFormat="1" ht="13.5">
      <c r="A69" s="2"/>
      <c r="D69" s="5"/>
      <c r="E69" s="5"/>
    </row>
    <row r="70" spans="1:5" s="1" customFormat="1" ht="13.5">
      <c r="A70" s="2"/>
      <c r="D70" s="5"/>
      <c r="E70" s="5"/>
    </row>
    <row r="71" spans="1:5" s="1" customFormat="1" ht="13.5">
      <c r="A71" s="2"/>
      <c r="D71" s="5"/>
      <c r="E71" s="5"/>
    </row>
    <row r="72" spans="1:5" s="1" customFormat="1" ht="13.5">
      <c r="A72" s="2"/>
      <c r="D72" s="5"/>
      <c r="E72" s="5"/>
    </row>
    <row r="73" spans="1:5" s="1" customFormat="1" ht="13.5">
      <c r="A73" s="2"/>
      <c r="D73" s="5"/>
      <c r="E73" s="5"/>
    </row>
    <row r="74" spans="1:5" s="1" customFormat="1" ht="13.5">
      <c r="A74" s="2"/>
      <c r="D74" s="5"/>
      <c r="E74" s="5"/>
    </row>
    <row r="75" spans="1:5" s="1" customFormat="1" ht="13.5">
      <c r="A75" s="2"/>
      <c r="D75" s="5"/>
      <c r="E75" s="5"/>
    </row>
    <row r="76" spans="1:5" s="1" customFormat="1" ht="13.5">
      <c r="A76" s="2"/>
      <c r="D76" s="5"/>
      <c r="E76" s="5"/>
    </row>
    <row r="77" spans="1:5" s="1" customFormat="1" ht="13.5">
      <c r="A77" s="2"/>
      <c r="D77" s="5"/>
      <c r="E77" s="5"/>
    </row>
    <row r="78" spans="1:5" s="1" customFormat="1" ht="13.5">
      <c r="A78" s="2"/>
      <c r="D78" s="5"/>
      <c r="E78" s="5"/>
    </row>
    <row r="79" spans="1:5" s="1" customFormat="1" ht="13.5">
      <c r="A79" s="2"/>
      <c r="D79" s="5"/>
      <c r="E79" s="5"/>
    </row>
    <row r="80" spans="1:5" s="1" customFormat="1" ht="13.5">
      <c r="A80" s="2"/>
      <c r="D80" s="5"/>
      <c r="E80" s="5"/>
    </row>
    <row r="81" spans="1:5" s="1" customFormat="1" ht="13.5">
      <c r="A81" s="2"/>
      <c r="D81" s="5"/>
      <c r="E81" s="5"/>
    </row>
    <row r="82" spans="1:5" s="1" customFormat="1" ht="13.5">
      <c r="A82" s="2"/>
      <c r="C82" s="6"/>
      <c r="D82" s="5"/>
      <c r="E82" s="5"/>
    </row>
    <row r="83" spans="1:5" s="1" customFormat="1" ht="13.5">
      <c r="A83" s="2"/>
      <c r="D83" s="5"/>
      <c r="E83" s="5"/>
    </row>
    <row r="84" spans="1:5" s="1" customFormat="1" ht="13.5">
      <c r="A84" s="2"/>
      <c r="D84" s="5"/>
      <c r="E84" s="5"/>
    </row>
    <row r="85" spans="1:5" s="1" customFormat="1" ht="13.5">
      <c r="A85" s="2"/>
      <c r="D85" s="5"/>
      <c r="E85" s="5"/>
    </row>
    <row r="86" spans="1:5" s="1" customFormat="1" ht="13.5">
      <c r="A86" s="2"/>
      <c r="D86" s="5"/>
      <c r="E86" s="5"/>
    </row>
    <row r="87" spans="1:5" s="1" customFormat="1" ht="13.5">
      <c r="A87" s="2"/>
      <c r="D87" s="5"/>
      <c r="E87" s="5"/>
    </row>
    <row r="88" spans="1:5" s="1" customFormat="1" ht="13.5">
      <c r="A88" s="2"/>
      <c r="D88" s="5"/>
      <c r="E88" s="5"/>
    </row>
    <row r="89" spans="1:5" s="1" customFormat="1" ht="13.5">
      <c r="A89" s="2"/>
      <c r="D89" s="5"/>
      <c r="E89" s="5"/>
    </row>
    <row r="90" spans="1:5" s="1" customFormat="1" ht="13.5">
      <c r="A90" s="2"/>
      <c r="D90" s="5"/>
      <c r="E90" s="5"/>
    </row>
    <row r="91" spans="1:5" s="1" customFormat="1" ht="13.5">
      <c r="A91" s="2"/>
      <c r="D91" s="5"/>
      <c r="E91" s="5"/>
    </row>
    <row r="92" spans="1:5" s="1" customFormat="1" ht="13.5">
      <c r="A92" s="2"/>
      <c r="D92" s="5"/>
      <c r="E92" s="5"/>
    </row>
    <row r="93" spans="1:5" s="1" customFormat="1" ht="13.5">
      <c r="A93" s="2"/>
      <c r="D93" s="5"/>
      <c r="E93" s="5"/>
    </row>
    <row r="94" spans="1:5" s="1" customFormat="1" ht="13.5">
      <c r="A94" s="2"/>
      <c r="D94" s="5"/>
      <c r="E94" s="5"/>
    </row>
    <row r="95" spans="1:5" s="1" customFormat="1" ht="13.5">
      <c r="A95" s="2"/>
      <c r="D95" s="5"/>
      <c r="E95" s="5"/>
    </row>
    <row r="96" spans="1:5" s="1" customFormat="1" ht="13.5">
      <c r="A96" s="2"/>
      <c r="D96" s="5"/>
      <c r="E96" s="5"/>
    </row>
    <row r="97" spans="1:5" s="1" customFormat="1" ht="13.5">
      <c r="A97" s="2"/>
      <c r="D97" s="5"/>
      <c r="E97" s="5"/>
    </row>
    <row r="98" spans="1:5" s="1" customFormat="1" ht="13.5">
      <c r="A98" s="2"/>
      <c r="D98" s="5"/>
      <c r="E98" s="5"/>
    </row>
    <row r="99" spans="1:5" s="1" customFormat="1" ht="13.5">
      <c r="A99" s="2"/>
      <c r="D99" s="5"/>
      <c r="E99" s="5"/>
    </row>
    <row r="100" spans="1:5" s="1" customFormat="1" ht="13.5">
      <c r="A100" s="2"/>
      <c r="D100" s="5"/>
      <c r="E100" s="5"/>
    </row>
    <row r="101" spans="1:5" s="1" customFormat="1" ht="13.5">
      <c r="A101" s="2"/>
      <c r="D101" s="5"/>
      <c r="E101" s="5"/>
    </row>
    <row r="102" spans="1:5" s="1" customFormat="1" ht="13.5">
      <c r="A102" s="2"/>
      <c r="D102" s="5"/>
      <c r="E102" s="5"/>
    </row>
    <row r="103" spans="1:5" s="1" customFormat="1" ht="13.5">
      <c r="A103" s="2"/>
      <c r="D103" s="5"/>
      <c r="E103" s="5"/>
    </row>
    <row r="104" spans="1:5" s="1" customFormat="1" ht="13.5">
      <c r="A104" s="2"/>
      <c r="D104" s="5"/>
      <c r="E104" s="5"/>
    </row>
  </sheetData>
  <sheetProtection/>
  <mergeCells count="12">
    <mergeCell ref="C14:G14"/>
    <mergeCell ref="C11:G11"/>
    <mergeCell ref="B67:D67"/>
    <mergeCell ref="B66:D66"/>
    <mergeCell ref="K35:M35"/>
    <mergeCell ref="I38:M38"/>
    <mergeCell ref="C1:D9"/>
    <mergeCell ref="A22:B22"/>
    <mergeCell ref="A19:G19"/>
    <mergeCell ref="C10:E10"/>
    <mergeCell ref="C12:G12"/>
    <mergeCell ref="C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Шишкина Татьяна Федоровна</cp:lastModifiedBy>
  <cp:lastPrinted>2022-09-27T10:21:48Z</cp:lastPrinted>
  <dcterms:created xsi:type="dcterms:W3CDTF">1999-03-18T06:53:45Z</dcterms:created>
  <dcterms:modified xsi:type="dcterms:W3CDTF">2022-09-27T11:48:25Z</dcterms:modified>
  <cp:category/>
  <cp:version/>
  <cp:contentType/>
  <cp:contentStatus/>
</cp:coreProperties>
</file>