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0" windowWidth="9216" windowHeight="1320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'Лист1'!$A$2:$G$34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<sst xmlns="http://schemas.openxmlformats.org/spreadsheetml/2006/main" count="93" uniqueCount="52">
  <si>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</si>
  <si>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</si>
  <si>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</si>
  <si>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</si>
  <si>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</si>
  <si>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</si>
  <si>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</si>
  <si>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</si>
  <si>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</si>
  <si>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</si>
  <si>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</si>
  <si>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</si>
  <si>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</si>
  <si>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</si>
  <si>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</si>
  <si>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</si>
  <si>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</si>
  <si>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</si>
  <si>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</si>
  <si>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</si>
  <si>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</si>
  <si>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</si>
  <si>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</si>
  <si>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</si>
  <si>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</si>
  <si>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</si>
  <si>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</si>
  <si>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</si>
  <si>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</si>
  <si>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</si>
  <si>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</si>
  <si>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</si>
  <si>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</si>
  <si>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</si>
  <si>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</si>
  <si>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</si>
  <si>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</si>
  <si>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</si>
  <si>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</si>
  <si>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</si>
  <si>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</si>
  <si>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2021 год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</si>
  <si>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</si>
  <si>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</si>
  <si>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</si>
  <si>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 xml:space="preserve">                                             к бюджету городского округа Лыткарино на 2021 год</t>
  </si>
  <si>
    <t>2023 год</t>
  </si>
  <si>
    <t>Дефицит (-) , профицит (+) бюджета городского округа Лыткарино</t>
  </si>
  <si>
    <t xml:space="preserve">                                          и на плановый период 2022 и 2023 годов)</t>
  </si>
  <si>
    <t>Источники 
внутреннего финансирования дефицита бюджета городского округа Лыткарино 
на 2021 год и на плановый период 2022 и 2023 годов</t>
  </si>
  <si>
    <t xml:space="preserve"> ( Приложение 9</t>
  </si>
  <si>
    <t xml:space="preserve"> Приложение 7
к изменениям и дополнениям 
к бюджету городского округа Лыткарино на 2021 год
 и на плановый период 2022 и 2023 годов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</si>
</sst>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8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Times New Roman Cyr"/>
      <family val="0"/>
    </font>
    <font>
      <sz val="12"/>
      <color indexed="60"/>
      <name val="Arial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Times New Roman Cyr"/>
      <family val="0"/>
    </font>
    <font>
      <sz val="12"/>
      <color rgb="FFC00000"/>
      <name val="Arial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7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55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55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Border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9" fontId="29" fillId="0" borderId="0" xfId="55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10" fillId="0" borderId="24" xfId="0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9" fillId="0" borderId="16" xfId="0" applyNumberFormat="1" applyFont="1" applyBorder="1" applyAlignment="1">
      <alignment wrapText="1"/>
    </xf>
    <xf numFmtId="49" fontId="10" fillId="5" borderId="13" xfId="0" applyNumberFormat="1" applyFont="1" applyFill="1" applyBorder="1" applyAlignment="1">
      <alignment horizontal="center" vertical="center" wrapText="1"/>
    </xf>
    <xf numFmtId="172" fontId="10" fillId="5" borderId="27" xfId="0" applyNumberFormat="1" applyFont="1" applyFill="1" applyBorder="1" applyAlignment="1">
      <alignment horizontal="center" vertical="center" wrapText="1"/>
    </xf>
    <xf numFmtId="172" fontId="10" fillId="5" borderId="28" xfId="0" applyNumberFormat="1" applyFont="1" applyFill="1" applyBorder="1" applyAlignment="1">
      <alignment horizontal="right" vertical="top" wrapText="1"/>
    </xf>
    <xf numFmtId="172" fontId="10" fillId="5" borderId="28" xfId="0" applyNumberFormat="1" applyFont="1" applyFill="1" applyBorder="1" applyAlignment="1">
      <alignment horizontal="right" vertical="center" wrapText="1"/>
    </xf>
    <xf numFmtId="172" fontId="9" fillId="5" borderId="28" xfId="0" applyNumberFormat="1" applyFont="1" applyFill="1" applyBorder="1" applyAlignment="1">
      <alignment horizontal="right" vertical="center" wrapText="1"/>
    </xf>
    <xf numFmtId="172" fontId="9" fillId="5" borderId="29" xfId="0" applyNumberFormat="1" applyFont="1" applyFill="1" applyBorder="1" applyAlignment="1">
      <alignment horizontal="right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172" fontId="10" fillId="0" borderId="30" xfId="0" applyNumberFormat="1" applyFont="1" applyBorder="1" applyAlignment="1">
      <alignment horizontal="center" vertical="center" wrapText="1"/>
    </xf>
    <xf numFmtId="172" fontId="10" fillId="0" borderId="14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31" xfId="0" applyNumberFormat="1" applyFont="1" applyFill="1" applyBorder="1" applyAlignment="1">
      <alignment horizontal="center" vertical="center" wrapText="1"/>
    </xf>
    <xf numFmtId="172" fontId="9" fillId="0" borderId="32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29" fillId="0" borderId="0" xfId="55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center" wrapText="1"/>
    </xf>
    <xf numFmtId="172" fontId="9" fillId="0" borderId="26" xfId="0" applyNumberFormat="1" applyFont="1" applyBorder="1" applyAlignment="1">
      <alignment vertical="center" wrapText="1"/>
    </xf>
    <xf numFmtId="172" fontId="9" fillId="0" borderId="33" xfId="0" applyNumberFormat="1" applyFont="1" applyBorder="1" applyAlignment="1">
      <alignment vertical="center" wrapText="1"/>
    </xf>
    <xf numFmtId="173" fontId="10" fillId="0" borderId="28" xfId="55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72" fontId="10" fillId="0" borderId="34" xfId="0" applyNumberFormat="1" applyFont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173" fontId="4" fillId="0" borderId="35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vertical="center" wrapText="1"/>
    </xf>
    <xf numFmtId="172" fontId="9" fillId="0" borderId="28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4" fontId="9" fillId="0" borderId="35" xfId="55" applyNumberFormat="1" applyFont="1" applyBorder="1" applyAlignment="1">
      <alignment horizontal="center" vertical="center" wrapText="1"/>
    </xf>
    <xf numFmtId="172" fontId="9" fillId="0" borderId="35" xfId="0" applyNumberFormat="1" applyFont="1" applyBorder="1" applyAlignment="1">
      <alignment horizontal="center" vertical="center" wrapText="1"/>
    </xf>
    <xf numFmtId="1" fontId="5" fillId="0" borderId="0" xfId="55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4" xfId="0" applyNumberFormat="1" applyFont="1" applyBorder="1" applyAlignment="1">
      <alignment horizontal="center" vertical="center" wrapText="1"/>
    </xf>
    <xf numFmtId="172" fontId="10" fillId="0" borderId="36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74" fillId="0" borderId="0" xfId="0" applyNumberFormat="1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wrapText="1"/>
    </xf>
    <xf numFmtId="0" fontId="73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76" fillId="0" borderId="0" xfId="0" applyNumberFormat="1" applyFont="1" applyBorder="1" applyAlignment="1">
      <alignment wrapText="1"/>
    </xf>
    <xf numFmtId="0" fontId="77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7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0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53" t="s">
        <v>38</v>
      </c>
      <c r="D1" s="154"/>
      <c r="E1" s="87"/>
      <c r="F1" s="87"/>
    </row>
    <row r="2" spans="3:6" ht="15" customHeight="1" hidden="1">
      <c r="C2" s="154"/>
      <c r="D2" s="154"/>
      <c r="E2" s="87"/>
      <c r="F2" s="87"/>
    </row>
    <row r="3" spans="3:6" ht="15" customHeight="1" hidden="1">
      <c r="C3" s="154"/>
      <c r="D3" s="154"/>
      <c r="E3" s="87"/>
      <c r="F3" s="87"/>
    </row>
    <row r="4" spans="3:6" ht="15" customHeight="1" hidden="1">
      <c r="C4" s="154"/>
      <c r="D4" s="154"/>
      <c r="E4" s="87"/>
      <c r="F4" s="87"/>
    </row>
    <row r="5" spans="3:6" ht="15" customHeight="1" hidden="1">
      <c r="C5" s="154"/>
      <c r="D5" s="154"/>
      <c r="E5" s="87"/>
      <c r="F5" s="87"/>
    </row>
    <row r="6" spans="3:6" ht="15" customHeight="1" hidden="1">
      <c r="C6" s="154"/>
      <c r="D6" s="154"/>
      <c r="E6" s="87"/>
      <c r="F6" s="87"/>
    </row>
    <row r="7" spans="3:6" ht="15" customHeight="1" hidden="1">
      <c r="C7" s="154"/>
      <c r="D7" s="154"/>
      <c r="E7" s="87"/>
      <c r="F7" s="87"/>
    </row>
    <row r="8" spans="3:6" ht="15" customHeight="1" hidden="1">
      <c r="C8" s="154"/>
      <c r="D8" s="154"/>
      <c r="E8" s="87"/>
      <c r="F8" s="87"/>
    </row>
    <row r="9" spans="3:6" ht="15" customHeight="1" hidden="1">
      <c r="C9" s="154"/>
      <c r="D9" s="154"/>
      <c r="E9" s="87"/>
      <c r="F9" s="87"/>
    </row>
    <row r="10" spans="3:6" ht="68.25" customHeight="1">
      <c r="C10" s="154"/>
      <c r="D10" s="154"/>
      <c r="E10" s="87"/>
      <c r="F10" s="87"/>
    </row>
    <row r="11" spans="1:7" ht="17.25">
      <c r="A11" s="17"/>
      <c r="B11" s="17"/>
      <c r="C11" s="155" t="s">
        <v>36</v>
      </c>
      <c r="D11" s="156"/>
      <c r="E11" s="88"/>
      <c r="F11" s="88"/>
      <c r="G11" s="61"/>
    </row>
    <row r="12" spans="1:7" ht="17.25">
      <c r="A12" s="17"/>
      <c r="B12" s="17"/>
      <c r="C12" s="155" t="s">
        <v>35</v>
      </c>
      <c r="D12" s="156"/>
      <c r="E12" s="88"/>
      <c r="F12" s="88"/>
      <c r="G12" s="62"/>
    </row>
    <row r="13" spans="1:7" ht="17.25">
      <c r="A13" s="17"/>
      <c r="B13" s="17"/>
      <c r="C13" s="155" t="s">
        <v>37</v>
      </c>
      <c r="D13" s="156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59" t="s">
        <v>34</v>
      </c>
      <c r="B18" s="159"/>
      <c r="C18" s="159"/>
      <c r="D18" s="159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57" t="s">
        <v>18</v>
      </c>
      <c r="B21" s="158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70"/>
      <c r="H30" s="171"/>
      <c r="I30" s="171"/>
      <c r="J30" s="171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66"/>
      <c r="H31" s="167"/>
      <c r="I31" s="167"/>
      <c r="J31" s="167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68"/>
      <c r="H32" s="169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60"/>
      <c r="H33" s="161"/>
      <c r="I33" s="162"/>
      <c r="J33" s="163"/>
      <c r="K33" s="163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64"/>
      <c r="C59" s="165"/>
      <c r="D59" s="165"/>
      <c r="E59" s="86"/>
      <c r="F59" s="86"/>
    </row>
    <row r="60" spans="1:6" s="1" customFormat="1" ht="24" customHeight="1">
      <c r="A60" s="28"/>
      <c r="B60" s="164"/>
      <c r="C60" s="165"/>
      <c r="D60" s="165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G33:K33"/>
    <mergeCell ref="B60:D60"/>
    <mergeCell ref="B59:D59"/>
    <mergeCell ref="G31:J31"/>
    <mergeCell ref="G32:H32"/>
    <mergeCell ref="G30:J30"/>
    <mergeCell ref="C1:D10"/>
    <mergeCell ref="C11:D11"/>
    <mergeCell ref="C12:D12"/>
    <mergeCell ref="C13:D13"/>
    <mergeCell ref="A21:B21"/>
    <mergeCell ref="A18:D18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tabSelected="1" view="pageBreakPreview" zoomScale="82" zoomScaleSheetLayoutView="82" zoomScalePageLayoutView="0" workbookViewId="0" topLeftCell="A11">
      <selection activeCell="F18" sqref="F18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6" width="17.5039062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53" t="s">
        <v>38</v>
      </c>
      <c r="D1" s="154"/>
      <c r="E1" s="87"/>
      <c r="F1" s="87"/>
    </row>
    <row r="2" spans="3:6" ht="15" customHeight="1" hidden="1">
      <c r="C2" s="154"/>
      <c r="D2" s="154"/>
      <c r="E2" s="87"/>
      <c r="F2" s="87"/>
    </row>
    <row r="3" spans="3:6" ht="15" customHeight="1" hidden="1">
      <c r="C3" s="154"/>
      <c r="D3" s="154"/>
      <c r="E3" s="87"/>
      <c r="F3" s="87"/>
    </row>
    <row r="4" spans="3:6" ht="15" customHeight="1" hidden="1">
      <c r="C4" s="154"/>
      <c r="D4" s="154"/>
      <c r="E4" s="87"/>
      <c r="F4" s="87"/>
    </row>
    <row r="5" spans="3:6" ht="15" customHeight="1" hidden="1">
      <c r="C5" s="154"/>
      <c r="D5" s="154"/>
      <c r="E5" s="87"/>
      <c r="F5" s="87"/>
    </row>
    <row r="6" spans="3:6" ht="15" customHeight="1" hidden="1">
      <c r="C6" s="154"/>
      <c r="D6" s="154"/>
      <c r="E6" s="87"/>
      <c r="F6" s="87"/>
    </row>
    <row r="7" spans="3:6" ht="15" customHeight="1" hidden="1">
      <c r="C7" s="154"/>
      <c r="D7" s="154"/>
      <c r="E7" s="87"/>
      <c r="F7" s="87"/>
    </row>
    <row r="8" spans="3:6" ht="15" customHeight="1" hidden="1">
      <c r="C8" s="154"/>
      <c r="D8" s="154"/>
      <c r="E8" s="87"/>
      <c r="F8" s="87"/>
    </row>
    <row r="9" spans="3:6" ht="15" customHeight="1" hidden="1">
      <c r="C9" s="154"/>
      <c r="D9" s="154"/>
      <c r="E9" s="87"/>
      <c r="F9" s="87"/>
    </row>
    <row r="10" spans="3:6" ht="73.5" customHeight="1" hidden="1">
      <c r="C10" s="185" t="s">
        <v>44</v>
      </c>
      <c r="D10" s="186"/>
      <c r="E10" s="186"/>
      <c r="F10" s="186"/>
    </row>
    <row r="11" spans="3:7" ht="73.5" customHeight="1">
      <c r="C11" s="187" t="s">
        <v>51</v>
      </c>
      <c r="D11" s="184"/>
      <c r="E11" s="184"/>
      <c r="F11" s="184"/>
      <c r="G11" s="184"/>
    </row>
    <row r="12" spans="1:7" ht="33" customHeight="1">
      <c r="A12" s="17"/>
      <c r="B12" s="17"/>
      <c r="C12" s="182" t="s">
        <v>50</v>
      </c>
      <c r="D12" s="183"/>
      <c r="E12" s="183"/>
      <c r="F12" s="183"/>
      <c r="G12" s="184"/>
    </row>
    <row r="13" spans="1:7" ht="16.5">
      <c r="A13" s="17"/>
      <c r="B13" s="17"/>
      <c r="C13" s="182" t="s">
        <v>45</v>
      </c>
      <c r="D13" s="183"/>
      <c r="E13" s="183"/>
      <c r="F13" s="183"/>
      <c r="G13" s="184"/>
    </row>
    <row r="14" spans="1:7" ht="16.5">
      <c r="A14" s="17"/>
      <c r="B14" s="17"/>
      <c r="C14" s="182" t="s">
        <v>48</v>
      </c>
      <c r="D14" s="183"/>
      <c r="E14" s="183"/>
      <c r="F14" s="183"/>
      <c r="G14" s="183"/>
    </row>
    <row r="15" spans="1:6" ht="15">
      <c r="A15" s="17"/>
      <c r="B15" s="17"/>
      <c r="C15" s="9"/>
      <c r="D15" s="17"/>
      <c r="E15" s="17"/>
      <c r="F15" s="17"/>
    </row>
    <row r="16" spans="1:6" ht="15">
      <c r="A16" s="17"/>
      <c r="B16" s="17"/>
      <c r="C16" s="9"/>
      <c r="D16" s="18"/>
      <c r="E16" s="18"/>
      <c r="F16" s="18"/>
    </row>
    <row r="17" spans="1:6" ht="15">
      <c r="A17" s="17"/>
      <c r="B17" s="17"/>
      <c r="C17" s="9"/>
      <c r="D17" s="18"/>
      <c r="E17" s="18"/>
      <c r="F17" s="18"/>
    </row>
    <row r="18" spans="1:6" ht="30" customHeight="1">
      <c r="A18" s="17"/>
      <c r="B18" s="17"/>
      <c r="C18" s="9"/>
      <c r="D18" s="18"/>
      <c r="E18" s="18"/>
      <c r="F18" s="18"/>
    </row>
    <row r="19" spans="1:9" ht="66.75" customHeight="1">
      <c r="A19" s="178" t="s">
        <v>49</v>
      </c>
      <c r="B19" s="179"/>
      <c r="C19" s="179"/>
      <c r="D19" s="179"/>
      <c r="E19" s="179"/>
      <c r="F19" s="179"/>
      <c r="G19" s="179"/>
      <c r="H19" s="100"/>
      <c r="I19" s="100"/>
    </row>
    <row r="20" spans="1:6" ht="15">
      <c r="A20" s="17"/>
      <c r="B20" s="17"/>
      <c r="C20" s="10"/>
      <c r="D20" s="11"/>
      <c r="E20" s="11"/>
      <c r="F20" s="11"/>
    </row>
    <row r="21" spans="1:9" ht="15.75" thickBot="1">
      <c r="A21" s="17"/>
      <c r="B21" s="17"/>
      <c r="C21" s="19"/>
      <c r="D21" s="41"/>
      <c r="E21" s="41"/>
      <c r="G21" s="41" t="s">
        <v>6</v>
      </c>
      <c r="H21" s="134"/>
      <c r="I21" s="134"/>
    </row>
    <row r="22" spans="1:9" ht="26.25" customHeight="1" thickBot="1">
      <c r="A22" s="157" t="s">
        <v>18</v>
      </c>
      <c r="B22" s="158"/>
      <c r="C22" s="105" t="s">
        <v>19</v>
      </c>
      <c r="D22" s="117" t="s">
        <v>42</v>
      </c>
      <c r="E22" s="108" t="s">
        <v>41</v>
      </c>
      <c r="F22" s="127" t="s">
        <v>43</v>
      </c>
      <c r="G22" s="108" t="s">
        <v>46</v>
      </c>
      <c r="H22" s="101"/>
      <c r="I22" s="101"/>
    </row>
    <row r="23" spans="1:15" s="4" customFormat="1" ht="42.75" customHeight="1">
      <c r="A23" s="35"/>
      <c r="B23" s="99"/>
      <c r="C23" s="106" t="s">
        <v>47</v>
      </c>
      <c r="D23" s="118">
        <f>D26*-1</f>
        <v>-72343.1000000001</v>
      </c>
      <c r="E23" s="109">
        <f>E26*-1</f>
        <v>4005.4000000000815</v>
      </c>
      <c r="F23" s="128">
        <f>F26*-1</f>
        <v>50000</v>
      </c>
      <c r="G23" s="141">
        <f>G26*-1</f>
        <v>50000</v>
      </c>
      <c r="H23" s="135"/>
      <c r="I23" s="102"/>
      <c r="L23" s="58"/>
      <c r="M23" s="58"/>
      <c r="N23" s="58"/>
      <c r="O23" s="58"/>
    </row>
    <row r="24" spans="1:9" s="4" customFormat="1" ht="66.75" customHeight="1">
      <c r="A24" s="35"/>
      <c r="B24" s="13"/>
      <c r="C24" s="136" t="s">
        <v>32</v>
      </c>
      <c r="D24" s="139">
        <f>D27/(809752.2)</f>
        <v>0.08304886359061452</v>
      </c>
      <c r="E24" s="139"/>
      <c r="F24" s="139"/>
      <c r="G24" s="143"/>
      <c r="H24" s="140"/>
      <c r="I24" s="80"/>
    </row>
    <row r="25" spans="1:9" s="4" customFormat="1" ht="12" customHeight="1">
      <c r="A25" s="35"/>
      <c r="B25" s="14"/>
      <c r="C25" s="107"/>
      <c r="D25" s="119"/>
      <c r="E25" s="123"/>
      <c r="F25" s="125"/>
      <c r="G25" s="123"/>
      <c r="H25" s="59"/>
      <c r="I25" s="59"/>
    </row>
    <row r="26" spans="1:9" ht="42" customHeight="1">
      <c r="A26" s="36"/>
      <c r="B26" s="15"/>
      <c r="C26" s="136" t="s">
        <v>7</v>
      </c>
      <c r="D26" s="120">
        <f>D27+D32+D35</f>
        <v>72343.1000000001</v>
      </c>
      <c r="E26" s="123">
        <f>E27+E32</f>
        <v>-4005.4000000000815</v>
      </c>
      <c r="F26" s="125">
        <f>F27+F32</f>
        <v>-50000</v>
      </c>
      <c r="G26" s="109">
        <f>G27+G32</f>
        <v>-50000</v>
      </c>
      <c r="H26" s="60"/>
      <c r="I26" s="60"/>
    </row>
    <row r="27" spans="1:15" ht="41.25" customHeight="1">
      <c r="A27" s="45" t="s">
        <v>17</v>
      </c>
      <c r="B27" s="7" t="s">
        <v>8</v>
      </c>
      <c r="C27" s="136" t="s">
        <v>9</v>
      </c>
      <c r="D27" s="120">
        <f>D28+D30</f>
        <v>67249</v>
      </c>
      <c r="E27" s="126">
        <f>E28+E30</f>
        <v>-65127.79999999999</v>
      </c>
      <c r="F27" s="129">
        <f>F28+F30</f>
        <v>-50000</v>
      </c>
      <c r="G27" s="126">
        <f>G28+G30</f>
        <v>-50000</v>
      </c>
      <c r="J27" s="54"/>
      <c r="K27" s="55"/>
      <c r="L27" s="56"/>
      <c r="M27" s="56"/>
      <c r="N27" s="56"/>
      <c r="O27" s="56"/>
    </row>
    <row r="28" spans="1:7" ht="52.5" customHeight="1">
      <c r="A28" s="46" t="s">
        <v>17</v>
      </c>
      <c r="B28" s="42" t="s">
        <v>10</v>
      </c>
      <c r="C28" s="133" t="s">
        <v>22</v>
      </c>
      <c r="D28" s="120">
        <f>D29</f>
        <v>374970</v>
      </c>
      <c r="E28" s="123">
        <f>E29</f>
        <v>319842.2</v>
      </c>
      <c r="F28" s="125">
        <f>F29</f>
        <v>259842.2</v>
      </c>
      <c r="G28" s="123">
        <f>G29</f>
        <v>209842.2</v>
      </c>
    </row>
    <row r="29" spans="1:15" ht="59.25" customHeight="1">
      <c r="A29" s="40" t="s">
        <v>21</v>
      </c>
      <c r="B29" s="39" t="s">
        <v>31</v>
      </c>
      <c r="C29" s="137" t="s">
        <v>28</v>
      </c>
      <c r="D29" s="121">
        <f>364842.2+10127.8</f>
        <v>374970</v>
      </c>
      <c r="E29" s="145">
        <f>364970-45127.8</f>
        <v>319842.2</v>
      </c>
      <c r="F29" s="146">
        <f>F31*-1-50000</f>
        <v>259842.2</v>
      </c>
      <c r="G29" s="147">
        <f>G31*-1-50000</f>
        <v>209842.2</v>
      </c>
      <c r="H29" s="149"/>
      <c r="I29" s="176"/>
      <c r="J29" s="103"/>
      <c r="L29" s="56"/>
      <c r="M29" s="56"/>
      <c r="N29" s="56"/>
      <c r="O29" s="56"/>
    </row>
    <row r="30" spans="1:9" ht="54" customHeight="1">
      <c r="A30" s="46" t="s">
        <v>17</v>
      </c>
      <c r="B30" s="42" t="s">
        <v>11</v>
      </c>
      <c r="C30" s="133" t="s">
        <v>23</v>
      </c>
      <c r="D30" s="120">
        <f>D31</f>
        <v>-307721</v>
      </c>
      <c r="E30" s="123">
        <f>E31</f>
        <v>-384970</v>
      </c>
      <c r="F30" s="123">
        <f>F31</f>
        <v>-309842.2</v>
      </c>
      <c r="G30" s="123">
        <f>G31</f>
        <v>-259842.2</v>
      </c>
      <c r="I30" s="177"/>
    </row>
    <row r="31" spans="1:15" ht="54" customHeight="1">
      <c r="A31" s="40" t="s">
        <v>21</v>
      </c>
      <c r="B31" s="39" t="s">
        <v>1</v>
      </c>
      <c r="C31" s="137" t="s">
        <v>29</v>
      </c>
      <c r="D31" s="121">
        <f>-307721</f>
        <v>-307721</v>
      </c>
      <c r="E31" s="145">
        <f>(D29)*-1-10000</f>
        <v>-384970</v>
      </c>
      <c r="F31" s="146">
        <f>E29*-1+10000</f>
        <v>-309842.2</v>
      </c>
      <c r="G31" s="148">
        <f>F29*-1</f>
        <v>-259842.2</v>
      </c>
      <c r="H31" s="150"/>
      <c r="I31" s="177"/>
      <c r="J31" s="103"/>
      <c r="K31" s="50"/>
      <c r="L31" s="57"/>
      <c r="M31" s="57"/>
      <c r="N31" s="57"/>
      <c r="O31" s="57"/>
    </row>
    <row r="32" spans="1:17" ht="48" customHeight="1">
      <c r="A32" s="47" t="s">
        <v>17</v>
      </c>
      <c r="B32" s="8" t="s">
        <v>12</v>
      </c>
      <c r="C32" s="136" t="s">
        <v>13</v>
      </c>
      <c r="D32" s="120">
        <f>D34+D33</f>
        <v>5094.100000000093</v>
      </c>
      <c r="E32" s="123">
        <f>E34+E33</f>
        <v>61122.39999999991</v>
      </c>
      <c r="F32" s="125">
        <f>F34+F33</f>
        <v>0</v>
      </c>
      <c r="G32" s="123">
        <f>G34+G33</f>
        <v>0</v>
      </c>
      <c r="H32" s="151"/>
      <c r="I32" s="152"/>
      <c r="J32" s="152"/>
      <c r="K32" s="152"/>
      <c r="L32" s="144"/>
      <c r="M32" s="180"/>
      <c r="N32" s="181"/>
      <c r="O32" s="181"/>
      <c r="P32" s="181"/>
      <c r="Q32" s="181"/>
    </row>
    <row r="33" spans="1:9" ht="52.5" customHeight="1">
      <c r="A33" s="40" t="s">
        <v>17</v>
      </c>
      <c r="B33" s="39" t="s">
        <v>2</v>
      </c>
      <c r="C33" s="137" t="s">
        <v>3</v>
      </c>
      <c r="D33" s="121">
        <f>-1*(1970781.4+D29)</f>
        <v>-2345751.4</v>
      </c>
      <c r="E33" s="124">
        <f>-1*(3727366+E29)</f>
        <v>-4047208.2</v>
      </c>
      <c r="F33" s="130">
        <f>-1*(2469327+F29)</f>
        <v>-2729169.2</v>
      </c>
      <c r="G33" s="124">
        <f>-1*(1809855.3+G29)</f>
        <v>-2019697.5</v>
      </c>
      <c r="H33" s="174"/>
      <c r="I33" s="175"/>
    </row>
    <row r="34" spans="1:11" ht="54" customHeight="1" thickBot="1">
      <c r="A34" s="53" t="s">
        <v>17</v>
      </c>
      <c r="B34" s="116" t="s">
        <v>4</v>
      </c>
      <c r="C34" s="138" t="s">
        <v>5</v>
      </c>
      <c r="D34" s="122">
        <f>2043124.5-D30</f>
        <v>2350845.5</v>
      </c>
      <c r="E34" s="142">
        <f>(3723360.6)-E30</f>
        <v>4108330.6</v>
      </c>
      <c r="F34" s="131">
        <f>(2395327+24000)-F30</f>
        <v>2729169.2</v>
      </c>
      <c r="G34" s="132">
        <f>(1710855.3+49000)-G30</f>
        <v>2019697.5</v>
      </c>
      <c r="H34" s="172"/>
      <c r="I34" s="173"/>
      <c r="J34" s="104"/>
      <c r="K34" s="104"/>
    </row>
    <row r="35" spans="1:15" ht="32.25" customHeight="1">
      <c r="A35" s="110"/>
      <c r="B35" s="111"/>
      <c r="C35" s="112"/>
      <c r="D35" s="93"/>
      <c r="E35" s="93"/>
      <c r="F35" s="93"/>
      <c r="I35" s="70"/>
      <c r="L35" s="57"/>
      <c r="M35" s="57"/>
      <c r="N35" s="57"/>
      <c r="O35" s="57"/>
    </row>
    <row r="36" spans="1:6" ht="33.75" customHeight="1">
      <c r="A36" s="41"/>
      <c r="B36" s="113"/>
      <c r="C36" s="17"/>
      <c r="D36" s="94"/>
      <c r="E36" s="94"/>
      <c r="F36" s="94"/>
    </row>
    <row r="37" spans="1:6" ht="110.25" customHeight="1">
      <c r="A37" s="41"/>
      <c r="B37" s="113"/>
      <c r="C37" s="17"/>
      <c r="D37" s="94"/>
      <c r="E37" s="94"/>
      <c r="F37" s="94"/>
    </row>
    <row r="38" spans="1:6" ht="93" customHeight="1">
      <c r="A38" s="114"/>
      <c r="B38" s="113"/>
      <c r="C38" s="115"/>
      <c r="D38" s="94"/>
      <c r="E38" s="94"/>
      <c r="F38" s="94"/>
    </row>
    <row r="39" spans="1:6" ht="15">
      <c r="A39" s="24"/>
      <c r="B39" s="25"/>
      <c r="C39" s="26"/>
      <c r="D39" s="27"/>
      <c r="E39" s="27"/>
      <c r="F39" s="27"/>
    </row>
    <row r="40" spans="1:6" ht="15">
      <c r="A40" s="20"/>
      <c r="B40" s="22"/>
      <c r="C40" s="23"/>
      <c r="D40" s="21"/>
      <c r="E40" s="21"/>
      <c r="F40" s="21"/>
    </row>
    <row r="41" spans="1:6" ht="15">
      <c r="A41" s="20"/>
      <c r="B41" s="22"/>
      <c r="C41" s="23"/>
      <c r="D41" s="21"/>
      <c r="E41" s="21"/>
      <c r="F41" s="21"/>
    </row>
    <row r="42" spans="1:6" ht="84" customHeight="1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ht="15">
      <c r="A50" s="20"/>
      <c r="B50" s="22"/>
      <c r="C50" s="23"/>
      <c r="D50" s="21"/>
      <c r="E50" s="21"/>
      <c r="F50" s="21"/>
    </row>
    <row r="51" spans="1:6" s="4" customFormat="1" ht="15">
      <c r="A51" s="20"/>
      <c r="B51" s="22"/>
      <c r="C51" s="23"/>
      <c r="D51" s="21"/>
      <c r="E51" s="21"/>
      <c r="F51" s="21"/>
    </row>
    <row r="52" spans="1:6" ht="15">
      <c r="A52" s="28"/>
      <c r="B52" s="22"/>
      <c r="C52" s="23"/>
      <c r="D52" s="21"/>
      <c r="E52" s="21"/>
      <c r="F52" s="21"/>
    </row>
    <row r="53" spans="1:6" ht="13.5">
      <c r="A53" s="28"/>
      <c r="B53" s="29"/>
      <c r="C53" s="30"/>
      <c r="D53" s="31"/>
      <c r="E53" s="31"/>
      <c r="F53" s="31"/>
    </row>
    <row r="54" spans="1:6" s="4" customFormat="1" ht="15" hidden="1">
      <c r="A54" s="28"/>
      <c r="B54" s="32"/>
      <c r="C54" s="26"/>
      <c r="D54" s="33"/>
      <c r="E54" s="33"/>
      <c r="F54" s="33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3.5" hidden="1">
      <c r="A58" s="28"/>
      <c r="B58" s="34"/>
      <c r="C58" s="30"/>
      <c r="D58" s="31"/>
      <c r="E58" s="31"/>
      <c r="F58" s="31"/>
    </row>
    <row r="59" spans="1:6" ht="15" hidden="1">
      <c r="A59" s="28"/>
      <c r="B59" s="34"/>
      <c r="C59" s="26"/>
      <c r="D59" s="33"/>
      <c r="E59" s="33"/>
      <c r="F59" s="33"/>
    </row>
    <row r="60" spans="1:6" s="1" customFormat="1" ht="33" customHeight="1">
      <c r="A60" s="28"/>
      <c r="B60" s="164"/>
      <c r="C60" s="165"/>
      <c r="D60" s="165"/>
      <c r="E60" s="86"/>
      <c r="F60" s="86"/>
    </row>
    <row r="61" spans="1:6" s="1" customFormat="1" ht="24" customHeight="1">
      <c r="A61" s="28"/>
      <c r="B61" s="164"/>
      <c r="C61" s="165"/>
      <c r="D61" s="165"/>
      <c r="E61" s="86"/>
      <c r="F61" s="86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D75" s="5"/>
      <c r="E75" s="5"/>
      <c r="F75" s="5"/>
    </row>
    <row r="76" spans="1:6" s="1" customFormat="1" ht="13.5">
      <c r="A76" s="2"/>
      <c r="C76" s="6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  <row r="98" spans="1:6" s="1" customFormat="1" ht="13.5">
      <c r="A98" s="2"/>
      <c r="D98" s="5"/>
      <c r="E98" s="5"/>
      <c r="F98" s="5"/>
    </row>
  </sheetData>
  <sheetProtection/>
  <mergeCells count="14">
    <mergeCell ref="M32:Q32"/>
    <mergeCell ref="C1:D9"/>
    <mergeCell ref="A22:B22"/>
    <mergeCell ref="C12:G12"/>
    <mergeCell ref="C13:G13"/>
    <mergeCell ref="C14:G14"/>
    <mergeCell ref="C10:F10"/>
    <mergeCell ref="C11:G11"/>
    <mergeCell ref="H34:I34"/>
    <mergeCell ref="H33:I33"/>
    <mergeCell ref="I29:I31"/>
    <mergeCell ref="A19:G19"/>
    <mergeCell ref="B61:D61"/>
    <mergeCell ref="B60:D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2021-04-20T06:35:25Z</cp:lastPrinted>
  <dcterms:created xsi:type="dcterms:W3CDTF">1999-03-18T06:53:45Z</dcterms:created>
  <dcterms:modified xsi:type="dcterms:W3CDTF">2021-07-29T13:35:36Z</dcterms:modified>
  <cp:category/>
  <cp:version/>
  <cp:contentType/>
  <cp:contentStatus/>
</cp:coreProperties>
</file>