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0" windowWidth="9216" windowHeight="13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'Лист1'!$A$1:$G$34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<sst xmlns="http://schemas.openxmlformats.org/spreadsheetml/2006/main" count="93" uniqueCount="52">
  <si>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</si>
  <si>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</si>
  <si>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</si>
  <si>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</si>
  <si>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</si>
  <si>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</si>
  <si>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</si>
  <si>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</si>
  <si>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</si>
  <si>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</si>
  <si>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</si>
  <si>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</si>
  <si>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</si>
  <si>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</si>
  <si>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</si>
  <si>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</si>
  <si>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</si>
  <si>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</si>
  <si>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</si>
  <si>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</si>
  <si>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</si>
  <si>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</si>
  <si>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</si>
  <si>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</si>
  <si>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</si>
  <si>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</si>
  <si>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</si>
  <si>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</si>
  <si>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</si>
  <si>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</si>
  <si>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</si>
  <si>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</si>
  <si>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</si>
  <si>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</si>
  <si>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</si>
  <si>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</si>
  <si>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</si>
  <si>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</si>
  <si>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</si>
  <si>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</si>
  <si>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</si>
  <si>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</si>
  <si>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</si>
  <si>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</si>
  <si>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</si>
  <si>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</si>
  <si>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</si>
  <si>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</si>
  <si>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 xml:space="preserve">                                          и на плановый период 2022 и 2023 годов)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</si>
  <si>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</si>
  <si>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 xml:space="preserve"> ( Приложение 9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</si>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</sst>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Fill="1" applyBorder="1" applyAlignment="1">
      <alignment horizontal="center" vertical="center" wrapText="1"/>
    </xf>
    <xf numFmtId="172" fontId="9" fillId="0" borderId="32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29" fillId="0" borderId="0" xfId="55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3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5" xfId="55" applyNumberFormat="1" applyFont="1" applyBorder="1" applyAlignment="1">
      <alignment horizontal="center" vertical="center" wrapText="1"/>
    </xf>
    <xf numFmtId="172" fontId="9" fillId="0" borderId="35" xfId="0" applyNumberFormat="1" applyFont="1" applyBorder="1" applyAlignment="1">
      <alignment horizontal="center" vertical="center" wrapText="1"/>
    </xf>
    <xf numFmtId="1" fontId="5" fillId="0" borderId="0" xfId="55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4" fillId="0" borderId="0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6" fillId="0" borderId="0" xfId="0" applyNumberFormat="1" applyFont="1" applyBorder="1" applyAlignment="1">
      <alignment wrapText="1"/>
    </xf>
    <xf numFmtId="0" fontId="77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7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1" t="s">
        <v>38</v>
      </c>
      <c r="D1" s="152"/>
      <c r="E1" s="87"/>
      <c r="F1" s="87"/>
    </row>
    <row r="2" spans="3:6" ht="15" customHeight="1" hidden="1">
      <c r="C2" s="152"/>
      <c r="D2" s="152"/>
      <c r="E2" s="87"/>
      <c r="F2" s="87"/>
    </row>
    <row r="3" spans="3:6" ht="15" customHeight="1" hidden="1">
      <c r="C3" s="152"/>
      <c r="D3" s="152"/>
      <c r="E3" s="87"/>
      <c r="F3" s="87"/>
    </row>
    <row r="4" spans="3:6" ht="15" customHeight="1" hidden="1">
      <c r="C4" s="152"/>
      <c r="D4" s="152"/>
      <c r="E4" s="87"/>
      <c r="F4" s="87"/>
    </row>
    <row r="5" spans="3:6" ht="15" customHeight="1" hidden="1">
      <c r="C5" s="152"/>
      <c r="D5" s="152"/>
      <c r="E5" s="87"/>
      <c r="F5" s="87"/>
    </row>
    <row r="6" spans="3:6" ht="15" customHeight="1" hidden="1">
      <c r="C6" s="152"/>
      <c r="D6" s="152"/>
      <c r="E6" s="87"/>
      <c r="F6" s="87"/>
    </row>
    <row r="7" spans="3:6" ht="15" customHeight="1" hidden="1">
      <c r="C7" s="152"/>
      <c r="D7" s="152"/>
      <c r="E7" s="87"/>
      <c r="F7" s="87"/>
    </row>
    <row r="8" spans="3:6" ht="15" customHeight="1" hidden="1">
      <c r="C8" s="152"/>
      <c r="D8" s="152"/>
      <c r="E8" s="87"/>
      <c r="F8" s="87"/>
    </row>
    <row r="9" spans="3:6" ht="15" customHeight="1" hidden="1">
      <c r="C9" s="152"/>
      <c r="D9" s="152"/>
      <c r="E9" s="87"/>
      <c r="F9" s="87"/>
    </row>
    <row r="10" spans="3:6" ht="68.25" customHeight="1">
      <c r="C10" s="152"/>
      <c r="D10" s="152"/>
      <c r="E10" s="87"/>
      <c r="F10" s="87"/>
    </row>
    <row r="11" spans="1:7" ht="17.25">
      <c r="A11" s="17"/>
      <c r="B11" s="17"/>
      <c r="C11" s="153" t="s">
        <v>36</v>
      </c>
      <c r="D11" s="154"/>
      <c r="E11" s="88"/>
      <c r="F11" s="88"/>
      <c r="G11" s="61"/>
    </row>
    <row r="12" spans="1:7" ht="17.25">
      <c r="A12" s="17"/>
      <c r="B12" s="17"/>
      <c r="C12" s="153" t="s">
        <v>35</v>
      </c>
      <c r="D12" s="154"/>
      <c r="E12" s="88"/>
      <c r="F12" s="88"/>
      <c r="G12" s="62"/>
    </row>
    <row r="13" spans="1:7" ht="17.25">
      <c r="A13" s="17"/>
      <c r="B13" s="17"/>
      <c r="C13" s="153" t="s">
        <v>37</v>
      </c>
      <c r="D13" s="154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57" t="s">
        <v>34</v>
      </c>
      <c r="B18" s="157"/>
      <c r="C18" s="157"/>
      <c r="D18" s="157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55" t="s">
        <v>18</v>
      </c>
      <c r="B21" s="156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68"/>
      <c r="H30" s="169"/>
      <c r="I30" s="169"/>
      <c r="J30" s="169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4"/>
      <c r="H31" s="165"/>
      <c r="I31" s="165"/>
      <c r="J31" s="165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66"/>
      <c r="H32" s="167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58"/>
      <c r="H33" s="159"/>
      <c r="I33" s="160"/>
      <c r="J33" s="161"/>
      <c r="K33" s="161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62"/>
      <c r="C59" s="163"/>
      <c r="D59" s="163"/>
      <c r="E59" s="86"/>
      <c r="F59" s="86"/>
    </row>
    <row r="60" spans="1:6" s="1" customFormat="1" ht="24" customHeight="1">
      <c r="A60" s="28"/>
      <c r="B60" s="162"/>
      <c r="C60" s="163"/>
      <c r="D60" s="163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2" zoomScaleSheetLayoutView="82" zoomScalePageLayoutView="0" workbookViewId="0" topLeftCell="A11">
      <selection activeCell="F26" sqref="F26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1" t="s">
        <v>38</v>
      </c>
      <c r="D1" s="152"/>
      <c r="E1" s="87"/>
      <c r="F1" s="87"/>
    </row>
    <row r="2" spans="3:6" ht="15" customHeight="1" hidden="1">
      <c r="C2" s="152"/>
      <c r="D2" s="152"/>
      <c r="E2" s="87"/>
      <c r="F2" s="87"/>
    </row>
    <row r="3" spans="3:6" ht="15" customHeight="1" hidden="1">
      <c r="C3" s="152"/>
      <c r="D3" s="152"/>
      <c r="E3" s="87"/>
      <c r="F3" s="87"/>
    </row>
    <row r="4" spans="3:6" ht="15" customHeight="1" hidden="1">
      <c r="C4" s="152"/>
      <c r="D4" s="152"/>
      <c r="E4" s="87"/>
      <c r="F4" s="87"/>
    </row>
    <row r="5" spans="3:6" ht="15" customHeight="1" hidden="1">
      <c r="C5" s="152"/>
      <c r="D5" s="152"/>
      <c r="E5" s="87"/>
      <c r="F5" s="87"/>
    </row>
    <row r="6" spans="3:6" ht="15" customHeight="1" hidden="1">
      <c r="C6" s="152"/>
      <c r="D6" s="152"/>
      <c r="E6" s="87"/>
      <c r="F6" s="87"/>
    </row>
    <row r="7" spans="3:6" ht="15" customHeight="1" hidden="1">
      <c r="C7" s="152"/>
      <c r="D7" s="152"/>
      <c r="E7" s="87"/>
      <c r="F7" s="87"/>
    </row>
    <row r="8" spans="3:6" ht="15" customHeight="1" hidden="1">
      <c r="C8" s="152"/>
      <c r="D8" s="152"/>
      <c r="E8" s="87"/>
      <c r="F8" s="87"/>
    </row>
    <row r="9" spans="3:6" ht="15" customHeight="1" hidden="1">
      <c r="C9" s="152"/>
      <c r="D9" s="152"/>
      <c r="E9" s="87"/>
      <c r="F9" s="87"/>
    </row>
    <row r="10" spans="3:6" ht="73.5" customHeight="1" hidden="1">
      <c r="C10" s="185" t="s">
        <v>44</v>
      </c>
      <c r="D10" s="186"/>
      <c r="E10" s="186"/>
      <c r="F10" s="186"/>
    </row>
    <row r="11" spans="3:7" ht="73.5" customHeight="1">
      <c r="C11" s="187" t="s">
        <v>51</v>
      </c>
      <c r="D11" s="184"/>
      <c r="E11" s="184"/>
      <c r="F11" s="184"/>
      <c r="G11" s="184"/>
    </row>
    <row r="12" spans="1:7" ht="33" customHeight="1">
      <c r="A12" s="17"/>
      <c r="B12" s="17"/>
      <c r="C12" s="182" t="s">
        <v>50</v>
      </c>
      <c r="D12" s="183"/>
      <c r="E12" s="183"/>
      <c r="F12" s="183"/>
      <c r="G12" s="184"/>
    </row>
    <row r="13" spans="1:7" ht="16.5">
      <c r="A13" s="17"/>
      <c r="B13" s="17"/>
      <c r="C13" s="182" t="s">
        <v>45</v>
      </c>
      <c r="D13" s="183"/>
      <c r="E13" s="183"/>
      <c r="F13" s="183"/>
      <c r="G13" s="184"/>
    </row>
    <row r="14" spans="1:7" ht="16.5">
      <c r="A14" s="17"/>
      <c r="B14" s="17"/>
      <c r="C14" s="182" t="s">
        <v>48</v>
      </c>
      <c r="D14" s="183"/>
      <c r="E14" s="183"/>
      <c r="F14" s="183"/>
      <c r="G14" s="183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78" t="s">
        <v>49</v>
      </c>
      <c r="B19" s="179"/>
      <c r="C19" s="179"/>
      <c r="D19" s="179"/>
      <c r="E19" s="179"/>
      <c r="F19" s="179"/>
      <c r="G19" s="179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34"/>
      <c r="I21" s="134"/>
    </row>
    <row r="22" spans="1:9" ht="26.25" customHeight="1" thickBot="1">
      <c r="A22" s="155" t="s">
        <v>18</v>
      </c>
      <c r="B22" s="156"/>
      <c r="C22" s="105" t="s">
        <v>19</v>
      </c>
      <c r="D22" s="117" t="s">
        <v>42</v>
      </c>
      <c r="E22" s="108" t="s">
        <v>41</v>
      </c>
      <c r="F22" s="127" t="s">
        <v>43</v>
      </c>
      <c r="G22" s="108" t="s">
        <v>46</v>
      </c>
      <c r="H22" s="101"/>
      <c r="I22" s="101"/>
    </row>
    <row r="23" spans="1:15" s="4" customFormat="1" ht="42.75" customHeight="1">
      <c r="A23" s="35"/>
      <c r="B23" s="99"/>
      <c r="C23" s="106" t="s">
        <v>47</v>
      </c>
      <c r="D23" s="118">
        <f>D26*-1</f>
        <v>-72343.1000000001</v>
      </c>
      <c r="E23" s="109">
        <f>E26*-1</f>
        <v>4005.4000000000815</v>
      </c>
      <c r="F23" s="128">
        <f>F26*-1</f>
        <v>50000</v>
      </c>
      <c r="G23" s="141">
        <f>G26*-1</f>
        <v>50000</v>
      </c>
      <c r="H23" s="135"/>
      <c r="I23" s="102"/>
      <c r="L23" s="58"/>
      <c r="M23" s="58"/>
      <c r="N23" s="58"/>
      <c r="O23" s="58"/>
    </row>
    <row r="24" spans="1:9" s="4" customFormat="1" ht="66.75" customHeight="1">
      <c r="A24" s="35"/>
      <c r="B24" s="13"/>
      <c r="C24" s="136" t="s">
        <v>32</v>
      </c>
      <c r="D24" s="139">
        <f>D27/(809752.2)</f>
        <v>0.08304886359061452</v>
      </c>
      <c r="E24" s="139"/>
      <c r="F24" s="139"/>
      <c r="G24" s="143"/>
      <c r="H24" s="140"/>
      <c r="I24" s="80"/>
    </row>
    <row r="25" spans="1:9" s="4" customFormat="1" ht="12" customHeight="1">
      <c r="A25" s="35"/>
      <c r="B25" s="14"/>
      <c r="C25" s="107"/>
      <c r="D25" s="119"/>
      <c r="E25" s="123"/>
      <c r="F25" s="125"/>
      <c r="G25" s="123"/>
      <c r="H25" s="59"/>
      <c r="I25" s="59"/>
    </row>
    <row r="26" spans="1:9" ht="42" customHeight="1">
      <c r="A26" s="36"/>
      <c r="B26" s="15"/>
      <c r="C26" s="136" t="s">
        <v>7</v>
      </c>
      <c r="D26" s="120">
        <f>D27+D32+D35</f>
        <v>72343.1000000001</v>
      </c>
      <c r="E26" s="123">
        <f>E27+E32</f>
        <v>-4005.4000000000815</v>
      </c>
      <c r="F26" s="125">
        <f>F27+F32</f>
        <v>-50000</v>
      </c>
      <c r="G26" s="109">
        <f>G27+G32</f>
        <v>-50000</v>
      </c>
      <c r="H26" s="60"/>
      <c r="I26" s="60"/>
    </row>
    <row r="27" spans="1:15" ht="41.25" customHeight="1">
      <c r="A27" s="45" t="s">
        <v>17</v>
      </c>
      <c r="B27" s="7" t="s">
        <v>8</v>
      </c>
      <c r="C27" s="136" t="s">
        <v>9</v>
      </c>
      <c r="D27" s="120">
        <f>D28+D30</f>
        <v>67249</v>
      </c>
      <c r="E27" s="126">
        <f>E28+E30</f>
        <v>-65127.79999999999</v>
      </c>
      <c r="F27" s="129">
        <f>F28+F30</f>
        <v>-50000</v>
      </c>
      <c r="G27" s="126">
        <f>G28+G30</f>
        <v>-50000</v>
      </c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33" t="s">
        <v>22</v>
      </c>
      <c r="D28" s="120">
        <f>D29</f>
        <v>374970</v>
      </c>
      <c r="E28" s="123">
        <f>E29</f>
        <v>319842.2</v>
      </c>
      <c r="F28" s="125">
        <f>F29</f>
        <v>259842.2</v>
      </c>
      <c r="G28" s="123">
        <f>G29</f>
        <v>209842.2</v>
      </c>
    </row>
    <row r="29" spans="1:15" ht="59.25" customHeight="1">
      <c r="A29" s="40" t="s">
        <v>21</v>
      </c>
      <c r="B29" s="39" t="s">
        <v>31</v>
      </c>
      <c r="C29" s="137" t="s">
        <v>28</v>
      </c>
      <c r="D29" s="121">
        <f>364842.2+10127.8</f>
        <v>374970</v>
      </c>
      <c r="E29" s="145">
        <f>364970-45127.8</f>
        <v>319842.2</v>
      </c>
      <c r="F29" s="146">
        <f>F31*-1-50000</f>
        <v>259842.2</v>
      </c>
      <c r="G29" s="147">
        <f>G31*-1-50000</f>
        <v>209842.2</v>
      </c>
      <c r="H29" s="149"/>
      <c r="I29" s="176"/>
      <c r="J29" s="103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33" t="s">
        <v>23</v>
      </c>
      <c r="D30" s="120">
        <f>D31</f>
        <v>-307721</v>
      </c>
      <c r="E30" s="123">
        <f>E31</f>
        <v>-384970</v>
      </c>
      <c r="F30" s="123">
        <f>F31</f>
        <v>-309842.2</v>
      </c>
      <c r="G30" s="123">
        <f>G31</f>
        <v>-259842.2</v>
      </c>
      <c r="I30" s="177"/>
    </row>
    <row r="31" spans="1:15" ht="54" customHeight="1">
      <c r="A31" s="40" t="s">
        <v>21</v>
      </c>
      <c r="B31" s="39" t="s">
        <v>1</v>
      </c>
      <c r="C31" s="137" t="s">
        <v>29</v>
      </c>
      <c r="D31" s="121">
        <f>-307721</f>
        <v>-307721</v>
      </c>
      <c r="E31" s="145">
        <f>(D29)*-1-10000</f>
        <v>-384970</v>
      </c>
      <c r="F31" s="146">
        <f>E29*-1+10000</f>
        <v>-309842.2</v>
      </c>
      <c r="G31" s="148">
        <f>F29*-1</f>
        <v>-259842.2</v>
      </c>
      <c r="H31" s="150"/>
      <c r="I31" s="177"/>
      <c r="J31" s="103"/>
      <c r="K31" s="50"/>
      <c r="L31" s="57"/>
      <c r="M31" s="57"/>
      <c r="N31" s="57"/>
      <c r="O31" s="57"/>
    </row>
    <row r="32" spans="1:17" ht="48" customHeight="1">
      <c r="A32" s="47" t="s">
        <v>17</v>
      </c>
      <c r="B32" s="8" t="s">
        <v>12</v>
      </c>
      <c r="C32" s="136" t="s">
        <v>13</v>
      </c>
      <c r="D32" s="120">
        <f>D34+D33</f>
        <v>5094.100000000093</v>
      </c>
      <c r="E32" s="123">
        <f>E34+E33</f>
        <v>61122.39999999991</v>
      </c>
      <c r="F32" s="125">
        <f>F34+F33</f>
        <v>0</v>
      </c>
      <c r="G32" s="123">
        <f>G34+G33</f>
        <v>0</v>
      </c>
      <c r="H32" s="174"/>
      <c r="I32" s="175"/>
      <c r="J32" s="175"/>
      <c r="K32" s="175"/>
      <c r="L32" s="144"/>
      <c r="M32" s="180"/>
      <c r="N32" s="181"/>
      <c r="O32" s="181"/>
      <c r="P32" s="181"/>
      <c r="Q32" s="181"/>
    </row>
    <row r="33" spans="1:9" ht="52.5" customHeight="1">
      <c r="A33" s="40" t="s">
        <v>17</v>
      </c>
      <c r="B33" s="39" t="s">
        <v>2</v>
      </c>
      <c r="C33" s="137" t="s">
        <v>3</v>
      </c>
      <c r="D33" s="121">
        <f>-1*(1970781.4+D29)</f>
        <v>-2345751.4</v>
      </c>
      <c r="E33" s="124">
        <f>-1*(3671134.1+E29)</f>
        <v>-3990976.3000000003</v>
      </c>
      <c r="F33" s="130">
        <f>-1*(2461661+F29)</f>
        <v>-2721503.2</v>
      </c>
      <c r="G33" s="124">
        <f>-1*(1823832.3+G29)</f>
        <v>-2033674.5</v>
      </c>
      <c r="H33" s="172"/>
      <c r="I33" s="173"/>
    </row>
    <row r="34" spans="1:11" ht="54" customHeight="1" thickBot="1">
      <c r="A34" s="53" t="s">
        <v>17</v>
      </c>
      <c r="B34" s="116" t="s">
        <v>4</v>
      </c>
      <c r="C34" s="138" t="s">
        <v>5</v>
      </c>
      <c r="D34" s="122">
        <f>2043124.5-D30</f>
        <v>2350845.5</v>
      </c>
      <c r="E34" s="142">
        <f>(3667128.7)-E30</f>
        <v>4052098.7</v>
      </c>
      <c r="F34" s="131">
        <f>(2387661+24000)-F30</f>
        <v>2721503.2</v>
      </c>
      <c r="G34" s="132">
        <f>(1724832.3+49000)-G30</f>
        <v>2033674.5</v>
      </c>
      <c r="H34" s="170"/>
      <c r="I34" s="171"/>
      <c r="J34" s="104"/>
      <c r="K34" s="104"/>
    </row>
    <row r="35" spans="1:15" ht="32.25" customHeight="1">
      <c r="A35" s="110"/>
      <c r="B35" s="111"/>
      <c r="C35" s="112"/>
      <c r="D35" s="93"/>
      <c r="E35" s="93"/>
      <c r="F35" s="93"/>
      <c r="I35" s="70"/>
      <c r="L35" s="57"/>
      <c r="M35" s="57"/>
      <c r="N35" s="57"/>
      <c r="O35" s="57"/>
    </row>
    <row r="36" spans="1:6" ht="33.75" customHeight="1">
      <c r="A36" s="41"/>
      <c r="B36" s="113"/>
      <c r="C36" s="17"/>
      <c r="D36" s="94"/>
      <c r="E36" s="94"/>
      <c r="F36" s="94"/>
    </row>
    <row r="37" spans="1:6" ht="110.25" customHeight="1">
      <c r="A37" s="41"/>
      <c r="B37" s="113"/>
      <c r="C37" s="17"/>
      <c r="D37" s="94"/>
      <c r="E37" s="94"/>
      <c r="F37" s="94"/>
    </row>
    <row r="38" spans="1:6" ht="93" customHeight="1">
      <c r="A38" s="114"/>
      <c r="B38" s="113"/>
      <c r="C38" s="115"/>
      <c r="D38" s="94"/>
      <c r="E38" s="94"/>
      <c r="F38" s="94"/>
    </row>
    <row r="39" spans="1:6" ht="15">
      <c r="A39" s="24"/>
      <c r="B39" s="25"/>
      <c r="C39" s="26"/>
      <c r="D39" s="27"/>
      <c r="E39" s="27"/>
      <c r="F39" s="27"/>
    </row>
    <row r="40" spans="1:6" ht="15">
      <c r="A40" s="20"/>
      <c r="B40" s="22"/>
      <c r="C40" s="23"/>
      <c r="D40" s="21"/>
      <c r="E40" s="21"/>
      <c r="F40" s="21"/>
    </row>
    <row r="41" spans="1:6" ht="15">
      <c r="A41" s="20"/>
      <c r="B41" s="22"/>
      <c r="C41" s="23"/>
      <c r="D41" s="21"/>
      <c r="E41" s="21"/>
      <c r="F41" s="21"/>
    </row>
    <row r="42" spans="1:6" ht="84" customHeight="1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s="4" customFormat="1" ht="15">
      <c r="A51" s="20"/>
      <c r="B51" s="22"/>
      <c r="C51" s="23"/>
      <c r="D51" s="21"/>
      <c r="E51" s="21"/>
      <c r="F51" s="21"/>
    </row>
    <row r="52" spans="1:6" ht="15">
      <c r="A52" s="28"/>
      <c r="B52" s="22"/>
      <c r="C52" s="23"/>
      <c r="D52" s="21"/>
      <c r="E52" s="21"/>
      <c r="F52" s="21"/>
    </row>
    <row r="53" spans="1:6" ht="13.5">
      <c r="A53" s="28"/>
      <c r="B53" s="29"/>
      <c r="C53" s="30"/>
      <c r="D53" s="31"/>
      <c r="E53" s="31"/>
      <c r="F53" s="31"/>
    </row>
    <row r="54" spans="1:6" s="4" customFormat="1" ht="15" hidden="1">
      <c r="A54" s="28"/>
      <c r="B54" s="32"/>
      <c r="C54" s="26"/>
      <c r="D54" s="33"/>
      <c r="E54" s="33"/>
      <c r="F54" s="33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3.5" hidden="1">
      <c r="A58" s="28"/>
      <c r="B58" s="34"/>
      <c r="C58" s="30"/>
      <c r="D58" s="31"/>
      <c r="E58" s="31"/>
      <c r="F58" s="31"/>
    </row>
    <row r="59" spans="1:6" ht="15" hidden="1">
      <c r="A59" s="28"/>
      <c r="B59" s="34"/>
      <c r="C59" s="26"/>
      <c r="D59" s="33"/>
      <c r="E59" s="33"/>
      <c r="F59" s="33"/>
    </row>
    <row r="60" spans="1:6" s="1" customFormat="1" ht="33" customHeight="1">
      <c r="A60" s="28"/>
      <c r="B60" s="162"/>
      <c r="C60" s="163"/>
      <c r="D60" s="163"/>
      <c r="E60" s="86"/>
      <c r="F60" s="86"/>
    </row>
    <row r="61" spans="1:6" s="1" customFormat="1" ht="24" customHeight="1">
      <c r="A61" s="28"/>
      <c r="B61" s="162"/>
      <c r="C61" s="163"/>
      <c r="D61" s="163"/>
      <c r="E61" s="86"/>
      <c r="F61" s="86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C76" s="6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</sheetData>
  <sheetProtection/>
  <mergeCells count="15">
    <mergeCell ref="M32:Q32"/>
    <mergeCell ref="C1:D9"/>
    <mergeCell ref="A22:B22"/>
    <mergeCell ref="C12:G12"/>
    <mergeCell ref="C13:G13"/>
    <mergeCell ref="C14:G14"/>
    <mergeCell ref="C10:F10"/>
    <mergeCell ref="C11:G11"/>
    <mergeCell ref="H34:I34"/>
    <mergeCell ref="H33:I33"/>
    <mergeCell ref="H32:K32"/>
    <mergeCell ref="I29:I31"/>
    <mergeCell ref="A19:G19"/>
    <mergeCell ref="B61:D61"/>
    <mergeCell ref="B60:D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2021-04-20T06:35:25Z</cp:lastPrinted>
  <dcterms:created xsi:type="dcterms:W3CDTF">1999-03-18T06:53:45Z</dcterms:created>
  <dcterms:modified xsi:type="dcterms:W3CDTF">2021-05-17T14:40:16Z</dcterms:modified>
  <cp:category/>
  <cp:version/>
  <cp:contentType/>
  <cp:contentStatus/>
</cp:coreProperties>
</file>