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32" windowWidth="1980" windowHeight="1176" tabRatio="907" activeTab="6"/>
  </bookViews>
  <sheets>
    <sheet name="Прогр.заимств.2021-2023" sheetId="1" r:id="rId1"/>
    <sheet name="НЕТ Ассигнов_долг_2015" sheetId="2" state="hidden" r:id="rId2"/>
    <sheet name="Прогр_гарант_2021-2023" sheetId="3" state="hidden" r:id="rId3"/>
    <sheet name="Гарантии (казна) 2021-2023" sheetId="4" state="hidden" r:id="rId4"/>
    <sheet name="Долг_1.Кредиты  2021-2023" sheetId="5" r:id="rId5"/>
    <sheet name="Долг_2. Гарантии_2021-2023" sheetId="6" state="hidden" r:id="rId6"/>
    <sheet name="Долг_3 подвал_31" sheetId="7" r:id="rId7"/>
    <sheet name="Лист1" sheetId="8" r:id="rId8"/>
  </sheets>
  <definedNames>
    <definedName name="Z_195856BE_9AE4_4C0F_AB1D_4D7C695304E3_.wvu.Cols" localSheetId="6" hidden="1">'Долг_3 подвал_31'!$A:$A</definedName>
    <definedName name="Z_195856BE_9AE4_4C0F_AB1D_4D7C695304E3_.wvu.Cols" localSheetId="0" hidden="1">'Прогр.заимств.2021-2023'!$B:$B</definedName>
    <definedName name="Z_195856BE_9AE4_4C0F_AB1D_4D7C695304E3_.wvu.PrintArea" localSheetId="6" hidden="1">'Долг_3 подвал_31'!$A$1:$H$11</definedName>
    <definedName name="Z_195856BE_9AE4_4C0F_AB1D_4D7C695304E3_.wvu.PrintTitles" localSheetId="5" hidden="1">'Долг_2. Гарантии_2021-2023'!$3:$5</definedName>
    <definedName name="Z_195856BE_9AE4_4C0F_AB1D_4D7C695304E3_.wvu.PrintTitles" localSheetId="1" hidden="1">'НЕТ Ассигнов_долг_2015'!$16:$16</definedName>
    <definedName name="Z_195856BE_9AE4_4C0F_AB1D_4D7C695304E3_.wvu.Rows" localSheetId="6" hidden="1">'Долг_3 подвал_31'!#REF!</definedName>
    <definedName name="Z_195856BE_9AE4_4C0F_AB1D_4D7C695304E3_.wvu.Rows" localSheetId="1" hidden="1">'НЕТ Ассигнов_долг_2015'!$12:$12</definedName>
    <definedName name="Z_195856BE_9AE4_4C0F_AB1D_4D7C695304E3_.wvu.Rows" localSheetId="0" hidden="1">'Прогр.заимств.2021-2023'!$22:$63,'Прогр.заимств.2021-2023'!#REF!</definedName>
    <definedName name="_xlnm.Print_Titles" localSheetId="3">'Гарантии (казна) 2021-2023'!$14:$16</definedName>
    <definedName name="_xlnm.Print_Titles" localSheetId="5">'Долг_2. Гарантии_2021-2023'!$3:$5</definedName>
    <definedName name="_xlnm.Print_Titles" localSheetId="1">'НЕТ Ассигнов_долг_2015'!$16:$16</definedName>
    <definedName name="_xlnm.Print_Titles" localSheetId="2">'Прогр_гарант_2021-2023'!$15:$16</definedName>
    <definedName name="_xlnm.Print_Area" localSheetId="3">'Гарантии (казна) 2021-2023'!$A$1:$K$18</definedName>
    <definedName name="_xlnm.Print_Area" localSheetId="4">'Долг_1.Кредиты  2021-2023'!$A$1:$L$72</definedName>
    <definedName name="_xlnm.Print_Area" localSheetId="5">'Долг_2. Гарантии_2021-2023'!$A$1:$K$8</definedName>
    <definedName name="_xlnm.Print_Area" localSheetId="6">'Долг_3 подвал_31'!$B$1:$N$8</definedName>
    <definedName name="_xlnm.Print_Area" localSheetId="1">'НЕТ Ассигнов_долг_2015'!$A$1:$G$23</definedName>
    <definedName name="_xlnm.Print_Area" localSheetId="0">'Прогр.заимств.2021-2023'!$A$2:$J$74</definedName>
    <definedName name="_xlnm.Print_Area" localSheetId="2">'Прогр_гарант_2021-2023'!$A$3:$E$27</definedName>
  </definedNames>
  <calcPr fullCalcOnLoad="1"/>
</workbook>
</file>

<file path=xl/sharedStrings.xml><?xml version="1.0" encoding="utf-8"?>
<sst xmlns="http://schemas.openxmlformats.org/spreadsheetml/2006/main" count="383" uniqueCount="182">
  <si>
    <t xml:space="preserve">к изменениям и дополнениям </t>
  </si>
  <si>
    <t>№    п/п</t>
  </si>
  <si>
    <t>Форма долгового обязательства</t>
  </si>
  <si>
    <t>№</t>
  </si>
  <si>
    <t>Всего</t>
  </si>
  <si>
    <t>погашение основного долга</t>
  </si>
  <si>
    <t>выплата процентов и другие расходы по обслуживанию долга</t>
  </si>
  <si>
    <t>в том числе: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</si>
  <si>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</si>
  <si>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</si>
  <si>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</si>
  <si>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</si>
  <si>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</si>
  <si>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</si>
  <si>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</si>
  <si>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</si>
  <si>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</si>
  <si>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</si>
  <si>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</si>
  <si>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</si>
  <si>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</si>
  <si>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</si>
  <si>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</si>
  <si>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</si>
  <si>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</si>
  <si>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</si>
  <si>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</si>
  <si>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</si>
  <si>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</si>
  <si>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</si>
  <si>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</si>
  <si>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</si>
  <si>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</si>
  <si>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</si>
  <si>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</si>
  <si>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</si>
  <si>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</si>
  <si>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</si>
  <si>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</si>
  <si>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</si>
  <si>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</si>
  <si>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</si>
  <si>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</si>
  <si>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</si>
  <si>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</si>
  <si>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</si>
  <si>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</si>
  <si>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</si>
  <si>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</si>
  <si>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</si>
  <si>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</si>
  <si>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</si>
  <si>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</si>
  <si>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</si>
  <si>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</si>
  <si>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</si>
  <si>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</si>
  <si>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</si>
  <si>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</si>
  <si>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</si>
  <si>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Итого:</t>
  </si>
  <si>
    <t xml:space="preserve">Процентная ставка   </t>
  </si>
  <si>
    <t>Формы долговых обязательств</t>
  </si>
  <si>
    <t xml:space="preserve">Срок привле-чения средств </t>
  </si>
  <si>
    <t>к бюджету города Лыткарино на 2008 год</t>
  </si>
  <si>
    <t xml:space="preserve">Всего кредитов </t>
  </si>
  <si>
    <t xml:space="preserve"> привлеченных средств</t>
  </si>
  <si>
    <t>Сумма (тыс.руб.)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</si>
  <si>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</si>
  <si>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</si>
  <si>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</si>
  <si>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</si>
  <si>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</si>
  <si>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</si>
  <si>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</si>
  <si>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</si>
  <si>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</si>
  <si>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</si>
  <si>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</si>
  <si>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>Приложение 5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</si>
  <si>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</si>
  <si>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</si>
  <si>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</si>
  <si>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6</t>
  </si>
  <si>
    <t>в 
соответствии 
с условиями договора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</si>
  <si>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</si>
  <si>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</si>
  <si>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</si>
  <si>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</si>
  <si>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</si>
  <si>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</si>
  <si>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</si>
  <si>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</si>
  <si>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</si>
  <si>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</si>
  <si>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</si>
  <si>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</si>
  <si>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</si>
  <si>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</si>
  <si>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 xml:space="preserve">Программа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</si>
  <si>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</si>
  <si>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</si>
  <si>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</si>
  <si>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</si>
  <si>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</si>
  <si>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</si>
  <si>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</si>
  <si>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2020г.</t>
  </si>
  <si>
    <t>2020-2021гг.</t>
  </si>
  <si>
    <t>Сумма долговых обязательств, подлежащая погашению с 01.01.2021</t>
  </si>
  <si>
    <t>из них причитается к погашению в 2021г.</t>
  </si>
  <si>
    <t>Кредиты,  привлеченные в кредитных организациях в 2020 году</t>
  </si>
  <si>
    <t>в соответствии 
с условиями договора</t>
  </si>
  <si>
    <t>2021г.</t>
  </si>
  <si>
    <t>2021-2022гг.</t>
  </si>
  <si>
    <t>Сумма долговых обязательств, подлежащая погашению с 01.01.2022</t>
  </si>
  <si>
    <t>из них причитается к погашению в 2022г.</t>
  </si>
  <si>
    <t>2022г.</t>
  </si>
  <si>
    <t>2022-2023гг.</t>
  </si>
  <si>
    <t>Кредиты,  привлеченные в кредитных организациях в 2021 году</t>
  </si>
  <si>
    <t>Объем привлечения средств, тыс. рублей</t>
  </si>
  <si>
    <t>2021 год</t>
  </si>
  <si>
    <t>2022 год</t>
  </si>
  <si>
    <t>муниципальных внутренних заимствований городского округа Лыткарино</t>
  </si>
  <si>
    <t>Объем средств, 
направляемых на погашение 
основной суммы долга, тыс. рублей</t>
  </si>
  <si>
    <t>Муниципальный долг г.о.Лыткарино</t>
  </si>
  <si>
    <t>Муниципальный долг 
г.о. Лыткарино</t>
  </si>
  <si>
    <t>всего 
предельный объем муниципального 
долга</t>
  </si>
  <si>
    <t>Предельный объем гарантий,   
тыс. рублей</t>
  </si>
  <si>
    <t>Объем бюджетных ассигнований 
на исполнение гарантий 
 по возможным гарантийным случаям, 
тыс. рублей</t>
  </si>
  <si>
    <t>Сумма гарантий, 
планируемых к выдаче, тыс.рублей</t>
  </si>
  <si>
    <t>Размер обязательств перед бюджетом г.о. Лыткарино 
(тыс. рублей)</t>
  </si>
  <si>
    <t>Размер обязательств перед бюджетом г.о.Лыткарино 
(тыс. рублей)</t>
  </si>
  <si>
    <t xml:space="preserve">Кредитные договоры и соглашения, заключенные 
от имени городского округа Лыткарино </t>
  </si>
  <si>
    <t xml:space="preserve">   Приложение 11</t>
  </si>
  <si>
    <t>Приложение 12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</si>
  <si>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</si>
  <si>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к бюджету городского округа Лыткарино на 2021 год</t>
  </si>
  <si>
    <t xml:space="preserve">  на 2021 год и на плановый период 2022 и 2023 годов</t>
  </si>
  <si>
    <t>2023 год</t>
  </si>
  <si>
    <t xml:space="preserve">Информация о муниципальном долге городского округа Лыткарино  
по формам долговых обязательств с приложением перечня муниципальных  гарантий от имени муниципального  образования на 2021 год и плановый период 2022 и 2023 годов </t>
  </si>
  <si>
    <t>Кредиты,  привлеченные в кредитных организациях в 2022 году</t>
  </si>
  <si>
    <t>2023г.</t>
  </si>
  <si>
    <t>2023-2024гг.</t>
  </si>
  <si>
    <t>и на плановый период 2022 и 2023 годов</t>
  </si>
  <si>
    <t>Программа  
муниципальных гарантий городского округа Лыткарино 
на 2021 год и плановый период 2022 и 2023 годов</t>
  </si>
  <si>
    <t>I. Перечень 
муниципальных гарантий городского округа Лыткарино в 2021 году 
и плановом периоде 2022 и 2023 годов</t>
  </si>
  <si>
    <t>II. Общий объем бюджетных ассигнований 
на исполнение муниципальных  гарантий  городского округа Лыткарино
по возможным гарантийным случаям в 2021 году и плановом периоде 2022 и 2023 годов</t>
  </si>
  <si>
    <t xml:space="preserve">За счет расходов бюджета </t>
  </si>
  <si>
    <t>4. Другие долговые обязательства, гарантированные городским округом Лыткарино (муниципальные гарантии) в 2021 году и плановом периоде 2022 и 2023 годов</t>
  </si>
  <si>
    <t>в том числе:                                         муниципальный долг г.о.Лыткарино, подлежащий погашению
 в 2021 году</t>
  </si>
  <si>
    <t>Верхний предел муниципального долга г.о.Лыткарино 
по состоянию 
на 01.01.2022</t>
  </si>
  <si>
    <t>в том числе:                                         муниципальный долг г.о. Лыткарино, подлежащий погашению 
в 2022 году</t>
  </si>
  <si>
    <t>Верхний предел муниципального долга г.о.Лыткарино 
по состоянию
 на 01.01.2023</t>
  </si>
  <si>
    <t>в том числе:                                         муниципальный долг города Лыткарино, подлежащий погашению в 2023 году</t>
  </si>
  <si>
    <t>Верхний предел муниципального долга г.о.Лыткарино по состоянию 
на 01.01.2024</t>
  </si>
  <si>
    <t>Сумма долговых обязательств, подлежащая погашению с 01.01.2023</t>
  </si>
  <si>
    <t>из них причитается к погашению в 2023г.</t>
  </si>
  <si>
    <t>Перечень 
получателей муниципальных гарантий городского округа Лыткарино  и объемы их обязательств перед бюджетом городского округа Лыткарино, 
возникающих в связи с исполнением за счет казны городского округа Лыткарино гарантийных обязательств городского округа Лыткарино   
в 2021 году и плановом периоде 2022 и 2023 годов</t>
  </si>
  <si>
    <t>(Приложение 10</t>
  </si>
  <si>
    <t>и  на плановый  период  2022  и 2023 годов )</t>
  </si>
  <si>
    <t>(Приложение 15</t>
  </si>
  <si>
    <t>и на плановый период 2022 и 2023 годов)</t>
  </si>
  <si>
    <t xml:space="preserve"> Приложение 8
к изменениям и дополнениям 
к бюджету городского округа Лыткарино на 2021 год
 и на плановый период 2022 и 2023 годов</t>
  </si>
  <si>
    <t xml:space="preserve">Бюджетные кредиты, привлеченные из других бюджетов бюджетной системы Российской Федерации в 2021 году
</t>
  </si>
  <si>
    <t>2021-2025гг.</t>
  </si>
  <si>
    <t xml:space="preserve">Всего бюджетных кредитов </t>
  </si>
  <si>
    <t xml:space="preserve">Срок привлечения средств </t>
  </si>
  <si>
    <t>Бюджетные кредиты, привлеченные из других бюджетов бюджетной системы Российской Федерации в 2021 году</t>
  </si>
  <si>
    <t>Кредиты, привлеченные в кредитных организациях в 2022 году</t>
  </si>
  <si>
    <t>2. Бюджетные кредиты, привлеченные из других бюджетов бюджетной системы Российской Федерации</t>
  </si>
  <si>
    <t>1. Кредиты, полученные Администрацией городского округа Лыткарино от имени муниципального образования в кредитных организациях</t>
  </si>
  <si>
    <t>Кредиты, привлеченные в кредитных организациях в 2021 году</t>
  </si>
  <si>
    <t>Бюджетные кредиты, привлеченные из других бюджетов бюджетной системы Российской Федерации</t>
  </si>
  <si>
    <t>Кредиты от кредитных организаций</t>
  </si>
  <si>
    <t>Кредиты, привлеченные в кредитных организациях в 2023 году</t>
  </si>
  <si>
    <t xml:space="preserve"> Приложение 11
к изменениям и дополнениям 
к бюджету городского округа Лыткарино на 2021 год</t>
  </si>
  <si>
    <t>3. Кредиты, привлеченные Администрацией городского округа Лыткарино от имени муниципального образования в кредитных организациях</t>
  </si>
  <si>
    <t>4. Бюджетные кредиты, привлеченные из других бюджетов бюджетной системы Российской Федерации</t>
  </si>
  <si>
    <t>5. Кредиты, полученные Администрацией городского округа Лыткарино от имени муниципального образования в кредитных организациях</t>
  </si>
  <si>
    <t>6. Бюджетные кредиты, привлеченные из других бюджетов бюджетной системы Российской Федерации</t>
  </si>
  <si>
    <t>7. Общий объем муниципального долга городского округа Лыткарино 
по формам долговых обязательств и верхний предел муниципального долга гороского округа Лыткарино 
по состоянию на 01 января 2022 года с учетом долговых обязательств, подлежащих погашению в 2021 году, 
по состоянию  на 01 января 2023 года с учетом долговых обязательств, подлежащих погашению в 2022 году, 
по состоянию  на 01 января 2024 года с учетом долговых обязательств, подлежащих погашению в 2023 году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</si>
</sst>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vertAlign val="superscript"/>
      <sz val="10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Times New Roman Cyr"/>
      <family val="1"/>
    </font>
    <font>
      <sz val="14"/>
      <color indexed="60"/>
      <name val="Times New Roman Cyr"/>
      <family val="1"/>
    </font>
    <font>
      <sz val="16"/>
      <color indexed="60"/>
      <name val="Times New Roman Cyr"/>
      <family val="1"/>
    </font>
    <font>
      <b/>
      <sz val="14"/>
      <color indexed="6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 Cyr"/>
      <family val="1"/>
    </font>
    <font>
      <sz val="14"/>
      <color rgb="FFC00000"/>
      <name val="Times New Roman Cyr"/>
      <family val="1"/>
    </font>
    <font>
      <sz val="16"/>
      <color rgb="FFC00000"/>
      <name val="Times New Roman Cyr"/>
      <family val="1"/>
    </font>
    <font>
      <b/>
      <sz val="14"/>
      <color rgb="FFC0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>
      <alignment/>
      <protection/>
    </xf>
    <xf numFmtId="180" fontId="6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14" fontId="6" fillId="0" borderId="0" xfId="53" applyNumberFormat="1" applyFont="1" applyFill="1">
      <alignment/>
      <protection/>
    </xf>
    <xf numFmtId="1" fontId="6" fillId="0" borderId="0" xfId="53" applyNumberFormat="1" applyFont="1" applyFill="1" applyAlignment="1">
      <alignment vertical="top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14" fontId="6" fillId="0" borderId="0" xfId="53" applyNumberFormat="1" applyFont="1" applyFill="1" applyAlignment="1">
      <alignment horizontal="center" vertical="top"/>
      <protection/>
    </xf>
    <xf numFmtId="0" fontId="6" fillId="0" borderId="0" xfId="54" applyFont="1" applyFill="1" applyAlignment="1" quotePrefix="1">
      <alignment horizontal="left" wrapText="1"/>
      <protection/>
    </xf>
    <xf numFmtId="180" fontId="6" fillId="0" borderId="0" xfId="54" applyNumberFormat="1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center" vertical="top"/>
      <protection/>
    </xf>
    <xf numFmtId="0" fontId="6" fillId="0" borderId="0" xfId="56" applyFont="1" applyFill="1">
      <alignment/>
      <protection/>
    </xf>
    <xf numFmtId="180" fontId="8" fillId="0" borderId="0" xfId="56" applyNumberFormat="1" applyFont="1" applyFill="1" applyAlignment="1">
      <alignment horizontal="center"/>
      <protection/>
    </xf>
    <xf numFmtId="14" fontId="6" fillId="0" borderId="0" xfId="56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6" applyNumberFormat="1" applyFont="1" applyFill="1" applyAlignment="1">
      <alignment horizontal="left"/>
      <protection/>
    </xf>
    <xf numFmtId="180" fontId="6" fillId="0" borderId="0" xfId="56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vertical="top" wrapText="1"/>
      <protection/>
    </xf>
    <xf numFmtId="0" fontId="6" fillId="0" borderId="10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 quotePrefix="1">
      <alignment horizontal="center" vertical="top" wrapText="1"/>
      <protection/>
    </xf>
    <xf numFmtId="0" fontId="6" fillId="0" borderId="12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180" fontId="8" fillId="0" borderId="0" xfId="56" applyNumberFormat="1" applyFont="1" applyFill="1" applyAlignment="1">
      <alignment/>
      <protection/>
    </xf>
    <xf numFmtId="180" fontId="8" fillId="0" borderId="0" xfId="56" applyNumberFormat="1" applyFont="1" applyFill="1">
      <alignment/>
      <protection/>
    </xf>
    <xf numFmtId="3" fontId="6" fillId="0" borderId="0" xfId="56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6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3" applyFont="1" applyFill="1" applyAlignment="1">
      <alignment vertical="top"/>
      <protection/>
    </xf>
    <xf numFmtId="0" fontId="11" fillId="0" borderId="0" xfId="54" applyFont="1" applyFill="1" applyAlignment="1">
      <alignment vertical="center"/>
      <protection/>
    </xf>
    <xf numFmtId="3" fontId="11" fillId="0" borderId="0" xfId="54" applyNumberFormat="1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203" fontId="6" fillId="0" borderId="0" xfId="54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53" applyFont="1" applyFill="1" applyBorder="1" applyAlignment="1">
      <alignment horizontal="center" vertical="center" wrapText="1"/>
      <protection/>
    </xf>
    <xf numFmtId="9" fontId="13" fillId="0" borderId="17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180" fontId="13" fillId="0" borderId="19" xfId="54" applyNumberFormat="1" applyFont="1" applyFill="1" applyBorder="1" applyAlignment="1">
      <alignment horizontal="center" vertical="center"/>
      <protection/>
    </xf>
    <xf numFmtId="203" fontId="13" fillId="0" borderId="21" xfId="53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9" fontId="13" fillId="0" borderId="22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vertical="center"/>
      <protection/>
    </xf>
    <xf numFmtId="9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/>
      <protection/>
    </xf>
    <xf numFmtId="14" fontId="13" fillId="0" borderId="23" xfId="56" applyNumberFormat="1" applyFont="1" applyFill="1" applyBorder="1" applyAlignment="1">
      <alignment horizontal="center" vertical="center" wrapText="1"/>
      <protection/>
    </xf>
    <xf numFmtId="0" fontId="18" fillId="0" borderId="0" xfId="56" applyFont="1" applyFill="1" applyAlignment="1" quotePrefix="1">
      <alignment horizontal="centerContinuous"/>
      <protection/>
    </xf>
    <xf numFmtId="0" fontId="24" fillId="0" borderId="0" xfId="0" applyFont="1" applyFill="1" applyAlignment="1">
      <alignment horizontal="centerContinuous"/>
    </xf>
    <xf numFmtId="0" fontId="18" fillId="0" borderId="0" xfId="56" applyFont="1" applyFill="1" applyAlignment="1" quotePrefix="1">
      <alignment horizontal="centerContinuous" wrapText="1"/>
      <protection/>
    </xf>
    <xf numFmtId="3" fontId="24" fillId="0" borderId="21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180" fontId="24" fillId="0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1" xfId="55" applyFont="1" applyFill="1" applyBorder="1" applyAlignment="1">
      <alignment horizontal="center" vertical="top" wrapText="1"/>
      <protection/>
    </xf>
    <xf numFmtId="180" fontId="18" fillId="0" borderId="2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180" fontId="7" fillId="0" borderId="24" xfId="54" applyNumberFormat="1" applyFont="1" applyFill="1" applyBorder="1" applyAlignment="1">
      <alignment horizontal="center" vertical="center"/>
      <protection/>
    </xf>
    <xf numFmtId="1" fontId="18" fillId="0" borderId="0" xfId="53" applyNumberFormat="1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 wrapText="1"/>
      <protection/>
    </xf>
    <xf numFmtId="14" fontId="24" fillId="0" borderId="26" xfId="55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 quotePrefix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/>
      <protection/>
    </xf>
    <xf numFmtId="181" fontId="18" fillId="0" borderId="26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Alignment="1" quotePrefix="1">
      <alignment horizontal="left" vertical="top"/>
      <protection/>
    </xf>
    <xf numFmtId="180" fontId="24" fillId="0" borderId="0" xfId="55" applyNumberFormat="1" applyFont="1" applyFill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4" fillId="0" borderId="0" xfId="55" applyFont="1" applyFill="1" applyAlignment="1" quotePrefix="1">
      <alignment horizontal="left"/>
      <protection/>
    </xf>
    <xf numFmtId="180" fontId="24" fillId="0" borderId="0" xfId="55" applyNumberFormat="1" applyFont="1" applyFill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18" fillId="0" borderId="0" xfId="55" applyFont="1" applyFill="1" applyAlignment="1" quotePrefix="1">
      <alignment horizontal="left" vertical="top" wrapText="1"/>
      <protection/>
    </xf>
    <xf numFmtId="180" fontId="24" fillId="0" borderId="0" xfId="55" applyNumberFormat="1" applyFont="1" applyFill="1" applyAlignment="1">
      <alignment horizontal="right" vertical="top" wrapText="1"/>
      <protection/>
    </xf>
    <xf numFmtId="0" fontId="24" fillId="0" borderId="0" xfId="55" applyFont="1" applyFill="1" applyAlignment="1">
      <alignment horizontal="left"/>
      <protection/>
    </xf>
    <xf numFmtId="0" fontId="24" fillId="0" borderId="0" xfId="55" applyFont="1" applyFill="1" applyAlignment="1" quotePrefix="1">
      <alignment vertical="top" wrapText="1"/>
      <protection/>
    </xf>
    <xf numFmtId="0" fontId="24" fillId="0" borderId="0" xfId="55" applyFont="1" applyFill="1" applyAlignment="1" quotePrefix="1">
      <alignment vertical="top"/>
      <protection/>
    </xf>
    <xf numFmtId="180" fontId="24" fillId="0" borderId="0" xfId="55" applyNumberFormat="1" applyFont="1" applyFill="1" applyAlignment="1">
      <alignment horizontal="left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14" fontId="24" fillId="0" borderId="0" xfId="55" applyNumberFormat="1" applyFont="1" applyFill="1" applyAlignment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0" fillId="0" borderId="0" xfId="56" applyFont="1" applyFill="1" applyBorder="1" applyAlignment="1">
      <alignment/>
      <protection/>
    </xf>
    <xf numFmtId="180" fontId="7" fillId="0" borderId="0" xfId="56" applyNumberFormat="1" applyFont="1" applyFill="1" applyBorder="1" applyAlignment="1">
      <alignment horizontal="center"/>
      <protection/>
    </xf>
    <xf numFmtId="14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/>
      <protection/>
    </xf>
    <xf numFmtId="1" fontId="7" fillId="0" borderId="27" xfId="56" applyNumberFormat="1" applyFont="1" applyFill="1" applyBorder="1" applyAlignment="1">
      <alignment horizontal="center" vertical="center" wrapText="1"/>
      <protection/>
    </xf>
    <xf numFmtId="1" fontId="7" fillId="0" borderId="20" xfId="56" applyNumberFormat="1" applyFont="1" applyFill="1" applyBorder="1" applyAlignment="1">
      <alignment horizontal="center" vertical="center" wrapText="1"/>
      <protection/>
    </xf>
    <xf numFmtId="1" fontId="26" fillId="0" borderId="21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21" xfId="56" applyNumberFormat="1" applyFont="1" applyFill="1" applyBorder="1" applyAlignment="1">
      <alignment horizontal="center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 quotePrefix="1">
      <alignment horizontal="center" vertical="center" wrapText="1"/>
      <protection/>
    </xf>
    <xf numFmtId="14" fontId="7" fillId="0" borderId="29" xfId="56" applyNumberFormat="1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 quotePrefix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180" fontId="12" fillId="0" borderId="36" xfId="56" applyNumberFormat="1" applyFont="1" applyFill="1" applyBorder="1" applyAlignment="1">
      <alignment horizontal="center" vertical="center"/>
      <protection/>
    </xf>
    <xf numFmtId="180" fontId="12" fillId="0" borderId="37" xfId="56" applyNumberFormat="1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left" vertical="center" wrapText="1"/>
    </xf>
    <xf numFmtId="180" fontId="12" fillId="0" borderId="23" xfId="56" applyNumberFormat="1" applyFont="1" applyFill="1" applyBorder="1" applyAlignment="1">
      <alignment horizontal="center" vertical="center"/>
      <protection/>
    </xf>
    <xf numFmtId="180" fontId="12" fillId="0" borderId="39" xfId="56" applyNumberFormat="1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left" vertical="center" wrapText="1"/>
      <protection/>
    </xf>
    <xf numFmtId="0" fontId="12" fillId="0" borderId="40" xfId="56" applyFont="1" applyFill="1" applyBorder="1" applyAlignment="1" quotePrefix="1">
      <alignment horizontal="left" vertical="center" wrapText="1"/>
      <protection/>
    </xf>
    <xf numFmtId="180" fontId="12" fillId="0" borderId="11" xfId="56" applyNumberFormat="1" applyFont="1" applyFill="1" applyBorder="1" applyAlignment="1">
      <alignment horizontal="center" vertical="center"/>
      <protection/>
    </xf>
    <xf numFmtId="181" fontId="12" fillId="0" borderId="11" xfId="56" applyNumberFormat="1" applyFont="1" applyFill="1" applyBorder="1" applyAlignment="1">
      <alignment horizontal="center" vertical="center"/>
      <protection/>
    </xf>
    <xf numFmtId="180" fontId="12" fillId="0" borderId="12" xfId="56" applyNumberFormat="1" applyFont="1" applyFill="1" applyBorder="1" applyAlignment="1">
      <alignment horizontal="center" vertical="center"/>
      <protection/>
    </xf>
    <xf numFmtId="10" fontId="9" fillId="0" borderId="36" xfId="56" applyNumberFormat="1" applyFont="1" applyFill="1" applyBorder="1" applyAlignment="1">
      <alignment horizontal="center" vertical="center" wrapText="1"/>
      <protection/>
    </xf>
    <xf numFmtId="9" fontId="9" fillId="0" borderId="23" xfId="56" applyNumberFormat="1" applyFont="1" applyFill="1" applyBorder="1" applyAlignment="1">
      <alignment horizontal="center" vertical="center" wrapText="1"/>
      <protection/>
    </xf>
    <xf numFmtId="14" fontId="2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center" vertical="center"/>
    </xf>
    <xf numFmtId="0" fontId="24" fillId="0" borderId="16" xfId="55" applyFont="1" applyFill="1" applyBorder="1" applyAlignment="1">
      <alignment horizontal="left" vertical="center" wrapText="1"/>
      <protection/>
    </xf>
    <xf numFmtId="1" fontId="24" fillId="0" borderId="13" xfId="55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 wrapText="1"/>
      <protection/>
    </xf>
    <xf numFmtId="180" fontId="13" fillId="0" borderId="42" xfId="54" applyNumberFormat="1" applyFont="1" applyFill="1" applyBorder="1" applyAlignment="1">
      <alignment horizontal="center" vertical="center" wrapText="1"/>
      <protection/>
    </xf>
    <xf numFmtId="180" fontId="7" fillId="0" borderId="25" xfId="54" applyNumberFormat="1" applyFont="1" applyFill="1" applyBorder="1" applyAlignment="1">
      <alignment horizontal="center" vertical="center"/>
      <protection/>
    </xf>
    <xf numFmtId="180" fontId="7" fillId="0" borderId="21" xfId="54" applyNumberFormat="1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43" xfId="54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44" xfId="54" applyNumberFormat="1" applyFont="1" applyFill="1" applyBorder="1" applyAlignment="1">
      <alignment horizontal="center" vertical="center"/>
      <protection/>
    </xf>
    <xf numFmtId="180" fontId="13" fillId="0" borderId="15" xfId="54" applyNumberFormat="1" applyFont="1" applyFill="1" applyBorder="1" applyAlignment="1">
      <alignment horizontal="center" vertical="center" wrapText="1"/>
      <protection/>
    </xf>
    <xf numFmtId="180" fontId="13" fillId="0" borderId="27" xfId="54" applyNumberFormat="1" applyFont="1" applyFill="1" applyBorder="1" applyAlignment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/>
      <protection/>
    </xf>
    <xf numFmtId="180" fontId="13" fillId="0" borderId="42" xfId="54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15" xfId="54" applyNumberFormat="1" applyFont="1" applyFill="1" applyBorder="1" applyAlignment="1">
      <alignment horizontal="center" vertical="center"/>
      <protection/>
    </xf>
    <xf numFmtId="180" fontId="13" fillId="0" borderId="20" xfId="54" applyNumberFormat="1" applyFon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Alignment="1">
      <alignment/>
    </xf>
    <xf numFmtId="1" fontId="0" fillId="0" borderId="32" xfId="0" applyNumberFormat="1" applyFont="1" applyBorder="1" applyAlignment="1">
      <alignment horizontal="center" vertical="center"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 quotePrefix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 quotePrefix="1">
      <alignment horizontal="center" vertical="center" wrapText="1"/>
      <protection/>
    </xf>
    <xf numFmtId="1" fontId="6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46" xfId="5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1" fontId="32" fillId="0" borderId="32" xfId="0" applyNumberFormat="1" applyFont="1" applyBorder="1" applyAlignment="1">
      <alignment horizontal="center" vertical="center"/>
    </xf>
    <xf numFmtId="1" fontId="33" fillId="0" borderId="33" xfId="53" applyNumberFormat="1" applyFont="1" applyFill="1" applyBorder="1" applyAlignment="1">
      <alignment horizontal="center" vertical="center" wrapText="1"/>
      <protection/>
    </xf>
    <xf numFmtId="1" fontId="33" fillId="0" borderId="45" xfId="53" applyNumberFormat="1" applyFont="1" applyFill="1" applyBorder="1" applyAlignment="1">
      <alignment horizontal="center" vertical="center" wrapText="1"/>
      <protection/>
    </xf>
    <xf numFmtId="1" fontId="33" fillId="0" borderId="21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1" fontId="33" fillId="0" borderId="25" xfId="53" applyNumberFormat="1" applyFont="1" applyFill="1" applyBorder="1" applyAlignment="1">
      <alignment horizontal="center" vertical="center"/>
      <protection/>
    </xf>
    <xf numFmtId="1" fontId="33" fillId="0" borderId="21" xfId="53" applyNumberFormat="1" applyFont="1" applyFill="1" applyBorder="1" applyAlignment="1">
      <alignment horizontal="center" vertical="center" wrapText="1"/>
      <protection/>
    </xf>
    <xf numFmtId="1" fontId="33" fillId="0" borderId="24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 quotePrefix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6" fillId="0" borderId="47" xfId="54" applyNumberFormat="1" applyFont="1" applyFill="1" applyBorder="1" applyAlignment="1">
      <alignment horizontal="center" vertical="center" wrapText="1"/>
      <protection/>
    </xf>
    <xf numFmtId="180" fontId="13" fillId="0" borderId="20" xfId="54" applyNumberFormat="1" applyFont="1" applyFill="1" applyBorder="1" applyAlignment="1">
      <alignment horizontal="center" vertical="center" wrapText="1"/>
      <protection/>
    </xf>
    <xf numFmtId="180" fontId="7" fillId="0" borderId="26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180" fontId="13" fillId="0" borderId="17" xfId="54" applyNumberFormat="1" applyFont="1" applyFill="1" applyBorder="1" applyAlignment="1">
      <alignment horizontal="center" vertical="center"/>
      <protection/>
    </xf>
    <xf numFmtId="180" fontId="13" fillId="0" borderId="18" xfId="54" applyNumberFormat="1" applyFont="1" applyFill="1" applyBorder="1" applyAlignment="1">
      <alignment horizontal="center" vertical="center" wrapText="1"/>
      <protection/>
    </xf>
    <xf numFmtId="180" fontId="13" fillId="0" borderId="48" xfId="54" applyNumberFormat="1" applyFont="1" applyFill="1" applyBorder="1" applyAlignment="1">
      <alignment horizontal="center" vertical="center"/>
      <protection/>
    </xf>
    <xf numFmtId="180" fontId="7" fillId="0" borderId="33" xfId="54" applyNumberFormat="1" applyFont="1" applyFill="1" applyBorder="1" applyAlignment="1">
      <alignment horizontal="center" vertical="center"/>
      <protection/>
    </xf>
    <xf numFmtId="180" fontId="7" fillId="0" borderId="45" xfId="54" applyNumberFormat="1" applyFont="1" applyFill="1" applyBorder="1" applyAlignment="1">
      <alignment horizontal="center" vertical="center"/>
      <protection/>
    </xf>
    <xf numFmtId="180" fontId="7" fillId="0" borderId="34" xfId="54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vertical="top"/>
      <protection/>
    </xf>
    <xf numFmtId="0" fontId="13" fillId="0" borderId="14" xfId="53" applyFont="1" applyFill="1" applyBorder="1" applyAlignment="1">
      <alignment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 quotePrefix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 quotePrefix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80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top"/>
      <protection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3" fontId="22" fillId="0" borderId="45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13" fillId="0" borderId="46" xfId="55" applyFont="1" applyFill="1" applyBorder="1" applyAlignment="1">
      <alignment horizontal="center" vertical="center" wrapText="1"/>
      <protection/>
    </xf>
    <xf numFmtId="1" fontId="13" fillId="0" borderId="46" xfId="55" applyNumberFormat="1" applyFont="1" applyFill="1" applyBorder="1" applyAlignment="1">
      <alignment horizontal="center" vertical="center" wrapText="1"/>
      <protection/>
    </xf>
    <xf numFmtId="180" fontId="13" fillId="0" borderId="47" xfId="54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80" fontId="13" fillId="0" borderId="45" xfId="54" applyNumberFormat="1" applyFont="1" applyFill="1" applyBorder="1" applyAlignment="1">
      <alignment horizontal="center" vertical="center" wrapText="1"/>
      <protection/>
    </xf>
    <xf numFmtId="180" fontId="79" fillId="0" borderId="21" xfId="55" applyNumberFormat="1" applyFont="1" applyFill="1" applyBorder="1" applyAlignment="1">
      <alignment horizontal="center" vertical="center" wrapText="1"/>
      <protection/>
    </xf>
    <xf numFmtId="180" fontId="80" fillId="0" borderId="21" xfId="0" applyNumberFormat="1" applyFont="1" applyFill="1" applyBorder="1" applyAlignment="1">
      <alignment horizontal="center" vertical="center" wrapText="1"/>
    </xf>
    <xf numFmtId="180" fontId="79" fillId="0" borderId="21" xfId="55" applyNumberFormat="1" applyFont="1" applyFill="1" applyBorder="1" applyAlignment="1">
      <alignment horizontal="center" vertical="center"/>
      <protection/>
    </xf>
    <xf numFmtId="180" fontId="81" fillId="0" borderId="19" xfId="0" applyNumberFormat="1" applyFont="1" applyFill="1" applyBorder="1" applyAlignment="1">
      <alignment horizontal="center" vertical="center" wrapText="1"/>
    </xf>
    <xf numFmtId="180" fontId="79" fillId="0" borderId="24" xfId="0" applyNumberFormat="1" applyFont="1" applyFill="1" applyBorder="1" applyAlignment="1">
      <alignment horizontal="center" vertical="center" wrapText="1"/>
    </xf>
    <xf numFmtId="180" fontId="82" fillId="0" borderId="21" xfId="0" applyNumberFormat="1" applyFont="1" applyFill="1" applyBorder="1" applyAlignment="1">
      <alignment horizontal="center" vertical="center" wrapText="1"/>
    </xf>
    <xf numFmtId="180" fontId="80" fillId="0" borderId="27" xfId="0" applyNumberFormat="1" applyFont="1" applyFill="1" applyBorder="1" applyAlignment="1">
      <alignment horizontal="center" vertical="center" wrapText="1"/>
    </xf>
    <xf numFmtId="180" fontId="13" fillId="0" borderId="21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203" fontId="7" fillId="0" borderId="0" xfId="54" applyNumberFormat="1" applyFont="1" applyFill="1" applyBorder="1" applyAlignment="1">
      <alignment horizontal="center" vertical="center" wrapText="1"/>
      <protection/>
    </xf>
    <xf numFmtId="203" fontId="13" fillId="0" borderId="0" xfId="53" applyNumberFormat="1" applyFont="1" applyFill="1" applyBorder="1" applyAlignment="1">
      <alignment horizontal="center" vertical="center"/>
      <protection/>
    </xf>
    <xf numFmtId="180" fontId="7" fillId="0" borderId="0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/>
      <protection/>
    </xf>
    <xf numFmtId="0" fontId="10" fillId="0" borderId="0" xfId="54" applyFont="1" applyFill="1" applyAlignment="1">
      <alignment horizontal="left"/>
      <protection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0" xfId="53" applyFont="1" applyFill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/>
      <protection/>
    </xf>
    <xf numFmtId="0" fontId="7" fillId="0" borderId="0" xfId="54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 wrapText="1"/>
      <protection/>
    </xf>
    <xf numFmtId="180" fontId="10" fillId="0" borderId="0" xfId="54" applyNumberFormat="1" applyFont="1" applyFill="1" applyAlignment="1">
      <alignment horizontal="center" vertical="center"/>
      <protection/>
    </xf>
    <xf numFmtId="180" fontId="10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203" fontId="6" fillId="0" borderId="0" xfId="54" applyNumberFormat="1" applyFont="1" applyFill="1" applyBorder="1" applyAlignment="1">
      <alignment vertical="center"/>
      <protection/>
    </xf>
    <xf numFmtId="0" fontId="18" fillId="0" borderId="0" xfId="53" applyFont="1" applyFill="1" applyAlignment="1" quotePrefix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180" fontId="38" fillId="0" borderId="0" xfId="54" applyNumberFormat="1" applyFont="1" applyFill="1" applyAlignment="1">
      <alignment horizontal="center"/>
      <protection/>
    </xf>
    <xf numFmtId="1" fontId="10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/>
      <protection/>
    </xf>
    <xf numFmtId="0" fontId="10" fillId="0" borderId="0" xfId="53" applyFont="1" applyFill="1" applyAlignment="1">
      <alignment horizontal="center" wrapText="1"/>
      <protection/>
    </xf>
    <xf numFmtId="180" fontId="10" fillId="0" borderId="0" xfId="54" applyNumberFormat="1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/>
      <protection/>
    </xf>
    <xf numFmtId="180" fontId="10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0" fontId="13" fillId="0" borderId="45" xfId="54" applyFont="1" applyFill="1" applyBorder="1" applyAlignment="1">
      <alignment horizontal="center" vertical="center" wrapText="1"/>
      <protection/>
    </xf>
    <xf numFmtId="1" fontId="13" fillId="0" borderId="21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13" fillId="0" borderId="45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50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51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80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203" fontId="13" fillId="0" borderId="20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203" fontId="13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203" fontId="13" fillId="0" borderId="2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80" fontId="13" fillId="0" borderId="45" xfId="0" applyNumberFormat="1" applyFont="1" applyFill="1" applyBorder="1" applyAlignment="1">
      <alignment horizontal="center" vertical="center"/>
    </xf>
    <xf numFmtId="180" fontId="13" fillId="0" borderId="34" xfId="0" applyNumberFormat="1" applyFont="1" applyFill="1" applyBorder="1" applyAlignment="1">
      <alignment horizontal="center" vertical="center"/>
    </xf>
    <xf numFmtId="180" fontId="13" fillId="0" borderId="2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0" fillId="0" borderId="0" xfId="54" applyNumberFormat="1" applyFont="1" applyFill="1" applyAlignment="1">
      <alignment horizontal="left"/>
      <protection/>
    </xf>
    <xf numFmtId="180" fontId="10" fillId="0" borderId="0" xfId="54" applyNumberFormat="1" applyFont="1" applyFill="1" applyAlignment="1">
      <alignment horizontal="left" vertical="center"/>
      <protection/>
    </xf>
    <xf numFmtId="0" fontId="17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13" fillId="0" borderId="57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49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180" fontId="9" fillId="0" borderId="0" xfId="0" applyNumberFormat="1" applyFont="1" applyFill="1" applyAlignment="1">
      <alignment horizontal="right"/>
    </xf>
    <xf numFmtId="0" fontId="14" fillId="0" borderId="0" xfId="56" applyFont="1" applyFill="1" applyAlignment="1">
      <alignment wrapText="1"/>
      <protection/>
    </xf>
    <xf numFmtId="0" fontId="9" fillId="0" borderId="0" xfId="56" applyFont="1" applyFill="1" applyAlignment="1">
      <alignment wrapText="1"/>
      <protection/>
    </xf>
    <xf numFmtId="0" fontId="7" fillId="0" borderId="25" xfId="56" applyFont="1" applyFill="1" applyBorder="1" applyAlignment="1" quotePrefix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" fillId="0" borderId="0" xfId="56" applyFont="1" applyFill="1" applyAlignment="1">
      <alignment/>
      <protection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8" fillId="0" borderId="0" xfId="0" applyFont="1" applyAlignment="1">
      <alignment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1" fillId="0" borderId="3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0" fillId="0" borderId="45" xfId="0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3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right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/>
    </xf>
    <xf numFmtId="0" fontId="18" fillId="0" borderId="2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27" fillId="0" borderId="13" xfId="0" applyFont="1" applyFill="1" applyBorder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60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9" xfId="53" applyNumberFormat="1" applyFont="1" applyFill="1" applyBorder="1" applyAlignment="1">
      <alignment horizontal="center" vertical="center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5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9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60" xfId="53" applyNumberFormat="1" applyFont="1" applyFill="1" applyBorder="1" applyAlignment="1">
      <alignment horizontal="center" vertical="center"/>
      <protection/>
    </xf>
    <xf numFmtId="203" fontId="7" fillId="0" borderId="25" xfId="54" applyNumberFormat="1" applyFont="1" applyFill="1" applyBorder="1" applyAlignment="1">
      <alignment horizontal="center" vertical="center" wrapText="1"/>
      <protection/>
    </xf>
    <xf numFmtId="203" fontId="7" fillId="0" borderId="26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5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0" fontId="13" fillId="0" borderId="25" xfId="53" applyFont="1" applyFill="1" applyBorder="1" applyAlignment="1" quotePrefix="1">
      <alignment horizontal="center" vertical="center"/>
      <protection/>
    </xf>
    <xf numFmtId="0" fontId="13" fillId="0" borderId="24" xfId="53" applyFont="1" applyFill="1" applyBorder="1" applyAlignment="1" quotePrefix="1">
      <alignment horizontal="center" vertical="center"/>
      <protection/>
    </xf>
    <xf numFmtId="0" fontId="13" fillId="0" borderId="26" xfId="53" applyFont="1" applyFill="1" applyBorder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 vertical="top" wrapText="1"/>
      <protection/>
    </xf>
    <xf numFmtId="0" fontId="18" fillId="0" borderId="0" xfId="53" applyFont="1" applyFill="1" applyAlignment="1" quotePrefix="1">
      <alignment horizontal="center" vertical="top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5" xfId="53" applyNumberFormat="1" applyFont="1" applyFill="1" applyBorder="1" applyAlignment="1">
      <alignment horizontal="center" vertical="center" wrapText="1"/>
      <protection/>
    </xf>
    <xf numFmtId="14" fontId="13" fillId="0" borderId="25" xfId="53" applyNumberFormat="1" applyFont="1" applyFill="1" applyBorder="1" applyAlignment="1">
      <alignment horizontal="center" vertical="center"/>
      <protection/>
    </xf>
    <xf numFmtId="14" fontId="13" fillId="0" borderId="24" xfId="53" applyNumberFormat="1" applyFont="1" applyFill="1" applyBorder="1" applyAlignment="1">
      <alignment horizontal="center" vertical="center"/>
      <protection/>
    </xf>
    <xf numFmtId="14" fontId="13" fillId="0" borderId="26" xfId="53" applyNumberFormat="1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5" xfId="53" applyNumberFormat="1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1" xfId="53" applyFont="1" applyFill="1" applyBorder="1" applyAlignment="1">
      <alignment horizontal="center" vertical="center" wrapText="1"/>
      <protection/>
    </xf>
    <xf numFmtId="180" fontId="12" fillId="0" borderId="13" xfId="53" applyNumberFormat="1" applyFont="1" applyFill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49" fontId="12" fillId="0" borderId="49" xfId="53" applyNumberFormat="1" applyFont="1" applyFill="1" applyBorder="1" applyAlignment="1">
      <alignment horizontal="center" vertical="center" wrapText="1"/>
      <protection/>
    </xf>
    <xf numFmtId="49" fontId="12" fillId="0" borderId="60" xfId="53" applyNumberFormat="1" applyFont="1" applyFill="1" applyBorder="1" applyAlignment="1">
      <alignment horizontal="center" vertical="center" wrapText="1"/>
      <protection/>
    </xf>
    <xf numFmtId="49" fontId="12" fillId="0" borderId="59" xfId="53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top"/>
      <protection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Обычный_Бюджет МО 1998_2000DLG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1085850</xdr:colOff>
      <xdr:row>21</xdr:row>
      <xdr:rowOff>38100</xdr:rowOff>
    </xdr:from>
    <xdr:to>
      <xdr:col>5</xdr:col>
      <xdr:colOff>1438275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82425" y="9191625"/>
          <a:ext cx="342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5791200</xdr:colOff>
      <xdr:row>19</xdr:row>
      <xdr:rowOff>0</xdr:rowOff>
    </xdr:from>
    <xdr:to>
      <xdr:col>1</xdr:col>
      <xdr:colOff>5791200</xdr:colOff>
      <xdr:row>19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6057900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5791200</xdr:colOff>
      <xdr:row>19</xdr:row>
      <xdr:rowOff>0</xdr:rowOff>
    </xdr:from>
    <xdr:to>
      <xdr:col>1</xdr:col>
      <xdr:colOff>5791200</xdr:colOff>
      <xdr:row>19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6057900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5791200</xdr:colOff>
      <xdr:row>19</xdr:row>
      <xdr:rowOff>0</xdr:rowOff>
    </xdr:from>
    <xdr:to>
      <xdr:col>1</xdr:col>
      <xdr:colOff>5791200</xdr:colOff>
      <xdr:row>19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6057900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2</xdr:col>
      <xdr:colOff>638175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8</xdr:row>
      <xdr:rowOff>0</xdr:rowOff>
    </xdr:from>
    <xdr:to>
      <xdr:col>2</xdr:col>
      <xdr:colOff>638175</xdr:colOff>
      <xdr:row>8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581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666750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14871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8</xdr:col>
      <xdr:colOff>619125</xdr:colOff>
      <xdr:row>8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5240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view="pageBreakPreview" zoomScaleSheetLayoutView="100" zoomScalePageLayoutView="0" workbookViewId="0" topLeftCell="A70">
      <selection activeCell="N73" sqref="N73"/>
    </sheetView>
  </sheetViews>
  <sheetFormatPr defaultColWidth="9.125" defaultRowHeight="12.75"/>
  <cols>
    <col min="1" max="1" width="5.625" style="22" customWidth="1"/>
    <col min="2" max="2" width="9.125" style="22" hidden="1" customWidth="1"/>
    <col min="3" max="3" width="12.375" style="22" customWidth="1"/>
    <col min="4" max="4" width="16.50390625" style="22" customWidth="1"/>
    <col min="5" max="5" width="2.625" style="22" customWidth="1"/>
    <col min="6" max="6" width="6.50390625" style="22" customWidth="1"/>
    <col min="7" max="7" width="11.875" style="22" customWidth="1"/>
    <col min="8" max="9" width="16.00390625" style="22" customWidth="1"/>
    <col min="10" max="10" width="16.375" style="22" customWidth="1"/>
    <col min="11" max="16384" width="9.125" style="22" customWidth="1"/>
  </cols>
  <sheetData>
    <row r="1" ht="12.75" customHeight="1" hidden="1">
      <c r="H1" s="148"/>
    </row>
    <row r="2" ht="12.75" customHeight="1" hidden="1">
      <c r="H2" s="148"/>
    </row>
    <row r="3" ht="12.75" customHeight="1" hidden="1">
      <c r="H3" s="148"/>
    </row>
    <row r="4" spans="7:8" ht="60.75" customHeight="1" hidden="1">
      <c r="G4" s="401" t="s">
        <v>103</v>
      </c>
      <c r="H4" s="401"/>
    </row>
    <row r="5" spans="7:10" ht="90" customHeight="1" hidden="1">
      <c r="G5" s="393" t="s">
        <v>106</v>
      </c>
      <c r="H5" s="394"/>
      <c r="I5" s="394"/>
      <c r="J5" s="394"/>
    </row>
    <row r="6" spans="7:14" ht="90" customHeight="1">
      <c r="G6" s="276"/>
      <c r="H6" s="404" t="s">
        <v>163</v>
      </c>
      <c r="I6" s="384"/>
      <c r="J6" s="384"/>
      <c r="K6" s="277"/>
      <c r="L6" s="277"/>
      <c r="M6" s="277"/>
      <c r="N6" s="277"/>
    </row>
    <row r="7" spans="7:10" ht="26.25" customHeight="1">
      <c r="G7" s="258"/>
      <c r="H7" s="258"/>
      <c r="I7" s="258"/>
      <c r="J7" s="258" t="s">
        <v>159</v>
      </c>
    </row>
    <row r="8" spans="7:10" ht="16.5" customHeight="1">
      <c r="G8" s="259"/>
      <c r="H8" s="259"/>
      <c r="I8" s="280"/>
      <c r="J8" s="259" t="s">
        <v>137</v>
      </c>
    </row>
    <row r="9" spans="7:10" ht="16.5" customHeight="1">
      <c r="G9" s="259"/>
      <c r="H9" s="259"/>
      <c r="I9" s="280"/>
      <c r="J9" s="259" t="s">
        <v>160</v>
      </c>
    </row>
    <row r="10" spans="7:8" ht="16.5" customHeight="1">
      <c r="G10" s="149"/>
      <c r="H10" s="150"/>
    </row>
    <row r="11" ht="59.25" customHeight="1"/>
    <row r="12" spans="1:10" ht="21.75" customHeight="1">
      <c r="A12" s="397" t="s">
        <v>99</v>
      </c>
      <c r="B12" s="398"/>
      <c r="C12" s="398"/>
      <c r="D12" s="398"/>
      <c r="E12" s="398"/>
      <c r="F12" s="398"/>
      <c r="G12" s="398"/>
      <c r="H12" s="398"/>
      <c r="I12" s="384"/>
      <c r="J12" s="384"/>
    </row>
    <row r="13" spans="1:14" ht="19.5" customHeight="1">
      <c r="A13" s="398" t="s">
        <v>123</v>
      </c>
      <c r="B13" s="398"/>
      <c r="C13" s="398"/>
      <c r="D13" s="398"/>
      <c r="E13" s="398"/>
      <c r="F13" s="398"/>
      <c r="G13" s="398"/>
      <c r="H13" s="398"/>
      <c r="I13" s="384"/>
      <c r="J13" s="384"/>
      <c r="N13" s="22" t="s">
        <v>72</v>
      </c>
    </row>
    <row r="14" spans="1:10" ht="20.25" customHeight="1">
      <c r="A14" s="398" t="s">
        <v>138</v>
      </c>
      <c r="B14" s="398"/>
      <c r="C14" s="398"/>
      <c r="D14" s="398"/>
      <c r="E14" s="398"/>
      <c r="F14" s="398"/>
      <c r="G14" s="398"/>
      <c r="H14" s="398"/>
      <c r="I14" s="384"/>
      <c r="J14" s="384"/>
    </row>
    <row r="15" spans="1:8" ht="20.25" customHeight="1">
      <c r="A15" s="147"/>
      <c r="B15" s="147"/>
      <c r="C15" s="147"/>
      <c r="D15" s="147"/>
      <c r="E15" s="147"/>
      <c r="F15" s="147"/>
      <c r="G15" s="147"/>
      <c r="H15" s="147"/>
    </row>
    <row r="16" spans="1:10" ht="23.25" customHeight="1">
      <c r="A16" s="383" t="s">
        <v>87</v>
      </c>
      <c r="B16" s="383"/>
      <c r="C16" s="383"/>
      <c r="D16" s="383"/>
      <c r="E16" s="383"/>
      <c r="F16" s="383"/>
      <c r="G16" s="383"/>
      <c r="H16" s="383"/>
      <c r="I16" s="384"/>
      <c r="J16" s="384"/>
    </row>
    <row r="17" spans="1:8" ht="9.75" customHeight="1">
      <c r="A17" s="40"/>
      <c r="B17" s="40"/>
      <c r="C17" s="40"/>
      <c r="D17" s="40"/>
      <c r="E17" s="40"/>
      <c r="F17" s="40"/>
      <c r="G17" s="40"/>
      <c r="H17" s="40"/>
    </row>
    <row r="18" spans="1:8" s="41" customFormat="1" ht="10.5" customHeight="1" thickBot="1">
      <c r="A18" s="385"/>
      <c r="B18" s="385"/>
      <c r="C18" s="385"/>
      <c r="D18" s="385"/>
      <c r="E18" s="385"/>
      <c r="F18" s="385"/>
      <c r="G18" s="385"/>
      <c r="H18" s="385"/>
    </row>
    <row r="19" spans="1:10" ht="53.25" customHeight="1" thickBot="1">
      <c r="A19" s="365" t="s">
        <v>54</v>
      </c>
      <c r="B19" s="151"/>
      <c r="C19" s="386" t="s">
        <v>10</v>
      </c>
      <c r="D19" s="387"/>
      <c r="E19" s="387"/>
      <c r="F19" s="387"/>
      <c r="G19" s="388"/>
      <c r="H19" s="368" t="s">
        <v>120</v>
      </c>
      <c r="I19" s="395"/>
      <c r="J19" s="396"/>
    </row>
    <row r="20" spans="1:10" s="229" customFormat="1" ht="23.25" customHeight="1" thickBot="1">
      <c r="A20" s="367"/>
      <c r="B20" s="228"/>
      <c r="C20" s="389"/>
      <c r="D20" s="390"/>
      <c r="E20" s="390"/>
      <c r="F20" s="390"/>
      <c r="G20" s="390"/>
      <c r="H20" s="324" t="s">
        <v>121</v>
      </c>
      <c r="I20" s="336" t="s">
        <v>122</v>
      </c>
      <c r="J20" s="324" t="s">
        <v>139</v>
      </c>
    </row>
    <row r="21" spans="1:11" ht="53.25" customHeight="1">
      <c r="A21" s="322">
        <v>1</v>
      </c>
      <c r="B21" s="319"/>
      <c r="C21" s="391" t="s">
        <v>133</v>
      </c>
      <c r="D21" s="391"/>
      <c r="E21" s="391"/>
      <c r="F21" s="391"/>
      <c r="G21" s="392"/>
      <c r="H21" s="325">
        <f>'Долг_1.Кредиты  2021-2023'!D21</f>
        <v>319842.2</v>
      </c>
      <c r="I21" s="331">
        <f>'Долг_1.Кредиты  2021-2023'!D41</f>
        <v>116121.2</v>
      </c>
      <c r="J21" s="325">
        <f>'Долг_1.Кредиты  2021-2023'!D62</f>
        <v>104865.4</v>
      </c>
      <c r="K21" s="42"/>
    </row>
    <row r="22" spans="1:10" ht="15" hidden="1">
      <c r="A22" s="323"/>
      <c r="B22" s="320"/>
      <c r="C22" s="399" t="s">
        <v>12</v>
      </c>
      <c r="D22" s="399"/>
      <c r="E22" s="399"/>
      <c r="F22" s="399"/>
      <c r="G22" s="400"/>
      <c r="H22" s="326"/>
      <c r="I22" s="332"/>
      <c r="J22" s="334"/>
    </row>
    <row r="23" spans="1:10" ht="27.75" customHeight="1" hidden="1">
      <c r="A23" s="323"/>
      <c r="B23" s="320"/>
      <c r="C23" s="356" t="s">
        <v>13</v>
      </c>
      <c r="D23" s="356"/>
      <c r="E23" s="356"/>
      <c r="F23" s="356"/>
      <c r="G23" s="357"/>
      <c r="H23" s="326"/>
      <c r="I23" s="332"/>
      <c r="J23" s="334"/>
    </row>
    <row r="24" spans="1:10" ht="27.75" customHeight="1" hidden="1">
      <c r="A24" s="323"/>
      <c r="B24" s="320"/>
      <c r="C24" s="356" t="s">
        <v>14</v>
      </c>
      <c r="D24" s="356"/>
      <c r="E24" s="356"/>
      <c r="F24" s="356"/>
      <c r="G24" s="357"/>
      <c r="H24" s="326"/>
      <c r="I24" s="332"/>
      <c r="J24" s="334"/>
    </row>
    <row r="25" spans="1:10" ht="27.75" customHeight="1" hidden="1">
      <c r="A25" s="323"/>
      <c r="B25" s="320"/>
      <c r="C25" s="356" t="s">
        <v>15</v>
      </c>
      <c r="D25" s="356"/>
      <c r="E25" s="356"/>
      <c r="F25" s="356"/>
      <c r="G25" s="357"/>
      <c r="H25" s="326"/>
      <c r="I25" s="332"/>
      <c r="J25" s="334"/>
    </row>
    <row r="26" spans="1:10" ht="27.75" customHeight="1" hidden="1">
      <c r="A26" s="323"/>
      <c r="B26" s="320"/>
      <c r="C26" s="356" t="s">
        <v>16</v>
      </c>
      <c r="D26" s="356"/>
      <c r="E26" s="356"/>
      <c r="F26" s="356"/>
      <c r="G26" s="357"/>
      <c r="H26" s="326"/>
      <c r="I26" s="332"/>
      <c r="J26" s="334"/>
    </row>
    <row r="27" spans="1:10" ht="27.75" customHeight="1" hidden="1">
      <c r="A27" s="323"/>
      <c r="B27" s="320"/>
      <c r="C27" s="356" t="s">
        <v>17</v>
      </c>
      <c r="D27" s="356"/>
      <c r="E27" s="356"/>
      <c r="F27" s="356"/>
      <c r="G27" s="357"/>
      <c r="H27" s="326"/>
      <c r="I27" s="332"/>
      <c r="J27" s="334"/>
    </row>
    <row r="28" spans="1:10" ht="27.75" customHeight="1" hidden="1">
      <c r="A28" s="323"/>
      <c r="B28" s="320"/>
      <c r="C28" s="356" t="s">
        <v>18</v>
      </c>
      <c r="D28" s="356"/>
      <c r="E28" s="356"/>
      <c r="F28" s="356"/>
      <c r="G28" s="357"/>
      <c r="H28" s="326"/>
      <c r="I28" s="332"/>
      <c r="J28" s="334"/>
    </row>
    <row r="29" spans="1:10" ht="27.75" customHeight="1" hidden="1">
      <c r="A29" s="323"/>
      <c r="B29" s="320"/>
      <c r="C29" s="356" t="s">
        <v>19</v>
      </c>
      <c r="D29" s="356"/>
      <c r="E29" s="356"/>
      <c r="F29" s="356"/>
      <c r="G29" s="357"/>
      <c r="H29" s="326"/>
      <c r="I29" s="332"/>
      <c r="J29" s="334"/>
    </row>
    <row r="30" spans="1:10" ht="27.75" customHeight="1" hidden="1">
      <c r="A30" s="323"/>
      <c r="B30" s="320"/>
      <c r="C30" s="356" t="s">
        <v>20</v>
      </c>
      <c r="D30" s="356"/>
      <c r="E30" s="356"/>
      <c r="F30" s="356"/>
      <c r="G30" s="357"/>
      <c r="H30" s="326"/>
      <c r="I30" s="332"/>
      <c r="J30" s="334"/>
    </row>
    <row r="31" spans="1:10" ht="27.75" customHeight="1" hidden="1">
      <c r="A31" s="323"/>
      <c r="B31" s="320"/>
      <c r="C31" s="356" t="s">
        <v>21</v>
      </c>
      <c r="D31" s="356"/>
      <c r="E31" s="356"/>
      <c r="F31" s="356"/>
      <c r="G31" s="357"/>
      <c r="H31" s="326"/>
      <c r="I31" s="332"/>
      <c r="J31" s="334"/>
    </row>
    <row r="32" spans="1:10" ht="27.75" customHeight="1" hidden="1">
      <c r="A32" s="323"/>
      <c r="B32" s="320"/>
      <c r="C32" s="356" t="s">
        <v>22</v>
      </c>
      <c r="D32" s="356"/>
      <c r="E32" s="356"/>
      <c r="F32" s="356"/>
      <c r="G32" s="357"/>
      <c r="H32" s="326"/>
      <c r="I32" s="332"/>
      <c r="J32" s="334"/>
    </row>
    <row r="33" spans="1:10" ht="27.75" customHeight="1" hidden="1">
      <c r="A33" s="323"/>
      <c r="B33" s="320"/>
      <c r="C33" s="356" t="s">
        <v>23</v>
      </c>
      <c r="D33" s="356"/>
      <c r="E33" s="356"/>
      <c r="F33" s="356"/>
      <c r="G33" s="357"/>
      <c r="H33" s="326"/>
      <c r="I33" s="332"/>
      <c r="J33" s="334"/>
    </row>
    <row r="34" spans="1:10" ht="27.75" customHeight="1" hidden="1">
      <c r="A34" s="323"/>
      <c r="B34" s="320"/>
      <c r="C34" s="356" t="s">
        <v>24</v>
      </c>
      <c r="D34" s="356"/>
      <c r="E34" s="356"/>
      <c r="F34" s="356"/>
      <c r="G34" s="357"/>
      <c r="H34" s="326"/>
      <c r="I34" s="332"/>
      <c r="J34" s="334"/>
    </row>
    <row r="35" spans="1:10" ht="27.75" customHeight="1" hidden="1">
      <c r="A35" s="323"/>
      <c r="B35" s="320"/>
      <c r="C35" s="356" t="s">
        <v>25</v>
      </c>
      <c r="D35" s="356"/>
      <c r="E35" s="356"/>
      <c r="F35" s="356"/>
      <c r="G35" s="357"/>
      <c r="H35" s="326"/>
      <c r="I35" s="332"/>
      <c r="J35" s="334"/>
    </row>
    <row r="36" spans="1:10" ht="27.75" customHeight="1" hidden="1">
      <c r="A36" s="323"/>
      <c r="B36" s="320"/>
      <c r="C36" s="356" t="s">
        <v>26</v>
      </c>
      <c r="D36" s="356"/>
      <c r="E36" s="356"/>
      <c r="F36" s="356"/>
      <c r="G36" s="357"/>
      <c r="H36" s="326"/>
      <c r="I36" s="332"/>
      <c r="J36" s="334"/>
    </row>
    <row r="37" spans="1:10" ht="27.75" customHeight="1" hidden="1">
      <c r="A37" s="323"/>
      <c r="B37" s="320"/>
      <c r="C37" s="356" t="s">
        <v>27</v>
      </c>
      <c r="D37" s="356"/>
      <c r="E37" s="356"/>
      <c r="F37" s="356"/>
      <c r="G37" s="357"/>
      <c r="H37" s="326"/>
      <c r="I37" s="332"/>
      <c r="J37" s="334"/>
    </row>
    <row r="38" spans="1:10" ht="27.75" customHeight="1" hidden="1">
      <c r="A38" s="323"/>
      <c r="B38" s="320"/>
      <c r="C38" s="356" t="s">
        <v>28</v>
      </c>
      <c r="D38" s="356"/>
      <c r="E38" s="356"/>
      <c r="F38" s="356"/>
      <c r="G38" s="357"/>
      <c r="H38" s="326"/>
      <c r="I38" s="332"/>
      <c r="J38" s="334"/>
    </row>
    <row r="39" spans="1:10" ht="15" hidden="1">
      <c r="A39" s="323"/>
      <c r="B39" s="320"/>
      <c r="C39" s="356" t="s">
        <v>29</v>
      </c>
      <c r="D39" s="356"/>
      <c r="E39" s="356"/>
      <c r="F39" s="356"/>
      <c r="G39" s="357"/>
      <c r="H39" s="326"/>
      <c r="I39" s="332"/>
      <c r="J39" s="334"/>
    </row>
    <row r="40" spans="1:10" ht="27.75" customHeight="1" hidden="1">
      <c r="A40" s="323"/>
      <c r="B40" s="320"/>
      <c r="C40" s="356" t="s">
        <v>31</v>
      </c>
      <c r="D40" s="356"/>
      <c r="E40" s="356"/>
      <c r="F40" s="356"/>
      <c r="G40" s="357"/>
      <c r="H40" s="326"/>
      <c r="I40" s="332"/>
      <c r="J40" s="334"/>
    </row>
    <row r="41" spans="1:10" ht="27.75" customHeight="1" hidden="1">
      <c r="A41" s="323"/>
      <c r="B41" s="320"/>
      <c r="C41" s="356" t="s">
        <v>32</v>
      </c>
      <c r="D41" s="356"/>
      <c r="E41" s="356"/>
      <c r="F41" s="356"/>
      <c r="G41" s="357"/>
      <c r="H41" s="326"/>
      <c r="I41" s="332"/>
      <c r="J41" s="334"/>
    </row>
    <row r="42" spans="1:10" ht="27.75" customHeight="1" hidden="1">
      <c r="A42" s="323"/>
      <c r="B42" s="320"/>
      <c r="C42" s="356" t="s">
        <v>33</v>
      </c>
      <c r="D42" s="356"/>
      <c r="E42" s="356"/>
      <c r="F42" s="356"/>
      <c r="G42" s="357"/>
      <c r="H42" s="326"/>
      <c r="I42" s="332"/>
      <c r="J42" s="334"/>
    </row>
    <row r="43" spans="1:10" ht="27.75" customHeight="1" hidden="1">
      <c r="A43" s="323"/>
      <c r="B43" s="320"/>
      <c r="C43" s="356" t="s">
        <v>34</v>
      </c>
      <c r="D43" s="356"/>
      <c r="E43" s="356"/>
      <c r="F43" s="356"/>
      <c r="G43" s="357"/>
      <c r="H43" s="326"/>
      <c r="I43" s="332"/>
      <c r="J43" s="334"/>
    </row>
    <row r="44" spans="1:10" ht="27.75" customHeight="1" hidden="1">
      <c r="A44" s="323"/>
      <c r="B44" s="320"/>
      <c r="C44" s="356" t="s">
        <v>35</v>
      </c>
      <c r="D44" s="356"/>
      <c r="E44" s="356"/>
      <c r="F44" s="356"/>
      <c r="G44" s="357"/>
      <c r="H44" s="326"/>
      <c r="I44" s="332"/>
      <c r="J44" s="334"/>
    </row>
    <row r="45" spans="1:10" ht="27.75" customHeight="1" hidden="1">
      <c r="A45" s="323"/>
      <c r="B45" s="320"/>
      <c r="C45" s="356" t="s">
        <v>36</v>
      </c>
      <c r="D45" s="356"/>
      <c r="E45" s="356"/>
      <c r="F45" s="356"/>
      <c r="G45" s="357"/>
      <c r="H45" s="326"/>
      <c r="I45" s="332"/>
      <c r="J45" s="334"/>
    </row>
    <row r="46" spans="1:10" ht="27.75" customHeight="1" hidden="1">
      <c r="A46" s="323"/>
      <c r="B46" s="320"/>
      <c r="C46" s="356" t="s">
        <v>37</v>
      </c>
      <c r="D46" s="356"/>
      <c r="E46" s="356"/>
      <c r="F46" s="356"/>
      <c r="G46" s="357"/>
      <c r="H46" s="326"/>
      <c r="I46" s="332"/>
      <c r="J46" s="334"/>
    </row>
    <row r="47" spans="1:10" ht="27.75" customHeight="1" hidden="1">
      <c r="A47" s="323"/>
      <c r="B47" s="320"/>
      <c r="C47" s="356" t="s">
        <v>38</v>
      </c>
      <c r="D47" s="356"/>
      <c r="E47" s="356"/>
      <c r="F47" s="356"/>
      <c r="G47" s="357"/>
      <c r="H47" s="326"/>
      <c r="I47" s="332"/>
      <c r="J47" s="334"/>
    </row>
    <row r="48" spans="1:10" ht="27.75" customHeight="1" hidden="1">
      <c r="A48" s="323"/>
      <c r="B48" s="320"/>
      <c r="C48" s="356" t="s">
        <v>39</v>
      </c>
      <c r="D48" s="356"/>
      <c r="E48" s="356"/>
      <c r="F48" s="356"/>
      <c r="G48" s="357"/>
      <c r="H48" s="326"/>
      <c r="I48" s="332"/>
      <c r="J48" s="334"/>
    </row>
    <row r="49" spans="1:10" ht="27.75" customHeight="1" hidden="1">
      <c r="A49" s="323"/>
      <c r="B49" s="320"/>
      <c r="C49" s="356" t="s">
        <v>40</v>
      </c>
      <c r="D49" s="356"/>
      <c r="E49" s="356"/>
      <c r="F49" s="356"/>
      <c r="G49" s="357"/>
      <c r="H49" s="326"/>
      <c r="I49" s="332"/>
      <c r="J49" s="334"/>
    </row>
    <row r="50" spans="1:10" ht="27.75" customHeight="1" hidden="1">
      <c r="A50" s="323"/>
      <c r="B50" s="320"/>
      <c r="C50" s="356" t="s">
        <v>41</v>
      </c>
      <c r="D50" s="356"/>
      <c r="E50" s="356"/>
      <c r="F50" s="356"/>
      <c r="G50" s="357"/>
      <c r="H50" s="326"/>
      <c r="I50" s="332"/>
      <c r="J50" s="334"/>
    </row>
    <row r="51" spans="1:10" ht="27.75" customHeight="1" hidden="1">
      <c r="A51" s="323"/>
      <c r="B51" s="320"/>
      <c r="C51" s="356" t="s">
        <v>42</v>
      </c>
      <c r="D51" s="356"/>
      <c r="E51" s="356"/>
      <c r="F51" s="356"/>
      <c r="G51" s="357"/>
      <c r="H51" s="326"/>
      <c r="I51" s="332"/>
      <c r="J51" s="334"/>
    </row>
    <row r="52" spans="1:10" ht="27.75" customHeight="1" hidden="1">
      <c r="A52" s="323"/>
      <c r="B52" s="320"/>
      <c r="C52" s="356" t="s">
        <v>43</v>
      </c>
      <c r="D52" s="356"/>
      <c r="E52" s="356"/>
      <c r="F52" s="356"/>
      <c r="G52" s="357"/>
      <c r="H52" s="326"/>
      <c r="I52" s="332"/>
      <c r="J52" s="334"/>
    </row>
    <row r="53" spans="1:10" ht="27.75" customHeight="1" hidden="1">
      <c r="A53" s="323"/>
      <c r="B53" s="320"/>
      <c r="C53" s="356" t="s">
        <v>44</v>
      </c>
      <c r="D53" s="356"/>
      <c r="E53" s="356"/>
      <c r="F53" s="356"/>
      <c r="G53" s="357"/>
      <c r="H53" s="326"/>
      <c r="I53" s="332"/>
      <c r="J53" s="334"/>
    </row>
    <row r="54" spans="1:10" ht="27.75" customHeight="1" hidden="1">
      <c r="A54" s="323"/>
      <c r="B54" s="320"/>
      <c r="C54" s="356" t="s">
        <v>45</v>
      </c>
      <c r="D54" s="356"/>
      <c r="E54" s="356"/>
      <c r="F54" s="356"/>
      <c r="G54" s="357"/>
      <c r="H54" s="326"/>
      <c r="I54" s="332"/>
      <c r="J54" s="334"/>
    </row>
    <row r="55" spans="1:10" ht="27.75" customHeight="1" hidden="1">
      <c r="A55" s="323"/>
      <c r="B55" s="320"/>
      <c r="C55" s="356" t="s">
        <v>46</v>
      </c>
      <c r="D55" s="356"/>
      <c r="E55" s="356"/>
      <c r="F55" s="356"/>
      <c r="G55" s="357"/>
      <c r="H55" s="326"/>
      <c r="I55" s="332"/>
      <c r="J55" s="334"/>
    </row>
    <row r="56" spans="1:10" ht="27.75" customHeight="1" hidden="1">
      <c r="A56" s="323"/>
      <c r="B56" s="320"/>
      <c r="C56" s="356" t="s">
        <v>47</v>
      </c>
      <c r="D56" s="356"/>
      <c r="E56" s="356"/>
      <c r="F56" s="356"/>
      <c r="G56" s="357"/>
      <c r="H56" s="326"/>
      <c r="I56" s="332"/>
      <c r="J56" s="334"/>
    </row>
    <row r="57" spans="1:10" ht="27.75" customHeight="1" hidden="1">
      <c r="A57" s="323"/>
      <c r="B57" s="320"/>
      <c r="C57" s="356" t="s">
        <v>48</v>
      </c>
      <c r="D57" s="356"/>
      <c r="E57" s="356"/>
      <c r="F57" s="356"/>
      <c r="G57" s="357"/>
      <c r="H57" s="326"/>
      <c r="I57" s="332"/>
      <c r="J57" s="334"/>
    </row>
    <row r="58" spans="1:10" ht="27.75" customHeight="1" hidden="1">
      <c r="A58" s="323"/>
      <c r="B58" s="320"/>
      <c r="C58" s="356" t="s">
        <v>49</v>
      </c>
      <c r="D58" s="356"/>
      <c r="E58" s="356"/>
      <c r="F58" s="356"/>
      <c r="G58" s="357"/>
      <c r="H58" s="326"/>
      <c r="I58" s="332"/>
      <c r="J58" s="334"/>
    </row>
    <row r="59" spans="1:10" ht="27.75" customHeight="1" hidden="1">
      <c r="A59" s="323"/>
      <c r="B59" s="320"/>
      <c r="C59" s="356" t="s">
        <v>50</v>
      </c>
      <c r="D59" s="356"/>
      <c r="E59" s="356"/>
      <c r="F59" s="356"/>
      <c r="G59" s="357"/>
      <c r="H59" s="326"/>
      <c r="I59" s="332"/>
      <c r="J59" s="334"/>
    </row>
    <row r="60" spans="1:10" ht="27.75" customHeight="1" hidden="1">
      <c r="A60" s="323"/>
      <c r="B60" s="320"/>
      <c r="C60" s="356" t="s">
        <v>51</v>
      </c>
      <c r="D60" s="356"/>
      <c r="E60" s="356"/>
      <c r="F60" s="356"/>
      <c r="G60" s="357"/>
      <c r="H60" s="323"/>
      <c r="I60" s="332"/>
      <c r="J60" s="334"/>
    </row>
    <row r="61" spans="1:10" ht="27.75" customHeight="1" hidden="1">
      <c r="A61" s="323"/>
      <c r="B61" s="320"/>
      <c r="C61" s="356" t="s">
        <v>52</v>
      </c>
      <c r="D61" s="356"/>
      <c r="E61" s="356"/>
      <c r="F61" s="356"/>
      <c r="G61" s="357"/>
      <c r="H61" s="327"/>
      <c r="I61" s="332"/>
      <c r="J61" s="334"/>
    </row>
    <row r="62" spans="1:10" ht="27.75" customHeight="1" hidden="1">
      <c r="A62" s="323"/>
      <c r="B62" s="320"/>
      <c r="C62" s="356" t="s">
        <v>53</v>
      </c>
      <c r="D62" s="356"/>
      <c r="E62" s="356"/>
      <c r="F62" s="356"/>
      <c r="G62" s="357"/>
      <c r="H62" s="328"/>
      <c r="I62" s="332"/>
      <c r="J62" s="334"/>
    </row>
    <row r="63" spans="1:10" ht="27.75" customHeight="1" hidden="1" thickBot="1">
      <c r="A63" s="323"/>
      <c r="B63" s="320"/>
      <c r="C63" s="356" t="s">
        <v>56</v>
      </c>
      <c r="D63" s="356"/>
      <c r="E63" s="356"/>
      <c r="F63" s="356"/>
      <c r="G63" s="357"/>
      <c r="H63" s="328"/>
      <c r="I63" s="332"/>
      <c r="J63" s="334"/>
    </row>
    <row r="64" spans="1:10" s="318" customFormat="1" ht="58.5" customHeight="1" thickBot="1">
      <c r="A64" s="345">
        <v>2</v>
      </c>
      <c r="B64" s="321"/>
      <c r="C64" s="360" t="s">
        <v>173</v>
      </c>
      <c r="D64" s="361"/>
      <c r="E64" s="361"/>
      <c r="F64" s="361"/>
      <c r="G64" s="361"/>
      <c r="H64" s="329">
        <v>193721</v>
      </c>
      <c r="I64" s="333">
        <v>0</v>
      </c>
      <c r="J64" s="335">
        <v>0</v>
      </c>
    </row>
    <row r="65" spans="1:10" ht="24.75" customHeight="1" thickBot="1">
      <c r="A65" s="315"/>
      <c r="B65" s="316"/>
      <c r="C65" s="402" t="s">
        <v>58</v>
      </c>
      <c r="D65" s="403"/>
      <c r="E65" s="403"/>
      <c r="F65" s="403"/>
      <c r="G65" s="403"/>
      <c r="H65" s="330">
        <f>H21+H64</f>
        <v>513563.2</v>
      </c>
      <c r="I65" s="330">
        <f>I21+I64</f>
        <v>116121.2</v>
      </c>
      <c r="J65" s="330">
        <f>J21+J64</f>
        <v>104865.4</v>
      </c>
    </row>
    <row r="66" spans="1:8" ht="16.5">
      <c r="A66" s="117"/>
      <c r="B66" s="117"/>
      <c r="C66" s="118"/>
      <c r="D66" s="118"/>
      <c r="E66" s="118"/>
      <c r="F66" s="118"/>
      <c r="G66" s="118"/>
      <c r="H66" s="119"/>
    </row>
    <row r="67" spans="1:12" ht="29.25" customHeight="1">
      <c r="A67" s="381" t="s">
        <v>59</v>
      </c>
      <c r="B67" s="381"/>
      <c r="C67" s="381"/>
      <c r="D67" s="381"/>
      <c r="E67" s="381"/>
      <c r="F67" s="381"/>
      <c r="G67" s="381"/>
      <c r="H67" s="381"/>
      <c r="I67" s="382"/>
      <c r="J67" s="382"/>
      <c r="L67" s="22" t="s">
        <v>72</v>
      </c>
    </row>
    <row r="68" spans="1:8" ht="10.5" customHeight="1" thickBot="1">
      <c r="A68" s="120"/>
      <c r="B68" s="120"/>
      <c r="C68" s="120"/>
      <c r="D68" s="120"/>
      <c r="E68" s="120"/>
      <c r="F68" s="120"/>
      <c r="G68" s="120"/>
      <c r="H68" s="120"/>
    </row>
    <row r="69" spans="1:10" ht="12.75" customHeight="1">
      <c r="A69" s="365" t="s">
        <v>54</v>
      </c>
      <c r="B69" s="152" t="s">
        <v>10</v>
      </c>
      <c r="C69" s="368" t="s">
        <v>10</v>
      </c>
      <c r="D69" s="374"/>
      <c r="E69" s="374"/>
      <c r="F69" s="374"/>
      <c r="G69" s="375"/>
      <c r="H69" s="368" t="s">
        <v>124</v>
      </c>
      <c r="I69" s="369"/>
      <c r="J69" s="370"/>
    </row>
    <row r="70" spans="1:10" ht="56.25" customHeight="1" thickBot="1">
      <c r="A70" s="366"/>
      <c r="B70" s="153"/>
      <c r="C70" s="376"/>
      <c r="D70" s="377"/>
      <c r="E70" s="377"/>
      <c r="F70" s="377"/>
      <c r="G70" s="378"/>
      <c r="H70" s="371"/>
      <c r="I70" s="372"/>
      <c r="J70" s="373"/>
    </row>
    <row r="71" spans="1:10" s="229" customFormat="1" ht="23.25" customHeight="1" thickBot="1">
      <c r="A71" s="367"/>
      <c r="B71" s="228"/>
      <c r="C71" s="379"/>
      <c r="D71" s="380"/>
      <c r="E71" s="380"/>
      <c r="F71" s="380"/>
      <c r="G71" s="380"/>
      <c r="H71" s="281" t="s">
        <v>121</v>
      </c>
      <c r="I71" s="152" t="s">
        <v>122</v>
      </c>
      <c r="J71" s="281" t="s">
        <v>139</v>
      </c>
    </row>
    <row r="72" spans="1:11" ht="57.75" customHeight="1" thickBot="1">
      <c r="A72" s="340">
        <v>1</v>
      </c>
      <c r="B72" s="338" t="s">
        <v>57</v>
      </c>
      <c r="C72" s="354" t="s">
        <v>133</v>
      </c>
      <c r="D72" s="354"/>
      <c r="E72" s="354"/>
      <c r="F72" s="354"/>
      <c r="G72" s="355"/>
      <c r="H72" s="275">
        <f>'Долг_1.Кредиты  2021-2023'!K22</f>
        <v>578691</v>
      </c>
      <c r="I72" s="344">
        <f>'Долг_1.Кредиты  2021-2023'!K42</f>
        <v>127377</v>
      </c>
      <c r="J72" s="274">
        <f>'Долг_1.Кредиты  2021-2023'!K63</f>
        <v>116121.19</v>
      </c>
      <c r="K72" s="42"/>
    </row>
    <row r="73" spans="1:11" ht="57.75" customHeight="1" thickBot="1">
      <c r="A73" s="341">
        <v>2</v>
      </c>
      <c r="B73" s="339"/>
      <c r="C73" s="362" t="s">
        <v>173</v>
      </c>
      <c r="D73" s="363"/>
      <c r="E73" s="363"/>
      <c r="F73" s="363"/>
      <c r="G73" s="364"/>
      <c r="H73" s="342">
        <v>0</v>
      </c>
      <c r="I73" s="343">
        <v>38744.2</v>
      </c>
      <c r="J73" s="342">
        <v>38744.2</v>
      </c>
      <c r="K73" s="42"/>
    </row>
    <row r="74" spans="1:10" ht="28.5" customHeight="1" thickBot="1">
      <c r="A74" s="315"/>
      <c r="B74" s="337" t="s">
        <v>55</v>
      </c>
      <c r="C74" s="358" t="s">
        <v>58</v>
      </c>
      <c r="D74" s="359"/>
      <c r="E74" s="359"/>
      <c r="F74" s="359"/>
      <c r="G74" s="359"/>
      <c r="H74" s="317">
        <f>SUM(H72:H73)</f>
        <v>578691</v>
      </c>
      <c r="I74" s="317">
        <f>SUM(I72:I73)</f>
        <v>166121.2</v>
      </c>
      <c r="J74" s="317">
        <f>SUM(J72:J73)</f>
        <v>154865.39</v>
      </c>
    </row>
    <row r="75" ht="6.75" customHeight="1"/>
    <row r="76" ht="16.5" customHeight="1"/>
    <row r="79" spans="3:8" ht="18">
      <c r="C79" s="353" t="s">
        <v>80</v>
      </c>
      <c r="D79" s="353"/>
      <c r="E79" s="353"/>
      <c r="F79" s="353"/>
      <c r="G79" s="353"/>
      <c r="H79" s="353"/>
    </row>
    <row r="80" spans="3:8" ht="15" customHeight="1">
      <c r="C80" s="353"/>
      <c r="D80" s="353"/>
      <c r="E80" s="353"/>
      <c r="F80" s="353"/>
      <c r="G80" s="353"/>
      <c r="H80" s="353"/>
    </row>
  </sheetData>
  <sheetProtection/>
  <mergeCells count="65">
    <mergeCell ref="G4:H4"/>
    <mergeCell ref="C65:G65"/>
    <mergeCell ref="C59:G59"/>
    <mergeCell ref="C37:G37"/>
    <mergeCell ref="C38:G38"/>
    <mergeCell ref="C28:G28"/>
    <mergeCell ref="H6:J6"/>
    <mergeCell ref="C52:G52"/>
    <mergeCell ref="C53:G53"/>
    <mergeCell ref="C33:G33"/>
    <mergeCell ref="G5:J5"/>
    <mergeCell ref="H19:J19"/>
    <mergeCell ref="C25:G25"/>
    <mergeCell ref="C26:G26"/>
    <mergeCell ref="A12:J12"/>
    <mergeCell ref="A13:J13"/>
    <mergeCell ref="A14:J14"/>
    <mergeCell ref="C22:G22"/>
    <mergeCell ref="C24:G24"/>
    <mergeCell ref="C27:G27"/>
    <mergeCell ref="A16:J16"/>
    <mergeCell ref="A18:H18"/>
    <mergeCell ref="C19:G20"/>
    <mergeCell ref="C34:G34"/>
    <mergeCell ref="C42:G42"/>
    <mergeCell ref="C40:G40"/>
    <mergeCell ref="C41:G41"/>
    <mergeCell ref="A19:A20"/>
    <mergeCell ref="C21:G21"/>
    <mergeCell ref="C32:G32"/>
    <mergeCell ref="C29:G29"/>
    <mergeCell ref="C36:G36"/>
    <mergeCell ref="C48:G48"/>
    <mergeCell ref="C39:G39"/>
    <mergeCell ref="C50:G50"/>
    <mergeCell ref="C47:G47"/>
    <mergeCell ref="C46:G46"/>
    <mergeCell ref="C31:G31"/>
    <mergeCell ref="C30:G30"/>
    <mergeCell ref="C35:G35"/>
    <mergeCell ref="C43:G43"/>
    <mergeCell ref="C44:G44"/>
    <mergeCell ref="C23:G23"/>
    <mergeCell ref="C55:G55"/>
    <mergeCell ref="C69:G71"/>
    <mergeCell ref="A67:J67"/>
    <mergeCell ref="C63:G63"/>
    <mergeCell ref="C57:G57"/>
    <mergeCell ref="C58:G58"/>
    <mergeCell ref="A69:A71"/>
    <mergeCell ref="H69:J70"/>
    <mergeCell ref="C62:G62"/>
    <mergeCell ref="C56:G56"/>
    <mergeCell ref="C45:G45"/>
    <mergeCell ref="C49:G49"/>
    <mergeCell ref="C51:G51"/>
    <mergeCell ref="C54:G54"/>
    <mergeCell ref="C80:H80"/>
    <mergeCell ref="C72:G72"/>
    <mergeCell ref="C60:G60"/>
    <mergeCell ref="C61:G61"/>
    <mergeCell ref="C79:H79"/>
    <mergeCell ref="C74:G74"/>
    <mergeCell ref="C64:G64"/>
    <mergeCell ref="C73:G73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18" customWidth="1"/>
    <col min="2" max="2" width="88.50390625" style="19" customWidth="1"/>
    <col min="3" max="3" width="17.625" style="20" customWidth="1"/>
    <col min="4" max="4" width="15.00390625" style="21" customWidth="1"/>
    <col min="5" max="5" width="13.875" style="24" customWidth="1"/>
    <col min="6" max="6" width="19.625" style="20" customWidth="1"/>
    <col min="7" max="7" width="20.625" style="19" customWidth="1"/>
    <col min="8" max="8" width="5.50390625" style="19" customWidth="1"/>
    <col min="9" max="9" width="10.50390625" style="19" customWidth="1"/>
    <col min="10" max="11" width="9.375" style="19" bestFit="1" customWidth="1"/>
    <col min="12" max="16384" width="9.125" style="19" customWidth="1"/>
  </cols>
  <sheetData>
    <row r="1" spans="5:7" ht="13.5" hidden="1">
      <c r="E1" s="405" t="s">
        <v>77</v>
      </c>
      <c r="F1" s="405"/>
      <c r="G1" s="405"/>
    </row>
    <row r="2" spans="5:7" ht="13.5" hidden="1">
      <c r="E2" s="405" t="s">
        <v>0</v>
      </c>
      <c r="F2" s="405"/>
      <c r="G2" s="405"/>
    </row>
    <row r="3" spans="5:7" ht="13.5" hidden="1">
      <c r="E3" s="405" t="s">
        <v>64</v>
      </c>
      <c r="F3" s="405"/>
      <c r="G3" s="405"/>
    </row>
    <row r="4" spans="5:7" ht="11.25" customHeight="1" hidden="1">
      <c r="E4" s="49"/>
      <c r="F4" s="51"/>
      <c r="G4" s="52"/>
    </row>
    <row r="5" spans="3:13" s="4" customFormat="1" ht="15.75" customHeight="1" hidden="1">
      <c r="C5" s="5"/>
      <c r="F5" s="50"/>
      <c r="G5" s="132"/>
      <c r="H5" s="49"/>
      <c r="I5" s="50"/>
      <c r="J5" s="50"/>
      <c r="M5" s="132"/>
    </row>
    <row r="6" spans="3:13" s="4" customFormat="1" ht="15.75" customHeight="1" hidden="1">
      <c r="C6" s="5"/>
      <c r="F6" s="50"/>
      <c r="G6" s="133"/>
      <c r="H6" s="49"/>
      <c r="I6" s="50"/>
      <c r="J6" s="50"/>
      <c r="M6" s="134"/>
    </row>
    <row r="7" spans="3:13" s="4" customFormat="1" ht="15.75" customHeight="1" hidden="1">
      <c r="C7" s="5"/>
      <c r="F7" s="50"/>
      <c r="G7" s="57"/>
      <c r="H7" s="49"/>
      <c r="I7" s="50"/>
      <c r="J7" s="50"/>
      <c r="M7" s="57"/>
    </row>
    <row r="8" spans="3:13" s="4" customFormat="1" ht="70.5" customHeight="1">
      <c r="C8" s="5"/>
      <c r="E8" s="415" t="s">
        <v>100</v>
      </c>
      <c r="F8" s="416"/>
      <c r="G8" s="416"/>
      <c r="H8" s="49"/>
      <c r="I8" s="50"/>
      <c r="J8" s="50"/>
      <c r="M8" s="57"/>
    </row>
    <row r="9" spans="3:13" s="4" customFormat="1" ht="21.75" customHeight="1">
      <c r="C9" s="5"/>
      <c r="E9" s="412" t="s">
        <v>93</v>
      </c>
      <c r="F9" s="413"/>
      <c r="G9" s="413"/>
      <c r="H9" s="49"/>
      <c r="I9" s="50"/>
      <c r="J9" s="50"/>
      <c r="K9" s="50"/>
      <c r="L9" s="57"/>
      <c r="M9" s="57"/>
    </row>
    <row r="10" spans="5:7" s="1" customFormat="1" ht="18.75" customHeight="1">
      <c r="E10" s="414" t="s">
        <v>92</v>
      </c>
      <c r="F10" s="413"/>
      <c r="G10" s="413"/>
    </row>
    <row r="11" spans="5:7" s="1" customFormat="1" ht="18.75" customHeight="1">
      <c r="E11" s="414" t="s">
        <v>98</v>
      </c>
      <c r="F11" s="413"/>
      <c r="G11" s="413"/>
    </row>
    <row r="12" spans="3:7" ht="40.5" customHeight="1">
      <c r="C12" s="23"/>
      <c r="F12" s="58"/>
      <c r="G12" s="57"/>
    </row>
    <row r="13" spans="2:7" ht="21" customHeight="1">
      <c r="B13" s="77" t="s">
        <v>82</v>
      </c>
      <c r="C13" s="78"/>
      <c r="D13" s="78"/>
      <c r="E13" s="78"/>
      <c r="F13" s="25"/>
      <c r="G13" s="26"/>
    </row>
    <row r="14" spans="2:7" ht="41.25">
      <c r="B14" s="79" t="s">
        <v>94</v>
      </c>
      <c r="C14" s="78"/>
      <c r="D14" s="78"/>
      <c r="E14" s="78"/>
      <c r="F14" s="25"/>
      <c r="G14" s="26"/>
    </row>
    <row r="15" ht="12.75" customHeight="1" thickBot="1">
      <c r="G15" s="24" t="s">
        <v>30</v>
      </c>
    </row>
    <row r="16" spans="1:7" s="27" customFormat="1" ht="135" customHeight="1" thickBot="1">
      <c r="A16" s="135" t="s">
        <v>1</v>
      </c>
      <c r="B16" s="136" t="s">
        <v>2</v>
      </c>
      <c r="C16" s="137" t="s">
        <v>95</v>
      </c>
      <c r="D16" s="138" t="s">
        <v>9</v>
      </c>
      <c r="E16" s="139" t="s">
        <v>85</v>
      </c>
      <c r="F16" s="137" t="s">
        <v>96</v>
      </c>
      <c r="G16" s="140" t="s">
        <v>97</v>
      </c>
    </row>
    <row r="17" spans="1:7" s="27" customFormat="1" ht="14.25" customHeight="1" thickBot="1">
      <c r="A17" s="28">
        <v>1</v>
      </c>
      <c r="B17" s="29">
        <v>2</v>
      </c>
      <c r="C17" s="30">
        <v>3</v>
      </c>
      <c r="D17" s="29">
        <v>4</v>
      </c>
      <c r="E17" s="29">
        <v>5</v>
      </c>
      <c r="F17" s="29">
        <v>6</v>
      </c>
      <c r="G17" s="31">
        <v>7</v>
      </c>
    </row>
    <row r="18" spans="1:7" s="71" customFormat="1" ht="27" customHeight="1" thickBot="1">
      <c r="A18" s="408" t="s">
        <v>73</v>
      </c>
      <c r="B18" s="409"/>
      <c r="C18" s="409"/>
      <c r="D18" s="409"/>
      <c r="E18" s="409"/>
      <c r="F18" s="409"/>
      <c r="G18" s="410"/>
    </row>
    <row r="19" spans="1:7" s="73" customFormat="1" ht="69.75" customHeight="1">
      <c r="A19" s="127">
        <v>1</v>
      </c>
      <c r="B19" s="154" t="str">
        <f>'Долг_1.Кредиты  2021-2023'!B20</f>
        <v>Кредиты,  привлеченные в кредитных организациях в 2020 году</v>
      </c>
      <c r="C19" s="155">
        <f>'Долг_1.Кредиты  2021-2023'!K20</f>
        <v>374970</v>
      </c>
      <c r="D19" s="72" t="str">
        <f>'Долг_1.Кредиты  2021-2023'!F20</f>
        <v>2020-2021гг.</v>
      </c>
      <c r="E19" s="165" t="str">
        <f>'Долг_1.Кредиты  2021-2023'!E20</f>
        <v>в соответствии 
с условиями договора</v>
      </c>
      <c r="F19" s="155">
        <f>'Долг_1.Кредиты  2021-2023'!L20</f>
        <v>10000</v>
      </c>
      <c r="G19" s="156">
        <f>C19+F19</f>
        <v>384970</v>
      </c>
    </row>
    <row r="20" spans="1:7" s="75" customFormat="1" ht="74.25" customHeight="1">
      <c r="A20" s="128">
        <v>1</v>
      </c>
      <c r="B20" s="157" t="str">
        <f>'Долг_1.Кредиты  2021-2023'!B21</f>
        <v>Кредиты, привлеченные в кредитных организациях в 2021 году</v>
      </c>
      <c r="C20" s="158">
        <f>'Долг_1.Кредиты  2021-2023'!K21</f>
        <v>203721</v>
      </c>
      <c r="D20" s="74" t="str">
        <f>'Долг_1.Кредиты  2021-2023'!F21</f>
        <v>2021-2022гг.</v>
      </c>
      <c r="E20" s="166" t="str">
        <f>'Долг_1.Кредиты  2021-2023'!E21</f>
        <v>в соответствии 
с условиями договора</v>
      </c>
      <c r="F20" s="158">
        <f>'Долг_1.Кредиты  2021-2023'!L21</f>
        <v>10225.9</v>
      </c>
      <c r="G20" s="159">
        <f>C20+F20</f>
        <v>213946.9</v>
      </c>
    </row>
    <row r="21" spans="1:7" s="75" customFormat="1" ht="155.25" customHeight="1" thickBot="1">
      <c r="A21" s="127">
        <v>2</v>
      </c>
      <c r="B21" s="160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58" t="e">
        <f>'Долг_2. Гарантии_2021-2023'!D8+'Долг_2. Гарантии_2021-2023'!#REF!</f>
        <v>#REF!</v>
      </c>
      <c r="D21" s="76" t="str">
        <f>'Долг_2. Гарантии_2021-2023'!E7</f>
        <v>2021г.</v>
      </c>
      <c r="E21" s="166" t="s">
        <v>84</v>
      </c>
      <c r="F21" s="158" t="s">
        <v>86</v>
      </c>
      <c r="G21" s="159" t="e">
        <f>C21</f>
        <v>#REF!</v>
      </c>
    </row>
    <row r="22" spans="1:7" s="73" customFormat="1" ht="59.25" customHeight="1" thickBot="1">
      <c r="A22" s="129"/>
      <c r="B22" s="161" t="s">
        <v>71</v>
      </c>
      <c r="C22" s="162" t="e">
        <f>SUM(C19:C21)</f>
        <v>#REF!</v>
      </c>
      <c r="D22" s="163"/>
      <c r="E22" s="163"/>
      <c r="F22" s="162">
        <f>SUM(F19:F21)</f>
        <v>20225.9</v>
      </c>
      <c r="G22" s="164" t="s">
        <v>72</v>
      </c>
    </row>
    <row r="23" spans="1:10" s="33" customFormat="1" ht="36.75" customHeight="1">
      <c r="A23" s="130"/>
      <c r="B23" s="122" t="s">
        <v>90</v>
      </c>
      <c r="C23" s="123"/>
      <c r="D23" s="124"/>
      <c r="E23" s="125"/>
      <c r="F23" s="123"/>
      <c r="G23" s="126"/>
      <c r="I23" s="34"/>
      <c r="J23" s="39"/>
    </row>
    <row r="24" spans="1:8" s="32" customFormat="1" ht="26.25" customHeight="1">
      <c r="A24" s="131"/>
      <c r="B24" s="411"/>
      <c r="C24" s="411"/>
      <c r="D24" s="411"/>
      <c r="E24" s="411"/>
      <c r="F24" s="411"/>
      <c r="G24" s="411"/>
      <c r="H24" s="35"/>
    </row>
    <row r="25" spans="2:7" ht="34.5" customHeight="1">
      <c r="B25" s="406"/>
      <c r="C25" s="407"/>
      <c r="D25" s="407"/>
      <c r="E25" s="407"/>
      <c r="F25" s="407"/>
      <c r="G25" s="407"/>
    </row>
    <row r="28" ht="12.75">
      <c r="C28" s="36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"/>
  <sheetViews>
    <sheetView view="pageBreakPreview" zoomScaleSheetLayoutView="100" workbookViewId="0" topLeftCell="A21">
      <selection activeCell="A11" sqref="A11:E11"/>
    </sheetView>
  </sheetViews>
  <sheetFormatPr defaultColWidth="9.125" defaultRowHeight="12.75"/>
  <cols>
    <col min="1" max="1" width="9.125" style="17" customWidth="1"/>
    <col min="2" max="2" width="66.50390625" style="17" customWidth="1"/>
    <col min="3" max="5" width="16.50390625" style="17" customWidth="1"/>
    <col min="6" max="16384" width="9.125" style="17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68" t="s">
        <v>101</v>
      </c>
    </row>
    <row r="5" ht="61.5" customHeight="1" hidden="1">
      <c r="C5" s="168" t="s">
        <v>104</v>
      </c>
    </row>
    <row r="6" spans="3:6" ht="15.75" customHeight="1">
      <c r="C6" s="447"/>
      <c r="D6" s="442"/>
      <c r="E6" s="439" t="s">
        <v>134</v>
      </c>
      <c r="F6" s="440"/>
    </row>
    <row r="7" spans="2:5" ht="13.5">
      <c r="B7" s="37"/>
      <c r="C7" s="441" t="s">
        <v>137</v>
      </c>
      <c r="D7" s="442"/>
      <c r="E7" s="442"/>
    </row>
    <row r="8" spans="2:5" ht="13.5">
      <c r="B8" s="37"/>
      <c r="C8" s="441" t="s">
        <v>144</v>
      </c>
      <c r="D8" s="442"/>
      <c r="E8" s="442"/>
    </row>
    <row r="9" spans="2:3" ht="18.75" customHeight="1">
      <c r="B9" s="37"/>
      <c r="C9" s="22"/>
    </row>
    <row r="10" spans="2:3" ht="20.25" customHeight="1">
      <c r="B10" s="37"/>
      <c r="C10" s="22"/>
    </row>
    <row r="11" spans="1:5" ht="84.75" customHeight="1">
      <c r="A11" s="443" t="s">
        <v>145</v>
      </c>
      <c r="B11" s="444"/>
      <c r="C11" s="444"/>
      <c r="D11" s="384"/>
      <c r="E11" s="384"/>
    </row>
    <row r="12" spans="1:3" ht="27" customHeight="1">
      <c r="A12" s="115"/>
      <c r="B12" s="116"/>
      <c r="C12" s="116"/>
    </row>
    <row r="13" spans="1:5" ht="53.25" customHeight="1">
      <c r="A13" s="445" t="s">
        <v>146</v>
      </c>
      <c r="B13" s="446"/>
      <c r="C13" s="446"/>
      <c r="D13" s="384"/>
      <c r="E13" s="384"/>
    </row>
    <row r="14" spans="2:3" ht="9.75" customHeight="1" thickBot="1">
      <c r="B14" s="37"/>
      <c r="C14" s="38"/>
    </row>
    <row r="15" spans="1:5" ht="18" customHeight="1">
      <c r="A15" s="433" t="s">
        <v>70</v>
      </c>
      <c r="B15" s="436" t="s">
        <v>69</v>
      </c>
      <c r="C15" s="417" t="s">
        <v>128</v>
      </c>
      <c r="D15" s="395"/>
      <c r="E15" s="396"/>
    </row>
    <row r="16" spans="1:5" ht="36.75" customHeight="1" thickBot="1">
      <c r="A16" s="434"/>
      <c r="B16" s="437"/>
      <c r="C16" s="430"/>
      <c r="D16" s="431"/>
      <c r="E16" s="432"/>
    </row>
    <row r="17" spans="1:5" ht="30" customHeight="1" thickBot="1">
      <c r="A17" s="435"/>
      <c r="B17" s="438"/>
      <c r="C17" s="260" t="s">
        <v>121</v>
      </c>
      <c r="D17" s="260" t="s">
        <v>122</v>
      </c>
      <c r="E17" s="260" t="s">
        <v>139</v>
      </c>
    </row>
    <row r="18" spans="1:6" ht="129.75" customHeight="1" thickBot="1">
      <c r="A18" s="188">
        <v>1</v>
      </c>
      <c r="B18" s="263" t="str">
        <f>'Долг_2. Гарантии_2021-2023'!7:7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8" s="273">
        <f>'Долг_2. Гарантии_2021-2023'!D8</f>
        <v>35000</v>
      </c>
      <c r="D18" s="250">
        <f>'Долг_2. Гарантии_2021-2023'!G8</f>
        <v>0</v>
      </c>
      <c r="E18" s="250">
        <f>'Долг_2. Гарантии_2021-2023'!J8</f>
        <v>0</v>
      </c>
      <c r="F18" s="17" t="s">
        <v>72</v>
      </c>
    </row>
    <row r="19" spans="1:5" ht="42.75" customHeight="1" thickBot="1">
      <c r="A19" s="189" t="s">
        <v>72</v>
      </c>
      <c r="B19" s="190" t="s">
        <v>68</v>
      </c>
      <c r="C19" s="272">
        <f>SUM(C18:C18)</f>
        <v>35000</v>
      </c>
      <c r="D19" s="248">
        <f>SUM(D18:D18)</f>
        <v>0</v>
      </c>
      <c r="E19" s="248">
        <f>SUM(E18:E18)</f>
        <v>0</v>
      </c>
    </row>
    <row r="20" spans="1:3" ht="39" customHeight="1">
      <c r="A20" s="191"/>
      <c r="B20" s="192"/>
      <c r="C20" s="192"/>
    </row>
    <row r="21" spans="1:5" ht="90" customHeight="1">
      <c r="A21" s="422" t="s">
        <v>147</v>
      </c>
      <c r="B21" s="423"/>
      <c r="C21" s="423"/>
      <c r="D21" s="413"/>
      <c r="E21" s="413"/>
    </row>
    <row r="22" spans="1:3" ht="14.25" thickBot="1">
      <c r="A22" s="192"/>
      <c r="B22" s="192"/>
      <c r="C22" s="192"/>
    </row>
    <row r="23" spans="1:5" s="251" customFormat="1" ht="33" customHeight="1">
      <c r="A23" s="427" t="s">
        <v>70</v>
      </c>
      <c r="B23" s="424" t="s">
        <v>88</v>
      </c>
      <c r="C23" s="417" t="s">
        <v>129</v>
      </c>
      <c r="D23" s="418"/>
      <c r="E23" s="419"/>
    </row>
    <row r="24" spans="1:5" s="251" customFormat="1" ht="81" customHeight="1" thickBot="1">
      <c r="A24" s="428"/>
      <c r="B24" s="425"/>
      <c r="C24" s="371"/>
      <c r="D24" s="420"/>
      <c r="E24" s="421"/>
    </row>
    <row r="25" spans="1:5" s="251" customFormat="1" ht="25.5" customHeight="1" thickBot="1">
      <c r="A25" s="429"/>
      <c r="B25" s="426"/>
      <c r="C25" s="252" t="s">
        <v>121</v>
      </c>
      <c r="D25" s="252" t="s">
        <v>122</v>
      </c>
      <c r="E25" s="252" t="s">
        <v>139</v>
      </c>
    </row>
    <row r="26" spans="1:6" s="251" customFormat="1" ht="44.25" customHeight="1" thickBot="1">
      <c r="A26" s="188">
        <v>1</v>
      </c>
      <c r="B26" s="262" t="s">
        <v>148</v>
      </c>
      <c r="C26" s="268">
        <f>C18</f>
        <v>35000</v>
      </c>
      <c r="D26" s="261">
        <f>D18</f>
        <v>0</v>
      </c>
      <c r="E26" s="261">
        <f>E18</f>
        <v>0</v>
      </c>
      <c r="F26" s="251" t="s">
        <v>72</v>
      </c>
    </row>
    <row r="27" spans="1:5" s="251" customFormat="1" ht="42.75" customHeight="1" thickBot="1">
      <c r="A27" s="189"/>
      <c r="B27" s="190" t="s">
        <v>68</v>
      </c>
      <c r="C27" s="272">
        <f>SUM(C26:C26)</f>
        <v>35000</v>
      </c>
      <c r="D27" s="248">
        <f>SUM(D26:D26)</f>
        <v>0</v>
      </c>
      <c r="E27" s="248">
        <f>SUM(E26:E26)</f>
        <v>0</v>
      </c>
    </row>
  </sheetData>
  <sheetProtection/>
  <mergeCells count="13">
    <mergeCell ref="E6:F6"/>
    <mergeCell ref="C7:E7"/>
    <mergeCell ref="C8:E8"/>
    <mergeCell ref="A11:E11"/>
    <mergeCell ref="A13:E13"/>
    <mergeCell ref="C6:D6"/>
    <mergeCell ref="C23:E24"/>
    <mergeCell ref="A21:E21"/>
    <mergeCell ref="B23:B25"/>
    <mergeCell ref="A23:A25"/>
    <mergeCell ref="C15:E16"/>
    <mergeCell ref="A15:A17"/>
    <mergeCell ref="B15:B17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9">
      <selection activeCell="K6" sqref="K6"/>
    </sheetView>
  </sheetViews>
  <sheetFormatPr defaultColWidth="9.125" defaultRowHeight="12.75"/>
  <cols>
    <col min="1" max="1" width="9.125" style="53" customWidth="1"/>
    <col min="2" max="2" width="117.375" style="53" customWidth="1"/>
    <col min="3" max="3" width="23.50390625" style="53" customWidth="1"/>
    <col min="4" max="4" width="26.50390625" style="53" customWidth="1"/>
    <col min="5" max="5" width="19.50390625" style="53" customWidth="1"/>
    <col min="6" max="6" width="20.625" style="53" customWidth="1"/>
    <col min="7" max="7" width="26.50390625" style="53" customWidth="1"/>
    <col min="8" max="8" width="19.50390625" style="53" customWidth="1"/>
    <col min="9" max="9" width="20.50390625" style="53" customWidth="1"/>
    <col min="10" max="10" width="26.50390625" style="53" customWidth="1"/>
    <col min="11" max="11" width="19.50390625" style="53" customWidth="1"/>
    <col min="12" max="16384" width="9.125" style="53" customWidth="1"/>
  </cols>
  <sheetData>
    <row r="1" spans="3:11" ht="13.5" hidden="1">
      <c r="C1" s="405" t="s">
        <v>78</v>
      </c>
      <c r="D1" s="442"/>
      <c r="E1" s="442"/>
      <c r="F1" s="405" t="s">
        <v>78</v>
      </c>
      <c r="G1" s="442"/>
      <c r="H1" s="442"/>
      <c r="I1" s="405" t="s">
        <v>78</v>
      </c>
      <c r="J1" s="442"/>
      <c r="K1" s="442"/>
    </row>
    <row r="2" spans="3:11" ht="13.5" hidden="1">
      <c r="C2" s="405" t="s">
        <v>0</v>
      </c>
      <c r="D2" s="442"/>
      <c r="E2" s="442"/>
      <c r="F2" s="405" t="s">
        <v>0</v>
      </c>
      <c r="G2" s="442"/>
      <c r="H2" s="442"/>
      <c r="I2" s="405" t="s">
        <v>0</v>
      </c>
      <c r="J2" s="442"/>
      <c r="K2" s="442"/>
    </row>
    <row r="3" spans="3:11" ht="13.5" hidden="1">
      <c r="C3" s="405" t="s">
        <v>64</v>
      </c>
      <c r="D3" s="442"/>
      <c r="E3" s="442"/>
      <c r="F3" s="405" t="s">
        <v>64</v>
      </c>
      <c r="G3" s="442"/>
      <c r="H3" s="442"/>
      <c r="I3" s="405" t="s">
        <v>64</v>
      </c>
      <c r="J3" s="442"/>
      <c r="K3" s="442"/>
    </row>
    <row r="4" spans="3:11" ht="75" customHeight="1" hidden="1">
      <c r="C4" s="148"/>
      <c r="D4" s="453" t="s">
        <v>102</v>
      </c>
      <c r="E4" s="453"/>
      <c r="F4" s="148"/>
      <c r="G4" s="453" t="s">
        <v>102</v>
      </c>
      <c r="H4" s="453"/>
      <c r="I4" s="148"/>
      <c r="J4" s="453" t="s">
        <v>102</v>
      </c>
      <c r="K4" s="453"/>
    </row>
    <row r="5" spans="3:11" ht="70.5" customHeight="1" hidden="1">
      <c r="C5" s="148"/>
      <c r="D5" s="453" t="s">
        <v>105</v>
      </c>
      <c r="E5" s="454"/>
      <c r="F5" s="148"/>
      <c r="G5" s="453" t="s">
        <v>105</v>
      </c>
      <c r="H5" s="454"/>
      <c r="I5" s="148"/>
      <c r="J5" s="453" t="s">
        <v>105</v>
      </c>
      <c r="K5" s="454"/>
    </row>
    <row r="6" spans="3:11" ht="70.5" customHeight="1">
      <c r="C6" s="148"/>
      <c r="D6" s="278"/>
      <c r="E6" s="279"/>
      <c r="F6" s="148"/>
      <c r="G6" s="278"/>
      <c r="H6" s="279"/>
      <c r="I6" s="148"/>
      <c r="J6" s="278"/>
      <c r="K6" s="279"/>
    </row>
    <row r="7" spans="3:11" ht="48" customHeight="1">
      <c r="C7" s="204"/>
      <c r="D7" s="204"/>
      <c r="E7" s="206"/>
      <c r="F7" s="204"/>
      <c r="G7" s="204"/>
      <c r="H7" s="206"/>
      <c r="I7" s="204"/>
      <c r="J7" s="204"/>
      <c r="K7" s="204" t="s">
        <v>135</v>
      </c>
    </row>
    <row r="8" spans="2:11" ht="15" customHeight="1">
      <c r="B8" s="37"/>
      <c r="C8" s="455"/>
      <c r="D8" s="384"/>
      <c r="E8" s="384"/>
      <c r="F8" s="384"/>
      <c r="I8" s="465" t="s">
        <v>137</v>
      </c>
      <c r="J8" s="412"/>
      <c r="K8" s="412"/>
    </row>
    <row r="9" spans="2:11" ht="18" customHeight="1">
      <c r="B9" s="37"/>
      <c r="C9" s="455"/>
      <c r="D9" s="384"/>
      <c r="E9" s="384"/>
      <c r="F9" s="384"/>
      <c r="G9" s="205"/>
      <c r="H9" s="193"/>
      <c r="I9" s="466" t="s">
        <v>144</v>
      </c>
      <c r="J9" s="413"/>
      <c r="K9" s="413"/>
    </row>
    <row r="10" spans="2:11" ht="18">
      <c r="B10" s="37"/>
      <c r="C10" s="37"/>
      <c r="D10" s="56"/>
      <c r="E10" s="59"/>
      <c r="F10" s="37"/>
      <c r="G10" s="56"/>
      <c r="H10" s="59"/>
      <c r="I10" s="37"/>
      <c r="J10" s="56"/>
      <c r="K10" s="59"/>
    </row>
    <row r="11" spans="2:11" ht="49.5" customHeight="1">
      <c r="B11" s="37"/>
      <c r="C11" s="37"/>
      <c r="D11" s="22"/>
      <c r="E11" s="1"/>
      <c r="F11" s="37"/>
      <c r="G11" s="22"/>
      <c r="H11" s="1"/>
      <c r="I11" s="37"/>
      <c r="J11" s="22"/>
      <c r="K11" s="1"/>
    </row>
    <row r="12" spans="1:11" ht="147.75" customHeight="1" thickBot="1">
      <c r="A12" s="461" t="s">
        <v>158</v>
      </c>
      <c r="B12" s="461"/>
      <c r="C12" s="461"/>
      <c r="D12" s="461"/>
      <c r="E12" s="461"/>
      <c r="F12" s="462"/>
      <c r="G12" s="462"/>
      <c r="H12" s="462"/>
      <c r="I12" s="462"/>
      <c r="J12" s="462"/>
      <c r="K12" s="462"/>
    </row>
    <row r="13" spans="1:11" s="257" customFormat="1" ht="47.25" customHeight="1" thickBot="1">
      <c r="A13" s="464" t="s">
        <v>70</v>
      </c>
      <c r="B13" s="459" t="s">
        <v>74</v>
      </c>
      <c r="C13" s="456" t="s">
        <v>121</v>
      </c>
      <c r="D13" s="457"/>
      <c r="E13" s="458"/>
      <c r="F13" s="456" t="s">
        <v>122</v>
      </c>
      <c r="G13" s="457"/>
      <c r="H13" s="458"/>
      <c r="I13" s="456" t="s">
        <v>139</v>
      </c>
      <c r="J13" s="457"/>
      <c r="K13" s="458"/>
    </row>
    <row r="14" spans="1:11" ht="33" customHeight="1">
      <c r="A14" s="463"/>
      <c r="B14" s="463"/>
      <c r="C14" s="459" t="s">
        <v>75</v>
      </c>
      <c r="D14" s="448" t="s">
        <v>131</v>
      </c>
      <c r="E14" s="450" t="s">
        <v>76</v>
      </c>
      <c r="F14" s="459" t="s">
        <v>75</v>
      </c>
      <c r="G14" s="448" t="s">
        <v>132</v>
      </c>
      <c r="H14" s="450" t="s">
        <v>76</v>
      </c>
      <c r="I14" s="459" t="s">
        <v>75</v>
      </c>
      <c r="J14" s="448" t="s">
        <v>132</v>
      </c>
      <c r="K14" s="450" t="s">
        <v>76</v>
      </c>
    </row>
    <row r="15" spans="1:11" ht="82.5" customHeight="1" thickBot="1">
      <c r="A15" s="435"/>
      <c r="B15" s="435"/>
      <c r="C15" s="460"/>
      <c r="D15" s="449"/>
      <c r="E15" s="451"/>
      <c r="F15" s="460"/>
      <c r="G15" s="449"/>
      <c r="H15" s="451"/>
      <c r="I15" s="460"/>
      <c r="J15" s="449"/>
      <c r="K15" s="451"/>
    </row>
    <row r="16" spans="1:11" ht="21" thickBot="1">
      <c r="A16" s="121">
        <v>1</v>
      </c>
      <c r="B16" s="81">
        <v>2</v>
      </c>
      <c r="C16" s="80">
        <v>3</v>
      </c>
      <c r="D16" s="81">
        <v>4</v>
      </c>
      <c r="E16" s="80">
        <v>5</v>
      </c>
      <c r="F16" s="81">
        <v>6</v>
      </c>
      <c r="G16" s="80">
        <v>7</v>
      </c>
      <c r="H16" s="81">
        <v>8</v>
      </c>
      <c r="I16" s="80">
        <v>9</v>
      </c>
      <c r="J16" s="81">
        <v>10</v>
      </c>
      <c r="K16" s="80">
        <v>11</v>
      </c>
    </row>
    <row r="17" spans="1:11" ht="148.5" customHeight="1" thickBot="1">
      <c r="A17" s="169">
        <v>1</v>
      </c>
      <c r="B17" s="82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7" s="83" t="s">
        <v>81</v>
      </c>
      <c r="D17" s="270">
        <f>'Долг_2. Гарантии_2021-2023'!D7</f>
        <v>35000</v>
      </c>
      <c r="E17" s="167" t="str">
        <f>'Долг_2. Гарантии_2021-2023'!E7</f>
        <v>2021г.</v>
      </c>
      <c r="F17" s="83"/>
      <c r="G17" s="84">
        <f>'Долг_2. Гарантии_2021-2023'!G7</f>
        <v>0</v>
      </c>
      <c r="H17" s="167"/>
      <c r="I17" s="83"/>
      <c r="J17" s="84">
        <f>'Долг_2. Гарантии_2021-2023'!J7</f>
        <v>0</v>
      </c>
      <c r="K17" s="167"/>
    </row>
    <row r="18" spans="1:11" ht="66.75" customHeight="1" thickBot="1">
      <c r="A18" s="85"/>
      <c r="B18" s="86" t="s">
        <v>91</v>
      </c>
      <c r="C18" s="87"/>
      <c r="D18" s="271">
        <f>SUM(D17:D17)</f>
        <v>35000</v>
      </c>
      <c r="E18" s="89"/>
      <c r="F18" s="87"/>
      <c r="G18" s="88">
        <f>SUM(G17:G17)</f>
        <v>0</v>
      </c>
      <c r="H18" s="89"/>
      <c r="I18" s="87"/>
      <c r="J18" s="88">
        <f>SUM(J17:J17)</f>
        <v>0</v>
      </c>
      <c r="K18" s="89"/>
    </row>
    <row r="19" ht="12.75">
      <c r="A19" s="55"/>
    </row>
    <row r="20" spans="1:5" ht="42" customHeight="1">
      <c r="A20" s="452"/>
      <c r="B20" s="384"/>
      <c r="C20" s="384"/>
      <c r="D20" s="384"/>
      <c r="E20" s="384"/>
    </row>
    <row r="25" spans="4:10" ht="12.75">
      <c r="D25" s="54" t="s">
        <v>72</v>
      </c>
      <c r="G25" s="54" t="s">
        <v>72</v>
      </c>
      <c r="J25" s="54" t="s">
        <v>72</v>
      </c>
    </row>
  </sheetData>
  <sheetProtection/>
  <mergeCells count="35">
    <mergeCell ref="I8:K8"/>
    <mergeCell ref="I9:K9"/>
    <mergeCell ref="I2:K2"/>
    <mergeCell ref="I3:K3"/>
    <mergeCell ref="J4:K4"/>
    <mergeCell ref="J5:K5"/>
    <mergeCell ref="I13:K13"/>
    <mergeCell ref="I14:I15"/>
    <mergeCell ref="J14:J15"/>
    <mergeCell ref="K14:K15"/>
    <mergeCell ref="A12:K12"/>
    <mergeCell ref="B13:B15"/>
    <mergeCell ref="H14:H15"/>
    <mergeCell ref="A13:A15"/>
    <mergeCell ref="F14:F15"/>
    <mergeCell ref="C14:C15"/>
    <mergeCell ref="C9:F9"/>
    <mergeCell ref="C13:E13"/>
    <mergeCell ref="F1:H1"/>
    <mergeCell ref="F2:H2"/>
    <mergeCell ref="F3:H3"/>
    <mergeCell ref="G4:H4"/>
    <mergeCell ref="G5:H5"/>
    <mergeCell ref="F13:H13"/>
    <mergeCell ref="C8:F8"/>
    <mergeCell ref="D14:D15"/>
    <mergeCell ref="E14:E15"/>
    <mergeCell ref="A20:E20"/>
    <mergeCell ref="G14:G15"/>
    <mergeCell ref="I1:K1"/>
    <mergeCell ref="C1:E1"/>
    <mergeCell ref="C2:E2"/>
    <mergeCell ref="C3:E3"/>
    <mergeCell ref="D5:E5"/>
    <mergeCell ref="D4:E4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44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BreakPreview" zoomScale="55" zoomScaleNormal="75" zoomScaleSheetLayoutView="55" workbookViewId="0" topLeftCell="A54">
      <selection activeCell="B65" sqref="B65"/>
    </sheetView>
  </sheetViews>
  <sheetFormatPr defaultColWidth="9.125" defaultRowHeight="12.75"/>
  <cols>
    <col min="1" max="1" width="3.50390625" style="2" customWidth="1"/>
    <col min="2" max="2" width="76.00390625" style="2" customWidth="1"/>
    <col min="3" max="3" width="20.375" style="5" customWidth="1"/>
    <col min="4" max="4" width="15.375" style="2" customWidth="1"/>
    <col min="5" max="5" width="22.00390625" style="2" customWidth="1"/>
    <col min="6" max="6" width="18.50390625" style="15" customWidth="1"/>
    <col min="7" max="7" width="14.375" style="2" customWidth="1"/>
    <col min="8" max="8" width="14.375" style="14" customWidth="1"/>
    <col min="9" max="9" width="15.375" style="2" customWidth="1"/>
    <col min="10" max="10" width="13.375" style="2" customWidth="1"/>
    <col min="11" max="11" width="12.125" style="14" customWidth="1"/>
    <col min="12" max="12" width="15.50390625" style="14" customWidth="1"/>
    <col min="13" max="13" width="12.125" style="2" customWidth="1"/>
    <col min="14" max="16384" width="9.125" style="2" customWidth="1"/>
  </cols>
  <sheetData>
    <row r="1" spans="3:11" s="4" customFormat="1" ht="13.5" customHeight="1" hidden="1">
      <c r="C1" s="5"/>
      <c r="F1" s="6"/>
      <c r="H1" s="49" t="s">
        <v>79</v>
      </c>
      <c r="I1" s="50"/>
      <c r="J1" s="50"/>
      <c r="K1" s="50"/>
    </row>
    <row r="2" spans="3:11" s="4" customFormat="1" ht="13.5" customHeight="1" hidden="1">
      <c r="C2" s="5"/>
      <c r="F2" s="6"/>
      <c r="H2" s="49" t="s">
        <v>0</v>
      </c>
      <c r="I2" s="50"/>
      <c r="J2" s="50"/>
      <c r="K2" s="50"/>
    </row>
    <row r="3" spans="3:13" s="4" customFormat="1" ht="18.75" customHeight="1" hidden="1">
      <c r="C3" s="5"/>
      <c r="F3" s="6"/>
      <c r="H3" s="49"/>
      <c r="I3" s="50"/>
      <c r="J3" s="50"/>
      <c r="K3" s="50"/>
      <c r="L3" s="132"/>
      <c r="M3" s="132"/>
    </row>
    <row r="4" spans="3:13" s="4" customFormat="1" ht="16.5" customHeight="1" hidden="1">
      <c r="C4" s="5"/>
      <c r="F4" s="6"/>
      <c r="H4" s="49"/>
      <c r="I4" s="50"/>
      <c r="J4" s="50"/>
      <c r="K4" s="50"/>
      <c r="L4" s="133"/>
      <c r="M4" s="134"/>
    </row>
    <row r="5" spans="3:13" s="4" customFormat="1" ht="16.5" customHeight="1" hidden="1">
      <c r="C5" s="5"/>
      <c r="F5" s="6"/>
      <c r="H5" s="49"/>
      <c r="I5" s="50"/>
      <c r="J5" s="50"/>
      <c r="K5" s="50"/>
      <c r="L5" s="57"/>
      <c r="M5" s="57"/>
    </row>
    <row r="6" spans="3:13" s="4" customFormat="1" ht="57" customHeight="1">
      <c r="C6" s="5"/>
      <c r="F6" s="6"/>
      <c r="H6" s="49"/>
      <c r="I6" s="447" t="s">
        <v>176</v>
      </c>
      <c r="J6" s="394"/>
      <c r="K6" s="394"/>
      <c r="L6" s="394"/>
      <c r="M6" s="57"/>
    </row>
    <row r="7" spans="1:12" s="9" customFormat="1" ht="19.5" customHeight="1">
      <c r="A7" s="7"/>
      <c r="B7" s="4"/>
      <c r="C7" s="5"/>
      <c r="D7" s="3"/>
      <c r="E7" s="8"/>
      <c r="F7" s="1"/>
      <c r="G7" s="1"/>
      <c r="H7" s="49"/>
      <c r="I7" s="441" t="s">
        <v>161</v>
      </c>
      <c r="J7" s="442"/>
      <c r="K7" s="442"/>
      <c r="L7" s="442"/>
    </row>
    <row r="8" spans="1:12" s="9" customFormat="1" ht="15">
      <c r="A8" s="7"/>
      <c r="B8" s="4"/>
      <c r="C8" s="5"/>
      <c r="D8" s="3"/>
      <c r="E8" s="8"/>
      <c r="F8" s="1"/>
      <c r="G8" s="1"/>
      <c r="H8" s="49"/>
      <c r="I8" s="441" t="s">
        <v>137</v>
      </c>
      <c r="J8" s="442"/>
      <c r="K8" s="442"/>
      <c r="L8" s="442"/>
    </row>
    <row r="9" spans="1:12" s="9" customFormat="1" ht="16.5" customHeight="1">
      <c r="A9" s="7"/>
      <c r="B9" s="4"/>
      <c r="C9" s="5"/>
      <c r="D9" s="3"/>
      <c r="E9" s="8"/>
      <c r="F9" s="1"/>
      <c r="G9" s="1"/>
      <c r="H9" s="49"/>
      <c r="I9" s="441" t="s">
        <v>162</v>
      </c>
      <c r="J9" s="442"/>
      <c r="K9" s="442"/>
      <c r="L9" s="442"/>
    </row>
    <row r="10" spans="1:12" s="9" customFormat="1" ht="45.75" customHeight="1">
      <c r="A10" s="7"/>
      <c r="B10" s="4"/>
      <c r="C10" s="5"/>
      <c r="D10" s="3"/>
      <c r="E10" s="8"/>
      <c r="F10" s="1"/>
      <c r="G10" s="1"/>
      <c r="H10" s="49"/>
      <c r="I10" s="51"/>
      <c r="J10" s="52"/>
      <c r="L10" s="57"/>
    </row>
    <row r="11" spans="1:12" s="43" customFormat="1" ht="78" customHeight="1">
      <c r="A11" s="498" t="s">
        <v>140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</row>
    <row r="12" spans="1:12" s="301" customFormat="1" ht="36" customHeight="1">
      <c r="A12" s="300"/>
      <c r="B12" s="292"/>
      <c r="C12" s="292"/>
      <c r="D12" s="293" t="s">
        <v>121</v>
      </c>
      <c r="E12" s="292"/>
      <c r="F12" s="292"/>
      <c r="G12" s="292"/>
      <c r="H12" s="292"/>
      <c r="I12" s="292"/>
      <c r="J12" s="292"/>
      <c r="K12" s="292"/>
      <c r="L12" s="292"/>
    </row>
    <row r="13" spans="1:12" s="308" customFormat="1" ht="18">
      <c r="A13" s="303"/>
      <c r="B13" s="304" t="s">
        <v>171</v>
      </c>
      <c r="C13" s="305"/>
      <c r="D13" s="306"/>
      <c r="E13" s="307"/>
      <c r="F13" s="307"/>
      <c r="H13" s="309"/>
      <c r="I13" s="310"/>
      <c r="J13" s="309"/>
      <c r="K13" s="306"/>
      <c r="L13" s="306"/>
    </row>
    <row r="14" spans="1:13" s="9" customFormat="1" ht="13.5" thickBot="1">
      <c r="A14" s="7"/>
      <c r="B14" s="10"/>
      <c r="C14" s="11"/>
      <c r="D14" s="3"/>
      <c r="E14" s="8"/>
      <c r="F14" s="12"/>
      <c r="G14" s="3"/>
      <c r="H14" s="3"/>
      <c r="I14" s="3"/>
      <c r="J14" s="11"/>
      <c r="L14" s="3" t="s">
        <v>30</v>
      </c>
      <c r="M14" s="3"/>
    </row>
    <row r="15" spans="1:12" s="48" customFormat="1" ht="24.75" customHeight="1" thickBot="1">
      <c r="A15" s="489" t="s">
        <v>3</v>
      </c>
      <c r="B15" s="61"/>
      <c r="C15" s="492" t="s">
        <v>167</v>
      </c>
      <c r="D15" s="479" t="s">
        <v>66</v>
      </c>
      <c r="E15" s="480"/>
      <c r="F15" s="512" t="s">
        <v>11</v>
      </c>
      <c r="G15" s="505" t="s">
        <v>109</v>
      </c>
      <c r="H15" s="506"/>
      <c r="I15" s="506"/>
      <c r="J15" s="506"/>
      <c r="K15" s="506"/>
      <c r="L15" s="507"/>
    </row>
    <row r="16" spans="1:12" s="9" customFormat="1" ht="20.25" customHeight="1" thickBot="1">
      <c r="A16" s="490"/>
      <c r="B16" s="141"/>
      <c r="C16" s="493"/>
      <c r="D16" s="483"/>
      <c r="E16" s="484"/>
      <c r="F16" s="513"/>
      <c r="G16" s="142"/>
      <c r="H16" s="479" t="s">
        <v>7</v>
      </c>
      <c r="I16" s="480"/>
      <c r="J16" s="495" t="s">
        <v>110</v>
      </c>
      <c r="K16" s="496"/>
      <c r="L16" s="497"/>
    </row>
    <row r="17" spans="1:12" s="9" customFormat="1" ht="15.75" customHeight="1" thickBot="1">
      <c r="A17" s="490"/>
      <c r="B17" s="141"/>
      <c r="C17" s="493"/>
      <c r="D17" s="481"/>
      <c r="E17" s="482"/>
      <c r="F17" s="513"/>
      <c r="G17" s="143" t="s">
        <v>4</v>
      </c>
      <c r="H17" s="481"/>
      <c r="I17" s="482"/>
      <c r="J17" s="144" t="s">
        <v>4</v>
      </c>
      <c r="K17" s="500" t="s">
        <v>7</v>
      </c>
      <c r="L17" s="501"/>
    </row>
    <row r="18" spans="1:12" s="9" customFormat="1" ht="102.75" customHeight="1" thickBot="1">
      <c r="A18" s="491"/>
      <c r="B18" s="145" t="s">
        <v>62</v>
      </c>
      <c r="C18" s="494"/>
      <c r="D18" s="172" t="s">
        <v>67</v>
      </c>
      <c r="E18" s="60" t="s">
        <v>61</v>
      </c>
      <c r="F18" s="514"/>
      <c r="G18" s="177"/>
      <c r="H18" s="146" t="s">
        <v>5</v>
      </c>
      <c r="I18" s="179" t="s">
        <v>6</v>
      </c>
      <c r="J18" s="145"/>
      <c r="K18" s="146" t="s">
        <v>5</v>
      </c>
      <c r="L18" s="185" t="s">
        <v>6</v>
      </c>
    </row>
    <row r="19" spans="1:12" s="9" customFormat="1" ht="17.25" customHeight="1" thickBot="1">
      <c r="A19" s="194">
        <v>1</v>
      </c>
      <c r="B19" s="195">
        <v>2</v>
      </c>
      <c r="C19" s="196">
        <v>3</v>
      </c>
      <c r="D19" s="197">
        <v>4</v>
      </c>
      <c r="E19" s="198">
        <v>5</v>
      </c>
      <c r="F19" s="199" t="s">
        <v>83</v>
      </c>
      <c r="G19" s="200">
        <v>7</v>
      </c>
      <c r="H19" s="198">
        <v>8</v>
      </c>
      <c r="I19" s="201">
        <v>9</v>
      </c>
      <c r="J19" s="195">
        <v>10</v>
      </c>
      <c r="K19" s="198">
        <v>11</v>
      </c>
      <c r="L19" s="202">
        <v>12</v>
      </c>
    </row>
    <row r="20" spans="1:13" s="44" customFormat="1" ht="36" customHeight="1">
      <c r="A20" s="62">
        <v>1</v>
      </c>
      <c r="B20" s="63" t="s">
        <v>111</v>
      </c>
      <c r="C20" s="64" t="s">
        <v>107</v>
      </c>
      <c r="D20" s="173">
        <f>H20</f>
        <v>374970</v>
      </c>
      <c r="E20" s="221" t="s">
        <v>112</v>
      </c>
      <c r="F20" s="65" t="s">
        <v>108</v>
      </c>
      <c r="G20" s="173">
        <f>I20+H20</f>
        <v>384970</v>
      </c>
      <c r="H20" s="181">
        <f>K20</f>
        <v>374970</v>
      </c>
      <c r="I20" s="180">
        <f>L20</f>
        <v>10000</v>
      </c>
      <c r="J20" s="183">
        <f>L20+K20</f>
        <v>384970</v>
      </c>
      <c r="K20" s="186">
        <v>374970</v>
      </c>
      <c r="L20" s="180">
        <v>10000</v>
      </c>
      <c r="M20" s="45"/>
    </row>
    <row r="21" spans="1:12" s="46" customFormat="1" ht="33.75" customHeight="1" thickBot="1">
      <c r="A21" s="66">
        <v>2</v>
      </c>
      <c r="B21" s="67" t="s">
        <v>172</v>
      </c>
      <c r="C21" s="68" t="s">
        <v>113</v>
      </c>
      <c r="D21" s="174">
        <f>H21</f>
        <v>319842.2</v>
      </c>
      <c r="E21" s="221" t="s">
        <v>112</v>
      </c>
      <c r="F21" s="69" t="s">
        <v>114</v>
      </c>
      <c r="G21" s="178">
        <f>I21+H21</f>
        <v>336642.2</v>
      </c>
      <c r="H21" s="182">
        <v>319842.2</v>
      </c>
      <c r="I21" s="203">
        <v>16800</v>
      </c>
      <c r="J21" s="184">
        <f>K21+L21</f>
        <v>213946.9</v>
      </c>
      <c r="K21" s="187">
        <f>193721+10000</f>
        <v>203721</v>
      </c>
      <c r="L21" s="264">
        <v>10225.9</v>
      </c>
    </row>
    <row r="22" spans="1:12" s="47" customFormat="1" ht="39.75" customHeight="1" thickBot="1">
      <c r="A22" s="485" t="s">
        <v>65</v>
      </c>
      <c r="B22" s="486"/>
      <c r="C22" s="70"/>
      <c r="D22" s="175">
        <f>SUM(D20:D21)</f>
        <v>694812.2</v>
      </c>
      <c r="E22" s="176"/>
      <c r="F22" s="90"/>
      <c r="G22" s="175">
        <f aca="true" t="shared" si="0" ref="G22:L22">SUM(G20:G21)</f>
        <v>721612.2</v>
      </c>
      <c r="H22" s="176">
        <f t="shared" si="0"/>
        <v>694812.2</v>
      </c>
      <c r="I22" s="90">
        <f t="shared" si="0"/>
        <v>26800</v>
      </c>
      <c r="J22" s="175">
        <f t="shared" si="0"/>
        <v>598916.9</v>
      </c>
      <c r="K22" s="176">
        <f t="shared" si="0"/>
        <v>578691</v>
      </c>
      <c r="L22" s="176">
        <f t="shared" si="0"/>
        <v>20225.9</v>
      </c>
    </row>
    <row r="23" spans="1:13" s="289" customFormat="1" ht="58.5" customHeight="1">
      <c r="A23" s="288"/>
      <c r="B23" s="508" t="s">
        <v>170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351"/>
    </row>
    <row r="24" spans="1:13" s="9" customFormat="1" ht="15" customHeight="1" thickBot="1">
      <c r="A24" s="7"/>
      <c r="B24" s="10"/>
      <c r="C24" s="11"/>
      <c r="D24" s="3"/>
      <c r="E24" s="8"/>
      <c r="F24" s="12"/>
      <c r="G24" s="3"/>
      <c r="H24" s="3"/>
      <c r="I24" s="3"/>
      <c r="J24" s="11"/>
      <c r="L24" s="3" t="s">
        <v>30</v>
      </c>
      <c r="M24" s="3"/>
    </row>
    <row r="25" spans="1:12" s="48" customFormat="1" ht="24.75" customHeight="1" thickBot="1">
      <c r="A25" s="489" t="s">
        <v>3</v>
      </c>
      <c r="B25" s="61"/>
      <c r="C25" s="492" t="s">
        <v>167</v>
      </c>
      <c r="D25" s="479" t="s">
        <v>66</v>
      </c>
      <c r="E25" s="480"/>
      <c r="F25" s="512" t="s">
        <v>11</v>
      </c>
      <c r="G25" s="505" t="s">
        <v>109</v>
      </c>
      <c r="H25" s="506"/>
      <c r="I25" s="506"/>
      <c r="J25" s="506"/>
      <c r="K25" s="506"/>
      <c r="L25" s="507"/>
    </row>
    <row r="26" spans="1:12" s="9" customFormat="1" ht="27.75" customHeight="1" thickBot="1">
      <c r="A26" s="490"/>
      <c r="B26" s="141"/>
      <c r="C26" s="493"/>
      <c r="D26" s="483"/>
      <c r="E26" s="484"/>
      <c r="F26" s="513"/>
      <c r="G26" s="142"/>
      <c r="H26" s="479" t="s">
        <v>7</v>
      </c>
      <c r="I26" s="480"/>
      <c r="J26" s="495" t="s">
        <v>110</v>
      </c>
      <c r="K26" s="496"/>
      <c r="L26" s="497"/>
    </row>
    <row r="27" spans="1:12" s="9" customFormat="1" ht="21" customHeight="1" thickBot="1">
      <c r="A27" s="490"/>
      <c r="B27" s="141"/>
      <c r="C27" s="493"/>
      <c r="D27" s="481"/>
      <c r="E27" s="482"/>
      <c r="F27" s="513"/>
      <c r="G27" s="143" t="s">
        <v>4</v>
      </c>
      <c r="H27" s="481"/>
      <c r="I27" s="482"/>
      <c r="J27" s="144" t="s">
        <v>4</v>
      </c>
      <c r="K27" s="500" t="s">
        <v>7</v>
      </c>
      <c r="L27" s="501"/>
    </row>
    <row r="28" spans="1:12" s="9" customFormat="1" ht="96.75" customHeight="1" thickBot="1">
      <c r="A28" s="491"/>
      <c r="B28" s="145" t="s">
        <v>62</v>
      </c>
      <c r="C28" s="494"/>
      <c r="D28" s="172" t="s">
        <v>67</v>
      </c>
      <c r="E28" s="60" t="s">
        <v>61</v>
      </c>
      <c r="F28" s="514"/>
      <c r="G28" s="177"/>
      <c r="H28" s="146" t="s">
        <v>5</v>
      </c>
      <c r="I28" s="179" t="s">
        <v>6</v>
      </c>
      <c r="J28" s="145"/>
      <c r="K28" s="146" t="s">
        <v>5</v>
      </c>
      <c r="L28" s="185" t="s">
        <v>6</v>
      </c>
    </row>
    <row r="29" spans="1:12" s="9" customFormat="1" ht="19.5" customHeight="1" thickBot="1">
      <c r="A29" s="194">
        <v>1</v>
      </c>
      <c r="B29" s="195">
        <v>2</v>
      </c>
      <c r="C29" s="196">
        <v>3</v>
      </c>
      <c r="D29" s="197">
        <v>4</v>
      </c>
      <c r="E29" s="198">
        <v>5</v>
      </c>
      <c r="F29" s="199" t="s">
        <v>83</v>
      </c>
      <c r="G29" s="200">
        <v>7</v>
      </c>
      <c r="H29" s="198">
        <v>8</v>
      </c>
      <c r="I29" s="201">
        <v>9</v>
      </c>
      <c r="J29" s="195">
        <v>10</v>
      </c>
      <c r="K29" s="198">
        <v>11</v>
      </c>
      <c r="L29" s="202">
        <v>12</v>
      </c>
    </row>
    <row r="30" spans="1:12" s="46" customFormat="1" ht="40.5" customHeight="1" thickBot="1">
      <c r="A30" s="311">
        <v>1</v>
      </c>
      <c r="B30" s="291" t="s">
        <v>164</v>
      </c>
      <c r="C30" s="68" t="s">
        <v>113</v>
      </c>
      <c r="D30" s="174">
        <f>H30</f>
        <v>193721</v>
      </c>
      <c r="E30" s="221" t="s">
        <v>112</v>
      </c>
      <c r="F30" s="69" t="s">
        <v>165</v>
      </c>
      <c r="G30" s="178">
        <f>I30+H30</f>
        <v>194321</v>
      </c>
      <c r="H30" s="182">
        <v>193721</v>
      </c>
      <c r="I30" s="203">
        <v>600</v>
      </c>
      <c r="J30" s="184">
        <f>K30+L30</f>
        <v>75</v>
      </c>
      <c r="K30" s="187">
        <v>0</v>
      </c>
      <c r="L30" s="264">
        <v>75</v>
      </c>
    </row>
    <row r="31" spans="1:12" s="47" customFormat="1" ht="42" customHeight="1" thickBot="1">
      <c r="A31" s="485" t="s">
        <v>166</v>
      </c>
      <c r="B31" s="486"/>
      <c r="C31" s="70"/>
      <c r="D31" s="175">
        <f>SUM(D30:D30)</f>
        <v>193721</v>
      </c>
      <c r="E31" s="176"/>
      <c r="F31" s="90"/>
      <c r="G31" s="175">
        <f aca="true" t="shared" si="1" ref="G31:L31">SUM(G30:G30)</f>
        <v>194321</v>
      </c>
      <c r="H31" s="176">
        <f t="shared" si="1"/>
        <v>193721</v>
      </c>
      <c r="I31" s="90">
        <f t="shared" si="1"/>
        <v>600</v>
      </c>
      <c r="J31" s="175">
        <f t="shared" si="1"/>
        <v>75</v>
      </c>
      <c r="K31" s="176">
        <f t="shared" si="1"/>
        <v>0</v>
      </c>
      <c r="L31" s="176">
        <f t="shared" si="1"/>
        <v>75</v>
      </c>
    </row>
    <row r="32" spans="2:14" ht="69" customHeight="1">
      <c r="B32" s="13"/>
      <c r="D32" s="293" t="s">
        <v>122</v>
      </c>
      <c r="M32" s="16"/>
      <c r="N32" s="16"/>
    </row>
    <row r="33" spans="1:12" s="286" customFormat="1" ht="36" customHeight="1">
      <c r="A33" s="285"/>
      <c r="B33" s="294" t="s">
        <v>177</v>
      </c>
      <c r="C33" s="295"/>
      <c r="D33" s="296"/>
      <c r="E33" s="287"/>
      <c r="F33" s="287"/>
      <c r="H33" s="297"/>
      <c r="I33" s="298"/>
      <c r="J33" s="297"/>
      <c r="K33" s="296"/>
      <c r="L33" s="296"/>
    </row>
    <row r="34" spans="1:13" s="9" customFormat="1" ht="13.5" thickBot="1">
      <c r="A34" s="7"/>
      <c r="B34" s="10"/>
      <c r="C34" s="11"/>
      <c r="D34" s="3"/>
      <c r="E34" s="8"/>
      <c r="F34" s="12"/>
      <c r="G34" s="3"/>
      <c r="H34" s="3"/>
      <c r="I34" s="3"/>
      <c r="J34" s="11"/>
      <c r="L34" s="3" t="s">
        <v>30</v>
      </c>
      <c r="M34" s="3"/>
    </row>
    <row r="35" spans="1:12" s="230" customFormat="1" ht="24" customHeight="1" thickBot="1">
      <c r="A35" s="473" t="s">
        <v>3</v>
      </c>
      <c r="B35" s="232"/>
      <c r="C35" s="476" t="s">
        <v>167</v>
      </c>
      <c r="D35" s="467" t="s">
        <v>66</v>
      </c>
      <c r="E35" s="468"/>
      <c r="F35" s="502" t="s">
        <v>11</v>
      </c>
      <c r="G35" s="505" t="s">
        <v>115</v>
      </c>
      <c r="H35" s="506"/>
      <c r="I35" s="506"/>
      <c r="J35" s="506"/>
      <c r="K35" s="506"/>
      <c r="L35" s="507"/>
    </row>
    <row r="36" spans="1:12" s="231" customFormat="1" ht="25.5" customHeight="1" thickBot="1">
      <c r="A36" s="474"/>
      <c r="B36" s="234"/>
      <c r="C36" s="477"/>
      <c r="D36" s="469"/>
      <c r="E36" s="470"/>
      <c r="F36" s="503"/>
      <c r="G36" s="235"/>
      <c r="H36" s="467" t="s">
        <v>7</v>
      </c>
      <c r="I36" s="468"/>
      <c r="J36" s="495" t="s">
        <v>116</v>
      </c>
      <c r="K36" s="496"/>
      <c r="L36" s="497"/>
    </row>
    <row r="37" spans="1:12" s="231" customFormat="1" ht="18" customHeight="1" thickBot="1">
      <c r="A37" s="474"/>
      <c r="B37" s="234"/>
      <c r="C37" s="477"/>
      <c r="D37" s="471"/>
      <c r="E37" s="472"/>
      <c r="F37" s="503"/>
      <c r="G37" s="236" t="s">
        <v>4</v>
      </c>
      <c r="H37" s="471"/>
      <c r="I37" s="472"/>
      <c r="J37" s="237" t="s">
        <v>4</v>
      </c>
      <c r="K37" s="510" t="s">
        <v>7</v>
      </c>
      <c r="L37" s="511"/>
    </row>
    <row r="38" spans="1:12" s="231" customFormat="1" ht="101.25" customHeight="1" thickBot="1">
      <c r="A38" s="475"/>
      <c r="B38" s="238" t="s">
        <v>62</v>
      </c>
      <c r="C38" s="478"/>
      <c r="D38" s="239" t="s">
        <v>67</v>
      </c>
      <c r="E38" s="240" t="s">
        <v>61</v>
      </c>
      <c r="F38" s="504"/>
      <c r="G38" s="241"/>
      <c r="H38" s="242" t="s">
        <v>5</v>
      </c>
      <c r="I38" s="243" t="s">
        <v>6</v>
      </c>
      <c r="J38" s="238"/>
      <c r="K38" s="242" t="s">
        <v>5</v>
      </c>
      <c r="L38" s="244" t="s">
        <v>6</v>
      </c>
    </row>
    <row r="39" spans="1:12" s="217" customFormat="1" ht="17.25" customHeight="1" thickBot="1">
      <c r="A39" s="207">
        <v>1</v>
      </c>
      <c r="B39" s="208">
        <v>2</v>
      </c>
      <c r="C39" s="209">
        <v>3</v>
      </c>
      <c r="D39" s="210">
        <v>4</v>
      </c>
      <c r="E39" s="211">
        <v>5</v>
      </c>
      <c r="F39" s="212" t="s">
        <v>83</v>
      </c>
      <c r="G39" s="213">
        <v>7</v>
      </c>
      <c r="H39" s="214">
        <v>8</v>
      </c>
      <c r="I39" s="215">
        <v>9</v>
      </c>
      <c r="J39" s="208">
        <v>10</v>
      </c>
      <c r="K39" s="214">
        <v>11</v>
      </c>
      <c r="L39" s="216">
        <v>12</v>
      </c>
    </row>
    <row r="40" spans="1:13" s="44" customFormat="1" ht="39.75" customHeight="1" thickBot="1">
      <c r="A40" s="62">
        <v>1</v>
      </c>
      <c r="B40" s="63" t="s">
        <v>119</v>
      </c>
      <c r="C40" s="64" t="s">
        <v>113</v>
      </c>
      <c r="D40" s="181">
        <f>H40</f>
        <v>116121.2</v>
      </c>
      <c r="E40" s="218" t="s">
        <v>112</v>
      </c>
      <c r="F40" s="65" t="s">
        <v>114</v>
      </c>
      <c r="G40" s="173">
        <f>I40+H40</f>
        <v>128521.2</v>
      </c>
      <c r="H40" s="181">
        <f>K40</f>
        <v>116121.2</v>
      </c>
      <c r="I40" s="180">
        <v>12400</v>
      </c>
      <c r="J40" s="183">
        <f>L40+K40</f>
        <v>128521.2</v>
      </c>
      <c r="K40" s="186">
        <v>116121.2</v>
      </c>
      <c r="L40" s="180">
        <v>12400</v>
      </c>
      <c r="M40" s="45"/>
    </row>
    <row r="41" spans="1:12" s="46" customFormat="1" ht="44.25" customHeight="1" thickBot="1">
      <c r="A41" s="66">
        <v>2</v>
      </c>
      <c r="B41" s="67" t="s">
        <v>169</v>
      </c>
      <c r="C41" s="68" t="s">
        <v>117</v>
      </c>
      <c r="D41" s="181">
        <f>H41</f>
        <v>116121.2</v>
      </c>
      <c r="E41" s="218" t="s">
        <v>112</v>
      </c>
      <c r="F41" s="69" t="s">
        <v>118</v>
      </c>
      <c r="G41" s="184">
        <f>H41+I41</f>
        <v>140921.2</v>
      </c>
      <c r="H41" s="219">
        <v>116121.2</v>
      </c>
      <c r="I41" s="203">
        <v>24800</v>
      </c>
      <c r="J41" s="184">
        <f>K41+L41</f>
        <v>23660.8</v>
      </c>
      <c r="K41" s="187">
        <v>11255.8</v>
      </c>
      <c r="L41" s="264">
        <v>12405</v>
      </c>
    </row>
    <row r="42" spans="1:12" s="47" customFormat="1" ht="30.75" customHeight="1" thickBot="1">
      <c r="A42" s="485" t="s">
        <v>65</v>
      </c>
      <c r="B42" s="486"/>
      <c r="C42" s="70"/>
      <c r="D42" s="176">
        <f>SUM(D40:D41)</f>
        <v>232242.4</v>
      </c>
      <c r="E42" s="220"/>
      <c r="F42" s="90"/>
      <c r="G42" s="175">
        <f aca="true" t="shared" si="2" ref="G42:L42">SUM(G40:G41)</f>
        <v>269442.4</v>
      </c>
      <c r="H42" s="176">
        <f t="shared" si="2"/>
        <v>232242.4</v>
      </c>
      <c r="I42" s="90">
        <f t="shared" si="2"/>
        <v>37200</v>
      </c>
      <c r="J42" s="175">
        <f t="shared" si="2"/>
        <v>152182</v>
      </c>
      <c r="K42" s="176">
        <f t="shared" si="2"/>
        <v>127377</v>
      </c>
      <c r="L42" s="220">
        <f t="shared" si="2"/>
        <v>24805</v>
      </c>
    </row>
    <row r="43" spans="1:12" s="299" customFormat="1" ht="21.75" customHeight="1">
      <c r="A43" s="282"/>
      <c r="B43" s="282"/>
      <c r="C43" s="283"/>
      <c r="D43" s="284"/>
      <c r="E43" s="284"/>
      <c r="F43" s="284"/>
      <c r="G43" s="284"/>
      <c r="H43" s="284"/>
      <c r="I43" s="284"/>
      <c r="J43" s="284"/>
      <c r="K43" s="284"/>
      <c r="L43" s="284"/>
    </row>
    <row r="44" spans="1:13" s="314" customFormat="1" ht="35.25" customHeight="1">
      <c r="A44" s="313"/>
      <c r="B44" s="487" t="s">
        <v>178</v>
      </c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352"/>
    </row>
    <row r="45" spans="1:13" s="9" customFormat="1" ht="15" customHeight="1" thickBot="1">
      <c r="A45" s="7"/>
      <c r="B45" s="10"/>
      <c r="C45" s="11"/>
      <c r="D45" s="3"/>
      <c r="E45" s="8"/>
      <c r="F45" s="12"/>
      <c r="G45" s="3"/>
      <c r="H45" s="3"/>
      <c r="I45" s="3"/>
      <c r="J45" s="11"/>
      <c r="L45" s="3" t="s">
        <v>30</v>
      </c>
      <c r="M45" s="3"/>
    </row>
    <row r="46" spans="1:12" s="48" customFormat="1" ht="24.75" customHeight="1" thickBot="1">
      <c r="A46" s="489" t="s">
        <v>3</v>
      </c>
      <c r="B46" s="61"/>
      <c r="C46" s="492" t="s">
        <v>167</v>
      </c>
      <c r="D46" s="479" t="s">
        <v>66</v>
      </c>
      <c r="E46" s="480"/>
      <c r="F46" s="512" t="s">
        <v>11</v>
      </c>
      <c r="G46" s="505" t="s">
        <v>115</v>
      </c>
      <c r="H46" s="506"/>
      <c r="I46" s="506"/>
      <c r="J46" s="506"/>
      <c r="K46" s="506"/>
      <c r="L46" s="507"/>
    </row>
    <row r="47" spans="1:12" s="9" customFormat="1" ht="27.75" customHeight="1" thickBot="1">
      <c r="A47" s="490"/>
      <c r="B47" s="141"/>
      <c r="C47" s="493"/>
      <c r="D47" s="483"/>
      <c r="E47" s="484"/>
      <c r="F47" s="513"/>
      <c r="G47" s="142"/>
      <c r="H47" s="479" t="s">
        <v>7</v>
      </c>
      <c r="I47" s="480"/>
      <c r="J47" s="495" t="s">
        <v>116</v>
      </c>
      <c r="K47" s="496"/>
      <c r="L47" s="497"/>
    </row>
    <row r="48" spans="1:12" s="9" customFormat="1" ht="27" customHeight="1" thickBot="1">
      <c r="A48" s="490"/>
      <c r="B48" s="141"/>
      <c r="C48" s="493"/>
      <c r="D48" s="481"/>
      <c r="E48" s="482"/>
      <c r="F48" s="513"/>
      <c r="G48" s="143" t="s">
        <v>4</v>
      </c>
      <c r="H48" s="481"/>
      <c r="I48" s="482"/>
      <c r="J48" s="144" t="s">
        <v>4</v>
      </c>
      <c r="K48" s="500" t="s">
        <v>7</v>
      </c>
      <c r="L48" s="501"/>
    </row>
    <row r="49" spans="1:12" s="9" customFormat="1" ht="96.75" customHeight="1" thickBot="1">
      <c r="A49" s="491"/>
      <c r="B49" s="145" t="s">
        <v>62</v>
      </c>
      <c r="C49" s="494"/>
      <c r="D49" s="172" t="s">
        <v>67</v>
      </c>
      <c r="E49" s="60" t="s">
        <v>61</v>
      </c>
      <c r="F49" s="514"/>
      <c r="G49" s="177"/>
      <c r="H49" s="146" t="s">
        <v>5</v>
      </c>
      <c r="I49" s="179" t="s">
        <v>6</v>
      </c>
      <c r="J49" s="145"/>
      <c r="K49" s="146" t="s">
        <v>5</v>
      </c>
      <c r="L49" s="185" t="s">
        <v>6</v>
      </c>
    </row>
    <row r="50" spans="1:12" s="9" customFormat="1" ht="19.5" customHeight="1" thickBot="1">
      <c r="A50" s="194">
        <v>1</v>
      </c>
      <c r="B50" s="195">
        <v>2</v>
      </c>
      <c r="C50" s="196">
        <v>3</v>
      </c>
      <c r="D50" s="197">
        <v>4</v>
      </c>
      <c r="E50" s="198">
        <v>5</v>
      </c>
      <c r="F50" s="199" t="s">
        <v>83</v>
      </c>
      <c r="G50" s="200">
        <v>7</v>
      </c>
      <c r="H50" s="198">
        <v>8</v>
      </c>
      <c r="I50" s="201">
        <v>9</v>
      </c>
      <c r="J50" s="195">
        <v>10</v>
      </c>
      <c r="K50" s="198">
        <v>11</v>
      </c>
      <c r="L50" s="202">
        <v>12</v>
      </c>
    </row>
    <row r="51" spans="1:13" s="44" customFormat="1" ht="42" customHeight="1" thickBot="1">
      <c r="A51" s="312">
        <v>1</v>
      </c>
      <c r="B51" s="63" t="s">
        <v>168</v>
      </c>
      <c r="C51" s="64" t="s">
        <v>113</v>
      </c>
      <c r="D51" s="173">
        <f>H51</f>
        <v>193721</v>
      </c>
      <c r="E51" s="221" t="s">
        <v>112</v>
      </c>
      <c r="F51" s="65" t="s">
        <v>165</v>
      </c>
      <c r="G51" s="173">
        <f>H51+I51</f>
        <v>194246</v>
      </c>
      <c r="H51" s="181">
        <v>193721</v>
      </c>
      <c r="I51" s="180">
        <v>525</v>
      </c>
      <c r="J51" s="183">
        <f>L51+K51</f>
        <v>38939.2</v>
      </c>
      <c r="K51" s="186">
        <v>38744.2</v>
      </c>
      <c r="L51" s="180">
        <v>195</v>
      </c>
      <c r="M51" s="45"/>
    </row>
    <row r="52" spans="1:12" s="47" customFormat="1" ht="44.25" customHeight="1" thickBot="1">
      <c r="A52" s="485" t="s">
        <v>166</v>
      </c>
      <c r="B52" s="486"/>
      <c r="C52" s="70"/>
      <c r="D52" s="175">
        <f>SUM(D51:D51)</f>
        <v>193721</v>
      </c>
      <c r="E52" s="176"/>
      <c r="F52" s="90"/>
      <c r="G52" s="175">
        <f aca="true" t="shared" si="3" ref="G52:L52">SUM(G51:G51)</f>
        <v>194246</v>
      </c>
      <c r="H52" s="176">
        <f t="shared" si="3"/>
        <v>193721</v>
      </c>
      <c r="I52" s="90">
        <f t="shared" si="3"/>
        <v>525</v>
      </c>
      <c r="J52" s="175">
        <f t="shared" si="3"/>
        <v>38939.2</v>
      </c>
      <c r="K52" s="176">
        <f t="shared" si="3"/>
        <v>38744.2</v>
      </c>
      <c r="L52" s="176">
        <f t="shared" si="3"/>
        <v>195</v>
      </c>
    </row>
    <row r="53" spans="2:14" ht="64.5" customHeight="1">
      <c r="B53" s="13"/>
      <c r="D53" s="302" t="s">
        <v>139</v>
      </c>
      <c r="M53" s="16"/>
      <c r="N53" s="16"/>
    </row>
    <row r="54" spans="1:12" s="286" customFormat="1" ht="37.5" customHeight="1">
      <c r="A54" s="285"/>
      <c r="B54" s="294" t="s">
        <v>179</v>
      </c>
      <c r="C54" s="295"/>
      <c r="D54" s="296"/>
      <c r="E54" s="287"/>
      <c r="F54" s="287"/>
      <c r="H54" s="297"/>
      <c r="I54" s="298"/>
      <c r="J54" s="297"/>
      <c r="K54" s="296"/>
      <c r="L54" s="296"/>
    </row>
    <row r="55" spans="1:13" s="9" customFormat="1" ht="13.5" thickBot="1">
      <c r="A55" s="7"/>
      <c r="B55" s="10"/>
      <c r="C55" s="11"/>
      <c r="D55" s="3"/>
      <c r="E55" s="8"/>
      <c r="F55" s="12"/>
      <c r="G55" s="3"/>
      <c r="H55" s="3"/>
      <c r="I55" s="3"/>
      <c r="J55" s="11"/>
      <c r="L55" s="3" t="s">
        <v>30</v>
      </c>
      <c r="M55" s="3"/>
    </row>
    <row r="56" spans="1:12" s="230" customFormat="1" ht="25.5" customHeight="1" thickBot="1">
      <c r="A56" s="473" t="s">
        <v>3</v>
      </c>
      <c r="B56" s="232"/>
      <c r="C56" s="476" t="s">
        <v>63</v>
      </c>
      <c r="D56" s="467" t="s">
        <v>66</v>
      </c>
      <c r="E56" s="468"/>
      <c r="F56" s="502" t="s">
        <v>11</v>
      </c>
      <c r="G56" s="505" t="s">
        <v>156</v>
      </c>
      <c r="H56" s="506"/>
      <c r="I56" s="506"/>
      <c r="J56" s="506"/>
      <c r="K56" s="506"/>
      <c r="L56" s="507"/>
    </row>
    <row r="57" spans="1:12" s="231" customFormat="1" ht="18.75" customHeight="1" thickBot="1">
      <c r="A57" s="474"/>
      <c r="B57" s="234"/>
      <c r="C57" s="477"/>
      <c r="D57" s="469"/>
      <c r="E57" s="470"/>
      <c r="F57" s="503"/>
      <c r="G57" s="235"/>
      <c r="H57" s="467" t="s">
        <v>7</v>
      </c>
      <c r="I57" s="468"/>
      <c r="J57" s="495" t="s">
        <v>157</v>
      </c>
      <c r="K57" s="496"/>
      <c r="L57" s="497"/>
    </row>
    <row r="58" spans="1:12" s="231" customFormat="1" ht="20.25" customHeight="1" thickBot="1">
      <c r="A58" s="474"/>
      <c r="B58" s="234"/>
      <c r="C58" s="477"/>
      <c r="D58" s="471"/>
      <c r="E58" s="472"/>
      <c r="F58" s="503"/>
      <c r="G58" s="236" t="s">
        <v>4</v>
      </c>
      <c r="H58" s="471"/>
      <c r="I58" s="472"/>
      <c r="J58" s="237" t="s">
        <v>4</v>
      </c>
      <c r="K58" s="510" t="s">
        <v>7</v>
      </c>
      <c r="L58" s="511"/>
    </row>
    <row r="59" spans="1:12" s="231" customFormat="1" ht="96.75" customHeight="1" thickBot="1">
      <c r="A59" s="475"/>
      <c r="B59" s="238" t="s">
        <v>62</v>
      </c>
      <c r="C59" s="478"/>
      <c r="D59" s="245" t="s">
        <v>67</v>
      </c>
      <c r="E59" s="233" t="s">
        <v>61</v>
      </c>
      <c r="F59" s="504"/>
      <c r="G59" s="241"/>
      <c r="H59" s="242" t="s">
        <v>5</v>
      </c>
      <c r="I59" s="243" t="s">
        <v>6</v>
      </c>
      <c r="J59" s="238"/>
      <c r="K59" s="242" t="s">
        <v>5</v>
      </c>
      <c r="L59" s="244" t="s">
        <v>6</v>
      </c>
    </row>
    <row r="60" spans="1:12" s="9" customFormat="1" ht="17.25" customHeight="1" thickBot="1">
      <c r="A60" s="194">
        <v>1</v>
      </c>
      <c r="B60" s="195">
        <v>2</v>
      </c>
      <c r="C60" s="196">
        <v>3</v>
      </c>
      <c r="D60" s="197">
        <v>4</v>
      </c>
      <c r="E60" s="198">
        <v>5</v>
      </c>
      <c r="F60" s="199" t="s">
        <v>83</v>
      </c>
      <c r="G60" s="265">
        <v>7</v>
      </c>
      <c r="H60" s="246">
        <v>8</v>
      </c>
      <c r="I60" s="247">
        <v>9</v>
      </c>
      <c r="J60" s="195">
        <v>10</v>
      </c>
      <c r="K60" s="198">
        <v>11</v>
      </c>
      <c r="L60" s="202">
        <v>12</v>
      </c>
    </row>
    <row r="61" spans="1:13" s="44" customFormat="1" ht="42.75" customHeight="1" thickBot="1">
      <c r="A61" s="62">
        <v>1</v>
      </c>
      <c r="B61" s="63" t="s">
        <v>141</v>
      </c>
      <c r="C61" s="64" t="s">
        <v>117</v>
      </c>
      <c r="D61" s="173">
        <f>H61</f>
        <v>104865.39</v>
      </c>
      <c r="E61" s="221" t="s">
        <v>112</v>
      </c>
      <c r="F61" s="65" t="s">
        <v>118</v>
      </c>
      <c r="G61" s="181">
        <f>I61+H61</f>
        <v>117265.39</v>
      </c>
      <c r="H61" s="181">
        <f>K61</f>
        <v>104865.39</v>
      </c>
      <c r="I61" s="180">
        <v>12400</v>
      </c>
      <c r="J61" s="222">
        <f>L61+K61</f>
        <v>117265.39</v>
      </c>
      <c r="K61" s="186">
        <f>H41-11255.81</f>
        <v>104865.39</v>
      </c>
      <c r="L61" s="180">
        <v>12400</v>
      </c>
      <c r="M61" s="45"/>
    </row>
    <row r="62" spans="1:12" s="46" customFormat="1" ht="45.75" customHeight="1" thickBot="1">
      <c r="A62" s="66">
        <v>2</v>
      </c>
      <c r="B62" s="67" t="s">
        <v>175</v>
      </c>
      <c r="C62" s="68" t="s">
        <v>142</v>
      </c>
      <c r="D62" s="173">
        <f>H62</f>
        <v>104865.4</v>
      </c>
      <c r="E62" s="221" t="s">
        <v>112</v>
      </c>
      <c r="F62" s="69" t="s">
        <v>143</v>
      </c>
      <c r="G62" s="266">
        <f>I62+H62</f>
        <v>129665.4</v>
      </c>
      <c r="H62" s="223">
        <v>104865.4</v>
      </c>
      <c r="I62" s="224">
        <v>24800</v>
      </c>
      <c r="J62" s="69">
        <f>K62+L62</f>
        <v>23700.8</v>
      </c>
      <c r="K62" s="187">
        <v>11255.8</v>
      </c>
      <c r="L62" s="264">
        <v>12445</v>
      </c>
    </row>
    <row r="63" spans="1:12" s="47" customFormat="1" ht="30" customHeight="1" thickBot="1">
      <c r="A63" s="485" t="s">
        <v>65</v>
      </c>
      <c r="B63" s="486"/>
      <c r="C63" s="70"/>
      <c r="D63" s="175">
        <f>SUM(D61:D62)</f>
        <v>209730.78999999998</v>
      </c>
      <c r="E63" s="176"/>
      <c r="F63" s="90"/>
      <c r="G63" s="225">
        <f aca="true" t="shared" si="4" ref="G63:L63">SUM(G61:G62)</f>
        <v>246930.78999999998</v>
      </c>
      <c r="H63" s="226">
        <f t="shared" si="4"/>
        <v>209730.78999999998</v>
      </c>
      <c r="I63" s="227">
        <f t="shared" si="4"/>
        <v>37200</v>
      </c>
      <c r="J63" s="175">
        <f t="shared" si="4"/>
        <v>140966.19</v>
      </c>
      <c r="K63" s="176">
        <f t="shared" si="4"/>
        <v>116121.19</v>
      </c>
      <c r="L63" s="220">
        <f t="shared" si="4"/>
        <v>24845</v>
      </c>
    </row>
    <row r="64" spans="1:13" s="289" customFormat="1" ht="50.25" customHeight="1">
      <c r="A64" s="288"/>
      <c r="B64" s="508" t="s">
        <v>180</v>
      </c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351"/>
    </row>
    <row r="65" spans="1:13" s="9" customFormat="1" ht="15" customHeight="1" thickBot="1">
      <c r="A65" s="7"/>
      <c r="B65" s="10"/>
      <c r="C65" s="11"/>
      <c r="D65" s="3"/>
      <c r="E65" s="8"/>
      <c r="F65" s="12"/>
      <c r="G65" s="3"/>
      <c r="H65" s="3"/>
      <c r="I65" s="3"/>
      <c r="J65" s="11"/>
      <c r="L65" s="3" t="s">
        <v>30</v>
      </c>
      <c r="M65" s="3"/>
    </row>
    <row r="66" spans="1:12" s="48" customFormat="1" ht="24.75" customHeight="1" thickBot="1">
      <c r="A66" s="489" t="s">
        <v>3</v>
      </c>
      <c r="B66" s="61"/>
      <c r="C66" s="492" t="s">
        <v>167</v>
      </c>
      <c r="D66" s="479" t="s">
        <v>66</v>
      </c>
      <c r="E66" s="480"/>
      <c r="F66" s="512" t="s">
        <v>11</v>
      </c>
      <c r="G66" s="505" t="s">
        <v>156</v>
      </c>
      <c r="H66" s="506"/>
      <c r="I66" s="506"/>
      <c r="J66" s="506"/>
      <c r="K66" s="506"/>
      <c r="L66" s="507"/>
    </row>
    <row r="67" spans="1:12" s="9" customFormat="1" ht="27.75" customHeight="1" thickBot="1">
      <c r="A67" s="490"/>
      <c r="B67" s="141"/>
      <c r="C67" s="493"/>
      <c r="D67" s="483"/>
      <c r="E67" s="484"/>
      <c r="F67" s="513"/>
      <c r="G67" s="142"/>
      <c r="H67" s="479" t="s">
        <v>7</v>
      </c>
      <c r="I67" s="480"/>
      <c r="J67" s="495" t="s">
        <v>157</v>
      </c>
      <c r="K67" s="496"/>
      <c r="L67" s="497"/>
    </row>
    <row r="68" spans="1:12" s="9" customFormat="1" ht="44.25" customHeight="1" thickBot="1">
      <c r="A68" s="490"/>
      <c r="B68" s="141"/>
      <c r="C68" s="493"/>
      <c r="D68" s="481"/>
      <c r="E68" s="482"/>
      <c r="F68" s="513"/>
      <c r="G68" s="143" t="s">
        <v>4</v>
      </c>
      <c r="H68" s="481"/>
      <c r="I68" s="482"/>
      <c r="J68" s="144" t="s">
        <v>4</v>
      </c>
      <c r="K68" s="500" t="s">
        <v>7</v>
      </c>
      <c r="L68" s="501"/>
    </row>
    <row r="69" spans="1:12" s="9" customFormat="1" ht="96.75" customHeight="1" thickBot="1">
      <c r="A69" s="491"/>
      <c r="B69" s="145" t="s">
        <v>62</v>
      </c>
      <c r="C69" s="494"/>
      <c r="D69" s="172" t="s">
        <v>67</v>
      </c>
      <c r="E69" s="60" t="s">
        <v>61</v>
      </c>
      <c r="F69" s="514"/>
      <c r="G69" s="177"/>
      <c r="H69" s="146" t="s">
        <v>5</v>
      </c>
      <c r="I69" s="179" t="s">
        <v>6</v>
      </c>
      <c r="J69" s="145"/>
      <c r="K69" s="146" t="s">
        <v>5</v>
      </c>
      <c r="L69" s="185" t="s">
        <v>6</v>
      </c>
    </row>
    <row r="70" spans="1:12" s="9" customFormat="1" ht="19.5" customHeight="1" thickBot="1">
      <c r="A70" s="194">
        <v>1</v>
      </c>
      <c r="B70" s="195">
        <v>2</v>
      </c>
      <c r="C70" s="196">
        <v>3</v>
      </c>
      <c r="D70" s="197">
        <v>4</v>
      </c>
      <c r="E70" s="198">
        <v>5</v>
      </c>
      <c r="F70" s="199" t="s">
        <v>83</v>
      </c>
      <c r="G70" s="200">
        <v>7</v>
      </c>
      <c r="H70" s="198">
        <v>8</v>
      </c>
      <c r="I70" s="201">
        <v>9</v>
      </c>
      <c r="J70" s="195">
        <v>10</v>
      </c>
      <c r="K70" s="198">
        <v>11</v>
      </c>
      <c r="L70" s="202">
        <v>12</v>
      </c>
    </row>
    <row r="71" spans="1:13" s="44" customFormat="1" ht="48.75" customHeight="1" thickBot="1">
      <c r="A71" s="62">
        <v>1</v>
      </c>
      <c r="B71" s="290" t="s">
        <v>164</v>
      </c>
      <c r="C71" s="64" t="s">
        <v>113</v>
      </c>
      <c r="D71" s="173">
        <f>H71</f>
        <v>154976.8</v>
      </c>
      <c r="E71" s="221" t="s">
        <v>112</v>
      </c>
      <c r="F71" s="65" t="s">
        <v>165</v>
      </c>
      <c r="G71" s="173">
        <f>I71+H71</f>
        <v>155306.8</v>
      </c>
      <c r="H71" s="181">
        <f>193721-38744.2</f>
        <v>154976.8</v>
      </c>
      <c r="I71" s="180">
        <v>330</v>
      </c>
      <c r="J71" s="183">
        <f>L71+K71</f>
        <v>38899.2</v>
      </c>
      <c r="K71" s="186">
        <v>38744.2</v>
      </c>
      <c r="L71" s="180">
        <v>155</v>
      </c>
      <c r="M71" s="45"/>
    </row>
    <row r="72" spans="1:12" s="47" customFormat="1" ht="44.25" customHeight="1" thickBot="1">
      <c r="A72" s="485" t="s">
        <v>166</v>
      </c>
      <c r="B72" s="486"/>
      <c r="C72" s="70"/>
      <c r="D72" s="175">
        <f>SUM(D71:D71)</f>
        <v>154976.8</v>
      </c>
      <c r="E72" s="176"/>
      <c r="F72" s="90"/>
      <c r="G72" s="175">
        <f aca="true" t="shared" si="5" ref="G72:L72">SUM(G71:G71)</f>
        <v>155306.8</v>
      </c>
      <c r="H72" s="176">
        <f t="shared" si="5"/>
        <v>154976.8</v>
      </c>
      <c r="I72" s="90">
        <f t="shared" si="5"/>
        <v>330</v>
      </c>
      <c r="J72" s="175">
        <f t="shared" si="5"/>
        <v>38899.2</v>
      </c>
      <c r="K72" s="176">
        <f t="shared" si="5"/>
        <v>38744.2</v>
      </c>
      <c r="L72" s="176">
        <f t="shared" si="5"/>
        <v>155</v>
      </c>
    </row>
  </sheetData>
  <sheetProtection/>
  <mergeCells count="62">
    <mergeCell ref="A72:B72"/>
    <mergeCell ref="K48:L48"/>
    <mergeCell ref="A52:B52"/>
    <mergeCell ref="B64:L64"/>
    <mergeCell ref="A66:A69"/>
    <mergeCell ref="J67:L67"/>
    <mergeCell ref="A63:B63"/>
    <mergeCell ref="F56:F59"/>
    <mergeCell ref="G56:L56"/>
    <mergeCell ref="K58:L58"/>
    <mergeCell ref="F66:F69"/>
    <mergeCell ref="G66:L66"/>
    <mergeCell ref="F46:F49"/>
    <mergeCell ref="G46:L46"/>
    <mergeCell ref="K68:L68"/>
    <mergeCell ref="J57:L57"/>
    <mergeCell ref="H47:I48"/>
    <mergeCell ref="J47:L47"/>
    <mergeCell ref="C66:C69"/>
    <mergeCell ref="D66:E68"/>
    <mergeCell ref="F25:F28"/>
    <mergeCell ref="G25:L25"/>
    <mergeCell ref="H67:I68"/>
    <mergeCell ref="K27:L27"/>
    <mergeCell ref="D56:E58"/>
    <mergeCell ref="H57:I58"/>
    <mergeCell ref="I7:L7"/>
    <mergeCell ref="K37:L37"/>
    <mergeCell ref="H26:I27"/>
    <mergeCell ref="J26:L26"/>
    <mergeCell ref="J16:L16"/>
    <mergeCell ref="I6:L6"/>
    <mergeCell ref="A31:B31"/>
    <mergeCell ref="C15:C18"/>
    <mergeCell ref="G15:L15"/>
    <mergeCell ref="I8:L8"/>
    <mergeCell ref="A35:A38"/>
    <mergeCell ref="B23:L23"/>
    <mergeCell ref="A25:A28"/>
    <mergeCell ref="C25:C28"/>
    <mergeCell ref="A15:A18"/>
    <mergeCell ref="F15:F18"/>
    <mergeCell ref="J36:L36"/>
    <mergeCell ref="H36:I37"/>
    <mergeCell ref="C35:C38"/>
    <mergeCell ref="I9:L9"/>
    <mergeCell ref="A11:L11"/>
    <mergeCell ref="D15:E17"/>
    <mergeCell ref="A22:B22"/>
    <mergeCell ref="K17:L17"/>
    <mergeCell ref="F35:F38"/>
    <mergeCell ref="G35:L35"/>
    <mergeCell ref="D35:E37"/>
    <mergeCell ref="A56:A59"/>
    <mergeCell ref="C56:C59"/>
    <mergeCell ref="H16:I17"/>
    <mergeCell ref="D25:E27"/>
    <mergeCell ref="A42:B42"/>
    <mergeCell ref="B44:L44"/>
    <mergeCell ref="A46:A49"/>
    <mergeCell ref="C46:C49"/>
    <mergeCell ref="D46:E48"/>
  </mergeCells>
  <printOptions horizontalCentered="1"/>
  <pageMargins left="0.25" right="0.25" top="0.75" bottom="0.75" header="0.3" footer="0.3"/>
  <pageSetup blackAndWhite="1" fitToHeight="8" horizontalDpi="300" verticalDpi="300" orientation="landscape" paperSize="9" scale="53" r:id="rId2"/>
  <headerFooter alignWithMargins="0">
    <oddFooter>&amp;C
</oddFooter>
  </headerFooter>
  <rowBreaks count="3" manualBreakCount="3">
    <brk id="31" max="255" man="1"/>
    <brk id="52" max="11" man="1"/>
    <brk id="7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73" zoomScaleNormal="75" zoomScaleSheetLayoutView="73" zoomScalePageLayoutView="0" workbookViewId="0" topLeftCell="A1">
      <pane ySplit="5" topLeftCell="A6" activePane="bottomLeft" state="frozen"/>
      <selection pane="topLeft" activeCell="B1" sqref="B1"/>
      <selection pane="bottomLeft" activeCell="D8" sqref="D8"/>
    </sheetView>
  </sheetViews>
  <sheetFormatPr defaultColWidth="42.50390625" defaultRowHeight="12.75"/>
  <cols>
    <col min="1" max="1" width="8.125" style="92" customWidth="1"/>
    <col min="2" max="2" width="84.00390625" style="106" customWidth="1"/>
    <col min="3" max="3" width="15.125" style="113" customWidth="1"/>
    <col min="4" max="4" width="18.125" style="102" customWidth="1"/>
    <col min="5" max="5" width="16.625" style="114" customWidth="1"/>
    <col min="6" max="6" width="15.125" style="113" customWidth="1"/>
    <col min="7" max="7" width="18.125" style="102" customWidth="1"/>
    <col min="8" max="8" width="16.625" style="114" customWidth="1"/>
    <col min="9" max="9" width="15.125" style="113" customWidth="1"/>
    <col min="10" max="10" width="18.125" style="102" customWidth="1"/>
    <col min="11" max="11" width="16.625" style="114" customWidth="1"/>
    <col min="12" max="16384" width="42.50390625" style="92" customWidth="1"/>
  </cols>
  <sheetData>
    <row r="1" spans="1:11" s="43" customFormat="1" ht="88.5" customHeight="1" thickBot="1">
      <c r="A1" s="91"/>
      <c r="B1" s="528" t="s">
        <v>149</v>
      </c>
      <c r="C1" s="529"/>
      <c r="D1" s="529"/>
      <c r="E1" s="529"/>
      <c r="F1" s="382"/>
      <c r="G1" s="382"/>
      <c r="H1" s="382"/>
      <c r="I1" s="382"/>
      <c r="J1" s="382"/>
      <c r="K1" s="382"/>
    </row>
    <row r="2" spans="1:11" s="43" customFormat="1" ht="27" customHeight="1" thickBot="1">
      <c r="A2" s="531" t="s">
        <v>3</v>
      </c>
      <c r="B2" s="530" t="s">
        <v>62</v>
      </c>
      <c r="C2" s="525" t="s">
        <v>121</v>
      </c>
      <c r="D2" s="526"/>
      <c r="E2" s="527"/>
      <c r="F2" s="525" t="s">
        <v>122</v>
      </c>
      <c r="G2" s="526"/>
      <c r="H2" s="527"/>
      <c r="I2" s="525" t="s">
        <v>139</v>
      </c>
      <c r="J2" s="526"/>
      <c r="K2" s="527"/>
    </row>
    <row r="3" spans="1:11" s="43" customFormat="1" ht="54.75" customHeight="1">
      <c r="A3" s="463"/>
      <c r="B3" s="463"/>
      <c r="C3" s="515" t="s">
        <v>89</v>
      </c>
      <c r="D3" s="517" t="s">
        <v>130</v>
      </c>
      <c r="E3" s="520" t="s">
        <v>11</v>
      </c>
      <c r="F3" s="515" t="s">
        <v>89</v>
      </c>
      <c r="G3" s="517" t="s">
        <v>130</v>
      </c>
      <c r="H3" s="520" t="s">
        <v>11</v>
      </c>
      <c r="I3" s="515" t="s">
        <v>89</v>
      </c>
      <c r="J3" s="517" t="s">
        <v>130</v>
      </c>
      <c r="K3" s="520" t="s">
        <v>11</v>
      </c>
    </row>
    <row r="4" spans="1:11" ht="24.75" customHeight="1">
      <c r="A4" s="463"/>
      <c r="B4" s="463"/>
      <c r="C4" s="516"/>
      <c r="D4" s="518"/>
      <c r="E4" s="521"/>
      <c r="F4" s="516"/>
      <c r="G4" s="518"/>
      <c r="H4" s="521"/>
      <c r="I4" s="516"/>
      <c r="J4" s="518"/>
      <c r="K4" s="521"/>
    </row>
    <row r="5" spans="1:11" s="94" customFormat="1" ht="35.25" customHeight="1" thickBot="1">
      <c r="A5" s="435"/>
      <c r="B5" s="435"/>
      <c r="C5" s="516"/>
      <c r="D5" s="519"/>
      <c r="E5" s="522"/>
      <c r="F5" s="516"/>
      <c r="G5" s="519"/>
      <c r="H5" s="522"/>
      <c r="I5" s="516"/>
      <c r="J5" s="519"/>
      <c r="K5" s="522"/>
    </row>
    <row r="6" spans="1:11" s="256" customFormat="1" ht="23.25" customHeight="1" thickBot="1">
      <c r="A6" s="253">
        <v>1</v>
      </c>
      <c r="B6" s="254">
        <v>2</v>
      </c>
      <c r="C6" s="255">
        <v>3</v>
      </c>
      <c r="D6" s="255">
        <v>4</v>
      </c>
      <c r="E6" s="255">
        <v>5</v>
      </c>
      <c r="F6" s="254">
        <v>6</v>
      </c>
      <c r="G6" s="255">
        <v>7</v>
      </c>
      <c r="H6" s="254">
        <v>8</v>
      </c>
      <c r="I6" s="255">
        <v>9</v>
      </c>
      <c r="J6" s="255">
        <v>10</v>
      </c>
      <c r="K6" s="254">
        <v>11</v>
      </c>
    </row>
    <row r="7" spans="1:11" s="93" customFormat="1" ht="199.5" customHeight="1" thickBot="1">
      <c r="A7" s="171">
        <v>1</v>
      </c>
      <c r="B7" s="170" t="s">
        <v>136</v>
      </c>
      <c r="C7" s="95" t="s">
        <v>113</v>
      </c>
      <c r="D7" s="267">
        <v>35000</v>
      </c>
      <c r="E7" s="97" t="s">
        <v>113</v>
      </c>
      <c r="F7" s="95" t="s">
        <v>117</v>
      </c>
      <c r="G7" s="96">
        <v>0</v>
      </c>
      <c r="H7" s="97" t="s">
        <v>117</v>
      </c>
      <c r="I7" s="95" t="s">
        <v>142</v>
      </c>
      <c r="J7" s="96">
        <v>0</v>
      </c>
      <c r="K7" s="97" t="s">
        <v>142</v>
      </c>
    </row>
    <row r="8" spans="1:11" s="93" customFormat="1" ht="62.25" customHeight="1" thickBot="1">
      <c r="A8" s="523" t="s">
        <v>8</v>
      </c>
      <c r="B8" s="524"/>
      <c r="C8" s="98"/>
      <c r="D8" s="269">
        <f>SUM(D7:D7)</f>
        <v>35000</v>
      </c>
      <c r="E8" s="100"/>
      <c r="F8" s="98"/>
      <c r="G8" s="99">
        <f>SUM(G7:G7)</f>
        <v>0</v>
      </c>
      <c r="H8" s="100"/>
      <c r="I8" s="98"/>
      <c r="J8" s="99">
        <f>SUM(J7:J7)</f>
        <v>0</v>
      </c>
      <c r="K8" s="100"/>
    </row>
    <row r="9" spans="2:11" ht="21">
      <c r="B9" s="101"/>
      <c r="C9" s="92"/>
      <c r="E9" s="92"/>
      <c r="F9" s="92"/>
      <c r="H9" s="92"/>
      <c r="I9" s="92"/>
      <c r="K9" s="92"/>
    </row>
    <row r="10" spans="2:11" ht="21">
      <c r="B10" s="103"/>
      <c r="C10" s="104"/>
      <c r="E10" s="92"/>
      <c r="F10" s="104"/>
      <c r="H10" s="92"/>
      <c r="I10" s="104"/>
      <c r="K10" s="92"/>
    </row>
    <row r="11" spans="2:11" ht="21">
      <c r="B11" s="93"/>
      <c r="C11" s="92"/>
      <c r="E11" s="92"/>
      <c r="F11" s="92"/>
      <c r="H11" s="92"/>
      <c r="I11" s="92"/>
      <c r="K11" s="92"/>
    </row>
    <row r="12" spans="2:11" ht="21">
      <c r="B12" s="93"/>
      <c r="C12" s="92"/>
      <c r="E12" s="92"/>
      <c r="F12" s="92"/>
      <c r="H12" s="92"/>
      <c r="I12" s="92"/>
      <c r="K12" s="92"/>
    </row>
    <row r="13" spans="2:11" ht="21">
      <c r="B13" s="93"/>
      <c r="C13" s="92"/>
      <c r="E13" s="92"/>
      <c r="F13" s="92"/>
      <c r="H13" s="92"/>
      <c r="I13" s="92"/>
      <c r="K13" s="92"/>
    </row>
    <row r="14" spans="2:11" ht="21">
      <c r="B14" s="103"/>
      <c r="C14" s="92"/>
      <c r="E14" s="92"/>
      <c r="F14" s="92"/>
      <c r="H14" s="92"/>
      <c r="I14" s="92"/>
      <c r="K14" s="92"/>
    </row>
    <row r="15" spans="2:11" ht="21">
      <c r="B15" s="105"/>
      <c r="C15" s="104"/>
      <c r="E15" s="92"/>
      <c r="F15" s="104"/>
      <c r="H15" s="92"/>
      <c r="I15" s="104"/>
      <c r="K15" s="92"/>
    </row>
    <row r="16" spans="3:11" ht="21">
      <c r="C16" s="92"/>
      <c r="E16" s="92"/>
      <c r="F16" s="92"/>
      <c r="H16" s="92"/>
      <c r="I16" s="92"/>
      <c r="K16" s="92"/>
    </row>
    <row r="17" spans="3:11" ht="21">
      <c r="C17" s="92"/>
      <c r="E17" s="92"/>
      <c r="F17" s="92"/>
      <c r="H17" s="92"/>
      <c r="I17" s="92"/>
      <c r="K17" s="92"/>
    </row>
    <row r="18" spans="2:11" ht="21">
      <c r="B18" s="107"/>
      <c r="C18" s="92"/>
      <c r="E18" s="92"/>
      <c r="F18" s="92"/>
      <c r="H18" s="92"/>
      <c r="I18" s="92"/>
      <c r="K18" s="92"/>
    </row>
    <row r="19" spans="2:11" ht="21">
      <c r="B19" s="108"/>
      <c r="C19" s="109"/>
      <c r="E19" s="92"/>
      <c r="F19" s="109"/>
      <c r="H19" s="92"/>
      <c r="I19" s="109"/>
      <c r="K19" s="92"/>
    </row>
    <row r="20" spans="2:11" ht="21">
      <c r="B20" s="107"/>
      <c r="C20" s="92"/>
      <c r="E20" s="92"/>
      <c r="F20" s="92"/>
      <c r="H20" s="92"/>
      <c r="I20" s="92"/>
      <c r="K20" s="92"/>
    </row>
    <row r="21" spans="2:11" ht="21">
      <c r="B21" s="110"/>
      <c r="C21" s="111"/>
      <c r="E21" s="92"/>
      <c r="F21" s="111"/>
      <c r="H21" s="92"/>
      <c r="I21" s="111"/>
      <c r="K21" s="92"/>
    </row>
    <row r="22" spans="2:11" ht="21">
      <c r="B22" s="110"/>
      <c r="C22" s="111"/>
      <c r="E22" s="92"/>
      <c r="F22" s="111"/>
      <c r="H22" s="92"/>
      <c r="I22" s="111"/>
      <c r="K22" s="92"/>
    </row>
    <row r="23" spans="2:11" ht="21">
      <c r="B23" s="101"/>
      <c r="C23" s="92"/>
      <c r="E23" s="92"/>
      <c r="F23" s="92"/>
      <c r="H23" s="92"/>
      <c r="I23" s="92"/>
      <c r="K23" s="92"/>
    </row>
    <row r="24" spans="2:11" ht="21">
      <c r="B24" s="93"/>
      <c r="C24" s="92"/>
      <c r="E24" s="92"/>
      <c r="F24" s="92"/>
      <c r="H24" s="92"/>
      <c r="I24" s="92"/>
      <c r="K24" s="92"/>
    </row>
    <row r="25" spans="2:11" ht="21">
      <c r="B25" s="93"/>
      <c r="C25" s="92"/>
      <c r="E25" s="92"/>
      <c r="F25" s="92"/>
      <c r="H25" s="92"/>
      <c r="I25" s="92"/>
      <c r="K25" s="92"/>
    </row>
    <row r="26" spans="2:11" ht="21">
      <c r="B26" s="103"/>
      <c r="C26" s="104"/>
      <c r="E26" s="92"/>
      <c r="F26" s="104"/>
      <c r="H26" s="92"/>
      <c r="I26" s="104"/>
      <c r="K26" s="92"/>
    </row>
    <row r="27" spans="3:11" ht="21">
      <c r="C27" s="104"/>
      <c r="E27" s="92"/>
      <c r="F27" s="104"/>
      <c r="H27" s="92"/>
      <c r="I27" s="104"/>
      <c r="K27" s="92"/>
    </row>
    <row r="28" spans="2:11" ht="21">
      <c r="B28" s="93"/>
      <c r="C28" s="92"/>
      <c r="E28" s="92"/>
      <c r="F28" s="92"/>
      <c r="H28" s="92"/>
      <c r="I28" s="92"/>
      <c r="K28" s="92"/>
    </row>
    <row r="29" spans="2:11" ht="21">
      <c r="B29" s="93"/>
      <c r="C29" s="92"/>
      <c r="E29" s="92"/>
      <c r="F29" s="92"/>
      <c r="H29" s="92"/>
      <c r="I29" s="92"/>
      <c r="K29" s="92"/>
    </row>
    <row r="30" spans="2:11" ht="21">
      <c r="B30" s="93"/>
      <c r="C30" s="92"/>
      <c r="E30" s="92"/>
      <c r="F30" s="92"/>
      <c r="H30" s="92"/>
      <c r="I30" s="92"/>
      <c r="K30" s="92"/>
    </row>
    <row r="31" spans="2:11" ht="21">
      <c r="B31" s="103"/>
      <c r="C31" s="104"/>
      <c r="E31" s="92"/>
      <c r="F31" s="104"/>
      <c r="H31" s="92"/>
      <c r="I31" s="104"/>
      <c r="K31" s="92"/>
    </row>
    <row r="32" spans="2:11" ht="21">
      <c r="B32" s="105"/>
      <c r="C32" s="104"/>
      <c r="E32" s="92"/>
      <c r="F32" s="104"/>
      <c r="H32" s="92"/>
      <c r="I32" s="104"/>
      <c r="K32" s="92"/>
    </row>
    <row r="33" spans="3:11" ht="21">
      <c r="C33" s="92"/>
      <c r="E33" s="92"/>
      <c r="F33" s="92"/>
      <c r="H33" s="92"/>
      <c r="I33" s="92"/>
      <c r="K33" s="92"/>
    </row>
    <row r="34" spans="3:11" ht="21">
      <c r="C34" s="92"/>
      <c r="E34" s="92"/>
      <c r="F34" s="92"/>
      <c r="H34" s="92"/>
      <c r="I34" s="92"/>
      <c r="K34" s="92"/>
    </row>
    <row r="35" spans="2:11" ht="21">
      <c r="B35" s="107"/>
      <c r="C35" s="92"/>
      <c r="E35" s="92"/>
      <c r="F35" s="92"/>
      <c r="H35" s="92"/>
      <c r="I35" s="92"/>
      <c r="K35" s="92"/>
    </row>
    <row r="36" spans="2:11" ht="21">
      <c r="B36" s="112"/>
      <c r="C36" s="104"/>
      <c r="E36" s="92"/>
      <c r="F36" s="104"/>
      <c r="H36" s="92"/>
      <c r="I36" s="104"/>
      <c r="K36" s="92"/>
    </row>
  </sheetData>
  <sheetProtection/>
  <mergeCells count="16">
    <mergeCell ref="K3:K5"/>
    <mergeCell ref="F2:H2"/>
    <mergeCell ref="I2:K2"/>
    <mergeCell ref="B1:K1"/>
    <mergeCell ref="B2:B5"/>
    <mergeCell ref="A2:A5"/>
    <mergeCell ref="F3:F5"/>
    <mergeCell ref="G3:G5"/>
    <mergeCell ref="H3:H5"/>
    <mergeCell ref="C2:E2"/>
    <mergeCell ref="I3:I5"/>
    <mergeCell ref="J3:J5"/>
    <mergeCell ref="E3:E5"/>
    <mergeCell ref="A8:B8"/>
    <mergeCell ref="C3:C5"/>
    <mergeCell ref="D3:D5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view="pageBreakPreview" zoomScale="76" zoomScaleNormal="85" zoomScaleSheetLayoutView="76" zoomScalePageLayoutView="0" workbookViewId="0" topLeftCell="B1">
      <selection activeCell="I7" sqref="I7"/>
    </sheetView>
  </sheetViews>
  <sheetFormatPr defaultColWidth="9.125" defaultRowHeight="12.75"/>
  <cols>
    <col min="1" max="1" width="11.375" style="1" hidden="1" customWidth="1"/>
    <col min="2" max="2" width="10.375" style="1" customWidth="1"/>
    <col min="3" max="3" width="9.125" style="1" customWidth="1"/>
    <col min="4" max="4" width="10.625" style="1" customWidth="1"/>
    <col min="5" max="5" width="12.50390625" style="1" customWidth="1"/>
    <col min="6" max="7" width="20.00390625" style="1" customWidth="1"/>
    <col min="8" max="9" width="20.875" style="1" customWidth="1"/>
    <col min="10" max="10" width="19.875" style="1" customWidth="1"/>
    <col min="11" max="11" width="21.50390625" style="1" customWidth="1"/>
    <col min="12" max="12" width="19.50390625" style="1" customWidth="1"/>
    <col min="13" max="13" width="20.50390625" style="1" customWidth="1"/>
    <col min="14" max="14" width="19.375" style="1" customWidth="1"/>
    <col min="15" max="15" width="11.625" style="1" bestFit="1" customWidth="1"/>
    <col min="16" max="16384" width="9.125" style="1" customWidth="1"/>
  </cols>
  <sheetData>
    <row r="1" spans="2:14" ht="132.75" customHeight="1">
      <c r="B1" s="443" t="s">
        <v>181</v>
      </c>
      <c r="C1" s="443"/>
      <c r="D1" s="443"/>
      <c r="E1" s="443"/>
      <c r="F1" s="443"/>
      <c r="G1" s="443"/>
      <c r="H1" s="443"/>
      <c r="I1" s="384"/>
      <c r="J1" s="384"/>
      <c r="K1" s="384"/>
      <c r="L1" s="384"/>
      <c r="M1" s="384"/>
      <c r="N1" s="384"/>
    </row>
    <row r="2" ht="13.5" thickBot="1"/>
    <row r="3" spans="2:14" s="249" customFormat="1" ht="57" customHeight="1" thickBot="1">
      <c r="B3" s="368" t="s">
        <v>62</v>
      </c>
      <c r="C3" s="374"/>
      <c r="D3" s="374"/>
      <c r="E3" s="375"/>
      <c r="F3" s="542" t="s">
        <v>125</v>
      </c>
      <c r="G3" s="543"/>
      <c r="H3" s="544" t="s">
        <v>151</v>
      </c>
      <c r="I3" s="542" t="s">
        <v>125</v>
      </c>
      <c r="J3" s="543"/>
      <c r="K3" s="544" t="s">
        <v>153</v>
      </c>
      <c r="L3" s="542" t="s">
        <v>126</v>
      </c>
      <c r="M3" s="543"/>
      <c r="N3" s="544" t="s">
        <v>155</v>
      </c>
    </row>
    <row r="4" spans="2:14" s="249" customFormat="1" ht="12.75" customHeight="1">
      <c r="B4" s="376"/>
      <c r="C4" s="377"/>
      <c r="D4" s="377"/>
      <c r="E4" s="378"/>
      <c r="F4" s="544" t="s">
        <v>127</v>
      </c>
      <c r="G4" s="544" t="s">
        <v>150</v>
      </c>
      <c r="H4" s="545"/>
      <c r="I4" s="544" t="s">
        <v>127</v>
      </c>
      <c r="J4" s="544" t="s">
        <v>152</v>
      </c>
      <c r="K4" s="545"/>
      <c r="L4" s="544" t="s">
        <v>127</v>
      </c>
      <c r="M4" s="544" t="s">
        <v>154</v>
      </c>
      <c r="N4" s="545"/>
    </row>
    <row r="5" spans="2:14" s="249" customFormat="1" ht="117" customHeight="1" thickBot="1">
      <c r="B5" s="376"/>
      <c r="C5" s="377"/>
      <c r="D5" s="377"/>
      <c r="E5" s="378"/>
      <c r="F5" s="546"/>
      <c r="G5" s="547"/>
      <c r="H5" s="545"/>
      <c r="I5" s="546"/>
      <c r="J5" s="547"/>
      <c r="K5" s="545"/>
      <c r="L5" s="546"/>
      <c r="M5" s="547"/>
      <c r="N5" s="545"/>
    </row>
    <row r="6" spans="2:14" s="249" customFormat="1" ht="62.25" customHeight="1" thickBot="1">
      <c r="B6" s="532" t="s">
        <v>174</v>
      </c>
      <c r="C6" s="540"/>
      <c r="D6" s="540"/>
      <c r="E6" s="541"/>
      <c r="F6" s="261">
        <f>'Долг_1.Кредиты  2021-2023'!D22</f>
        <v>694812.2</v>
      </c>
      <c r="G6" s="261">
        <f>'Долг_1.Кредиты  2021-2023'!K22</f>
        <v>578691</v>
      </c>
      <c r="H6" s="248">
        <f>F6-G6</f>
        <v>116121.19999999995</v>
      </c>
      <c r="I6" s="261">
        <f>'Долг_1.Кредиты  2021-2023'!D42</f>
        <v>232242.4</v>
      </c>
      <c r="J6" s="261">
        <f>'Долг_1.Кредиты  2021-2023'!K42</f>
        <v>127377</v>
      </c>
      <c r="K6" s="248">
        <f>I6-J6</f>
        <v>104865.4</v>
      </c>
      <c r="L6" s="261">
        <f>'Долг_1.Кредиты  2021-2023'!D63</f>
        <v>209730.78999999998</v>
      </c>
      <c r="M6" s="261">
        <f>'Долг_1.Кредиты  2021-2023'!K63</f>
        <v>116121.19</v>
      </c>
      <c r="N6" s="248">
        <f>L6-M6</f>
        <v>93609.59999999998</v>
      </c>
    </row>
    <row r="7" spans="2:14" s="249" customFormat="1" ht="78" customHeight="1" thickBot="1">
      <c r="B7" s="532" t="s">
        <v>173</v>
      </c>
      <c r="C7" s="533"/>
      <c r="D7" s="533"/>
      <c r="E7" s="534"/>
      <c r="F7" s="261">
        <f>'Долг_1.Кредиты  2021-2023'!D31</f>
        <v>193721</v>
      </c>
      <c r="G7" s="261">
        <f>'Долг_1.Кредиты  2021-2023'!K30</f>
        <v>0</v>
      </c>
      <c r="H7" s="248">
        <f>F7-G7</f>
        <v>193721</v>
      </c>
      <c r="I7" s="261">
        <f>'Долг_1.Кредиты  2021-2023'!H51</f>
        <v>193721</v>
      </c>
      <c r="J7" s="261">
        <f>'Долг_1.Кредиты  2021-2023'!K51</f>
        <v>38744.2</v>
      </c>
      <c r="K7" s="248">
        <f>I7-J7</f>
        <v>154976.8</v>
      </c>
      <c r="L7" s="261">
        <f>'Долг_1.Кредиты  2021-2023'!H71</f>
        <v>154976.8</v>
      </c>
      <c r="M7" s="261">
        <f>'Долг_1.Кредиты  2021-2023'!K71</f>
        <v>38744.2</v>
      </c>
      <c r="N7" s="248">
        <f>L7-M7</f>
        <v>116232.59999999999</v>
      </c>
    </row>
    <row r="8" spans="2:14" s="249" customFormat="1" ht="61.5" customHeight="1" thickBot="1">
      <c r="B8" s="535" t="s">
        <v>60</v>
      </c>
      <c r="C8" s="536"/>
      <c r="D8" s="536"/>
      <c r="E8" s="537"/>
      <c r="F8" s="248">
        <f>F6+F7</f>
        <v>888533.2</v>
      </c>
      <c r="G8" s="248">
        <f>SUM(G6:G7)</f>
        <v>578691</v>
      </c>
      <c r="H8" s="248">
        <f>SUM(H6:H7)</f>
        <v>309842.19999999995</v>
      </c>
      <c r="I8" s="248">
        <f aca="true" t="shared" si="0" ref="I8:N8">I6+I7</f>
        <v>425963.4</v>
      </c>
      <c r="J8" s="248">
        <f t="shared" si="0"/>
        <v>166121.2</v>
      </c>
      <c r="K8" s="248">
        <f t="shared" si="0"/>
        <v>259842.19999999998</v>
      </c>
      <c r="L8" s="248">
        <f t="shared" si="0"/>
        <v>364707.58999999997</v>
      </c>
      <c r="M8" s="248">
        <f t="shared" si="0"/>
        <v>154865.39</v>
      </c>
      <c r="N8" s="248">
        <f t="shared" si="0"/>
        <v>209842.19999999995</v>
      </c>
    </row>
    <row r="9" spans="2:14" s="350" customFormat="1" ht="35.25" customHeight="1">
      <c r="B9" s="346"/>
      <c r="C9" s="346"/>
      <c r="D9" s="346"/>
      <c r="E9" s="346"/>
      <c r="F9" s="347"/>
      <c r="G9" s="347"/>
      <c r="H9" s="348"/>
      <c r="I9" s="349"/>
      <c r="J9" s="349"/>
      <c r="K9" s="348"/>
      <c r="L9" s="349"/>
      <c r="M9" s="349"/>
      <c r="N9" s="348"/>
    </row>
    <row r="10" spans="2:8" ht="17.25" customHeight="1">
      <c r="B10" s="538"/>
      <c r="C10" s="539"/>
      <c r="D10" s="539"/>
      <c r="E10" s="539"/>
      <c r="F10" s="539"/>
      <c r="G10" s="539"/>
      <c r="H10" s="539"/>
    </row>
    <row r="11" spans="2:8" ht="12.75">
      <c r="B11" s="539"/>
      <c r="C11" s="539"/>
      <c r="D11" s="539"/>
      <c r="E11" s="539"/>
      <c r="F11" s="539"/>
      <c r="G11" s="539"/>
      <c r="H11" s="539"/>
    </row>
    <row r="13" spans="8:14" ht="12.75">
      <c r="H13" s="1" t="s">
        <v>72</v>
      </c>
      <c r="K13" s="1" t="s">
        <v>72</v>
      </c>
      <c r="N13" s="1" t="s">
        <v>72</v>
      </c>
    </row>
    <row r="15" spans="7:13" ht="12.75">
      <c r="G15" s="1" t="s">
        <v>72</v>
      </c>
      <c r="J15" s="1" t="s">
        <v>72</v>
      </c>
      <c r="M15" s="1" t="s">
        <v>72</v>
      </c>
    </row>
    <row r="30" ht="12.75">
      <c r="E30" s="1" t="s">
        <v>91</v>
      </c>
    </row>
  </sheetData>
  <sheetProtection/>
  <mergeCells count="18">
    <mergeCell ref="I3:J3"/>
    <mergeCell ref="K3:K5"/>
    <mergeCell ref="I4:I5"/>
    <mergeCell ref="J4:J5"/>
    <mergeCell ref="L3:M3"/>
    <mergeCell ref="N3:N5"/>
    <mergeCell ref="L4:L5"/>
    <mergeCell ref="M4:M5"/>
    <mergeCell ref="B7:E7"/>
    <mergeCell ref="B1:N1"/>
    <mergeCell ref="B8:E8"/>
    <mergeCell ref="B10:H11"/>
    <mergeCell ref="B6:E6"/>
    <mergeCell ref="B3:E5"/>
    <mergeCell ref="F3:G3"/>
    <mergeCell ref="H3:H5"/>
    <mergeCell ref="F4:F5"/>
    <mergeCell ref="G4:G5"/>
  </mergeCells>
  <printOptions horizontalCentered="1"/>
  <pageMargins left="0.1968503937007874" right="0.1968503937007874" top="0.8267716535433072" bottom="0.2362204724409449" header="0" footer="0"/>
  <pageSetup blackAndWhite="1" firstPageNumber="3" useFirstPageNumber="1" fitToHeight="1" fitToWidth="1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2021-08-20T12:40:55Z</cp:lastPrinted>
  <dcterms:created xsi:type="dcterms:W3CDTF">2000-04-27T07:24:48Z</dcterms:created>
  <dcterms:modified xsi:type="dcterms:W3CDTF">2021-08-20T12:42:11Z</dcterms:modified>
  <cp:category/>
  <cp:version/>
  <cp:contentType/>
  <cp:contentStatus/>
</cp:coreProperties>
</file>