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2024-2026'!$A$1:$K$889</definedName>
    <definedName name="_xlnm.Print_Area" localSheetId="1">'Целевые 2024-2026'!$A$1:$U$730</definedName>
  </definedNames>
  <calcPr calcId="145621"/>
  <fileRecoveryPr repairLoad="1"/>
</workbook>
</file>

<file path=xl/calcChain.xml><?xml version="1.0" encoding="utf-8"?>
<calcChain xmlns="http://schemas.openxmlformats.org/spreadsheetml/2006/main">
  <c r="E711" i="9" l="1"/>
  <c r="F711" i="9"/>
  <c r="D711" i="9"/>
  <c r="G395" i="7"/>
  <c r="H395" i="7"/>
  <c r="I395" i="7"/>
  <c r="J395" i="7"/>
  <c r="F395" i="7"/>
  <c r="H436" i="7"/>
  <c r="J436" i="7"/>
  <c r="F436" i="7"/>
  <c r="F437" i="7"/>
  <c r="E390" i="9"/>
  <c r="F390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1" i="9" s="1"/>
  <c r="D390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I549" i="7" s="1"/>
  <c r="I548" i="7" s="1"/>
  <c r="I547" i="7" s="1"/>
  <c r="I546" i="7" s="1"/>
  <c r="I545" i="7" s="1"/>
  <c r="I544" i="7" s="1"/>
  <c r="G487" i="7"/>
  <c r="G420" i="7"/>
  <c r="AD946" i="2" l="1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5" i="9"/>
  <c r="H375" i="9"/>
  <c r="I375" i="9"/>
  <c r="J375" i="9"/>
  <c r="K375" i="9"/>
  <c r="L375" i="9"/>
  <c r="M375" i="9"/>
  <c r="N375" i="9"/>
  <c r="O375" i="9"/>
  <c r="P375" i="9"/>
  <c r="Q375" i="9"/>
  <c r="R375" i="9"/>
  <c r="S375" i="9"/>
  <c r="T375" i="9"/>
  <c r="U375" i="9"/>
  <c r="V375" i="9"/>
  <c r="W375" i="9"/>
  <c r="X375" i="9"/>
  <c r="Y375" i="9"/>
  <c r="Z375" i="9"/>
  <c r="AA375" i="9"/>
  <c r="AB375" i="9"/>
  <c r="AC375" i="9"/>
  <c r="AD375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79" i="9"/>
  <c r="D378" i="9" s="1"/>
  <c r="D377" i="9" s="1"/>
  <c r="D376" i="9" s="1"/>
  <c r="D375" i="9" s="1"/>
  <c r="D374" i="9" s="1"/>
  <c r="E379" i="9"/>
  <c r="E378" i="9" s="1"/>
  <c r="E377" i="9" s="1"/>
  <c r="E376" i="9" s="1"/>
  <c r="E375" i="9" s="1"/>
  <c r="E374" i="9" s="1"/>
  <c r="F379" i="9"/>
  <c r="F378" i="9" s="1"/>
  <c r="F377" i="9" s="1"/>
  <c r="F376" i="9" s="1"/>
  <c r="F375" i="9" s="1"/>
  <c r="F374" i="9" s="1"/>
  <c r="AD876" i="2"/>
  <c r="AD982" i="2"/>
  <c r="AD949" i="2"/>
  <c r="AD127" i="2"/>
  <c r="AD240" i="2"/>
  <c r="AD99" i="2" l="1"/>
  <c r="AD302" i="2"/>
  <c r="AD472" i="2"/>
  <c r="AD482" i="2"/>
  <c r="AD768" i="2"/>
  <c r="J560" i="7"/>
  <c r="J559" i="7" s="1"/>
  <c r="J558" i="7" s="1"/>
  <c r="H560" i="7"/>
  <c r="H559" i="7" s="1"/>
  <c r="H558" i="7" s="1"/>
  <c r="F560" i="7"/>
  <c r="F559" i="7" s="1"/>
  <c r="F558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78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0" i="7"/>
  <c r="G749" i="7" s="1"/>
  <c r="G748" i="7" s="1"/>
  <c r="G743" i="7" s="1"/>
  <c r="I750" i="7"/>
  <c r="I749" i="7" s="1"/>
  <c r="I748" i="7" s="1"/>
  <c r="I743" i="7" s="1"/>
  <c r="K750" i="7"/>
  <c r="K749" i="7" s="1"/>
  <c r="K748" i="7" s="1"/>
  <c r="K743" i="7" s="1"/>
  <c r="J751" i="7"/>
  <c r="J750" i="7" s="1"/>
  <c r="J749" i="7" s="1"/>
  <c r="J748" i="7" s="1"/>
  <c r="H751" i="7"/>
  <c r="H750" i="7" s="1"/>
  <c r="H749" i="7" s="1"/>
  <c r="H748" i="7" s="1"/>
  <c r="F751" i="7"/>
  <c r="F750" i="7" s="1"/>
  <c r="F749" i="7" s="1"/>
  <c r="F748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28" i="9"/>
  <c r="G727" i="9" s="1"/>
  <c r="H728" i="9"/>
  <c r="H727" i="9" s="1"/>
  <c r="I728" i="9"/>
  <c r="I727" i="9" s="1"/>
  <c r="J728" i="9"/>
  <c r="J727" i="9" s="1"/>
  <c r="K728" i="9"/>
  <c r="K727" i="9" s="1"/>
  <c r="L728" i="9"/>
  <c r="L727" i="9" s="1"/>
  <c r="M728" i="9"/>
  <c r="M727" i="9" s="1"/>
  <c r="N728" i="9"/>
  <c r="N727" i="9" s="1"/>
  <c r="O728" i="9"/>
  <c r="O727" i="9" s="1"/>
  <c r="P728" i="9"/>
  <c r="P727" i="9" s="1"/>
  <c r="Q728" i="9"/>
  <c r="Q727" i="9" s="1"/>
  <c r="R728" i="9"/>
  <c r="R727" i="9" s="1"/>
  <c r="S728" i="9"/>
  <c r="S727" i="9" s="1"/>
  <c r="T728" i="9"/>
  <c r="T727" i="9" s="1"/>
  <c r="U728" i="9"/>
  <c r="U727" i="9" s="1"/>
  <c r="V728" i="9"/>
  <c r="V727" i="9" s="1"/>
  <c r="W728" i="9"/>
  <c r="W727" i="9" s="1"/>
  <c r="X728" i="9"/>
  <c r="X727" i="9" s="1"/>
  <c r="Y728" i="9"/>
  <c r="Y727" i="9" s="1"/>
  <c r="Z728" i="9"/>
  <c r="Z727" i="9" s="1"/>
  <c r="AA728" i="9"/>
  <c r="AA727" i="9" s="1"/>
  <c r="AB728" i="9"/>
  <c r="AB727" i="9" s="1"/>
  <c r="AC728" i="9"/>
  <c r="AC727" i="9" s="1"/>
  <c r="AD728" i="9"/>
  <c r="AD727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3" i="9"/>
  <c r="H633" i="9"/>
  <c r="I633" i="9"/>
  <c r="J633" i="9"/>
  <c r="K633" i="9"/>
  <c r="L633" i="9"/>
  <c r="M633" i="9"/>
  <c r="N633" i="9"/>
  <c r="O633" i="9"/>
  <c r="P633" i="9"/>
  <c r="Q633" i="9"/>
  <c r="R633" i="9"/>
  <c r="S633" i="9"/>
  <c r="T633" i="9"/>
  <c r="U633" i="9"/>
  <c r="V633" i="9"/>
  <c r="W633" i="9"/>
  <c r="X633" i="9"/>
  <c r="Y633" i="9"/>
  <c r="Z633" i="9"/>
  <c r="AA633" i="9"/>
  <c r="AB633" i="9"/>
  <c r="AC633" i="9"/>
  <c r="AD633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4" i="9" s="1"/>
  <c r="E633" i="9" s="1"/>
  <c r="E632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1" i="9"/>
  <c r="H491" i="9"/>
  <c r="I491" i="9"/>
  <c r="J491" i="9"/>
  <c r="K491" i="9"/>
  <c r="L491" i="9"/>
  <c r="M491" i="9"/>
  <c r="N491" i="9"/>
  <c r="O491" i="9"/>
  <c r="P491" i="9"/>
  <c r="Q491" i="9"/>
  <c r="R491" i="9"/>
  <c r="S491" i="9"/>
  <c r="T491" i="9"/>
  <c r="U491" i="9"/>
  <c r="V491" i="9"/>
  <c r="W491" i="9"/>
  <c r="X491" i="9"/>
  <c r="Y491" i="9"/>
  <c r="Z491" i="9"/>
  <c r="AA491" i="9"/>
  <c r="AB491" i="9"/>
  <c r="AC491" i="9"/>
  <c r="AD491" i="9"/>
  <c r="G637" i="7"/>
  <c r="G636" i="7" s="1"/>
  <c r="G635" i="7" s="1"/>
  <c r="G634" i="7" s="1"/>
  <c r="G633" i="7" s="1"/>
  <c r="G632" i="7" s="1"/>
  <c r="I637" i="7"/>
  <c r="I636" i="7" s="1"/>
  <c r="I635" i="7" s="1"/>
  <c r="I634" i="7" s="1"/>
  <c r="I633" i="7" s="1"/>
  <c r="I632" i="7" s="1"/>
  <c r="K637" i="7"/>
  <c r="K636" i="7" s="1"/>
  <c r="K635" i="7" s="1"/>
  <c r="K634" i="7" s="1"/>
  <c r="K633" i="7" s="1"/>
  <c r="K632" i="7" s="1"/>
  <c r="J638" i="7"/>
  <c r="F495" i="9" s="1"/>
  <c r="F494" i="9" s="1"/>
  <c r="F493" i="9" s="1"/>
  <c r="F492" i="9" s="1"/>
  <c r="F491" i="9" s="1"/>
  <c r="F490" i="9" s="1"/>
  <c r="H638" i="7"/>
  <c r="H637" i="7" s="1"/>
  <c r="H636" i="7" s="1"/>
  <c r="H635" i="7" s="1"/>
  <c r="H634" i="7" s="1"/>
  <c r="H633" i="7" s="1"/>
  <c r="H632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59" i="9" s="1"/>
  <c r="E358" i="9" s="1"/>
  <c r="E357" i="9" s="1"/>
  <c r="E356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4" i="9"/>
  <c r="F633" i="9" s="1"/>
  <c r="F632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4" i="9" s="1"/>
  <c r="D633" i="9" s="1"/>
  <c r="D632" i="9" s="1"/>
  <c r="F638" i="7"/>
  <c r="F637" i="7" s="1"/>
  <c r="F636" i="7" s="1"/>
  <c r="F635" i="7" s="1"/>
  <c r="F634" i="7" s="1"/>
  <c r="F633" i="7" s="1"/>
  <c r="F632" i="7" s="1"/>
  <c r="D729" i="9"/>
  <c r="D728" i="9" s="1"/>
  <c r="D727" i="9" s="1"/>
  <c r="E729" i="9"/>
  <c r="E728" i="9" s="1"/>
  <c r="E727" i="9" s="1"/>
  <c r="F729" i="9"/>
  <c r="F728" i="9" s="1"/>
  <c r="F727" i="9" s="1"/>
  <c r="H434" i="7"/>
  <c r="H433" i="7" s="1"/>
  <c r="H432" i="7" s="1"/>
  <c r="H431" i="7" s="1"/>
  <c r="H430" i="7" s="1"/>
  <c r="E495" i="9"/>
  <c r="E494" i="9" s="1"/>
  <c r="E493" i="9" s="1"/>
  <c r="E492" i="9" s="1"/>
  <c r="E491" i="9" s="1"/>
  <c r="E490" i="9" s="1"/>
  <c r="J637" i="7"/>
  <c r="J636" i="7" s="1"/>
  <c r="J635" i="7" s="1"/>
  <c r="J634" i="7" s="1"/>
  <c r="J633" i="7" s="1"/>
  <c r="J632" i="7" s="1"/>
  <c r="H408" i="7"/>
  <c r="H407" i="7" s="1"/>
  <c r="H406" i="7" s="1"/>
  <c r="D359" i="9"/>
  <c r="D358" i="9" s="1"/>
  <c r="D357" i="9" s="1"/>
  <c r="D356" i="9" s="1"/>
  <c r="J409" i="7"/>
  <c r="E42" i="9"/>
  <c r="E41" i="9" s="1"/>
  <c r="F42" i="9"/>
  <c r="F41" i="9" s="1"/>
  <c r="J766" i="7"/>
  <c r="J765" i="7" s="1"/>
  <c r="H766" i="7"/>
  <c r="H765" i="7" s="1"/>
  <c r="H764" i="7" s="1"/>
  <c r="H763" i="7" s="1"/>
  <c r="F766" i="7"/>
  <c r="F765" i="7" s="1"/>
  <c r="F764" i="7" s="1"/>
  <c r="F763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5" i="9"/>
  <c r="D494" i="9" s="1"/>
  <c r="D493" i="9" s="1"/>
  <c r="D492" i="9" s="1"/>
  <c r="D491" i="9" s="1"/>
  <c r="D490" i="9" s="1"/>
  <c r="F359" i="9"/>
  <c r="F358" i="9" s="1"/>
  <c r="F357" i="9" s="1"/>
  <c r="F356" i="9" s="1"/>
  <c r="J408" i="7"/>
  <c r="J407" i="7" s="1"/>
  <c r="J406" i="7" s="1"/>
  <c r="J764" i="7"/>
  <c r="J763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5" i="7"/>
  <c r="D73" i="9" s="1"/>
  <c r="D72" i="9" s="1"/>
  <c r="D71" i="9" s="1"/>
  <c r="H794" i="7"/>
  <c r="H793" i="7" s="1"/>
  <c r="J794" i="7"/>
  <c r="J793" i="7" s="1"/>
  <c r="H666" i="7"/>
  <c r="H665" i="7" s="1"/>
  <c r="J666" i="7"/>
  <c r="J665" i="7" s="1"/>
  <c r="F667" i="7"/>
  <c r="F666" i="7" s="1"/>
  <c r="F665" i="7" s="1"/>
  <c r="E166" i="9" l="1"/>
  <c r="E165" i="9" s="1"/>
  <c r="E164" i="9" s="1"/>
  <c r="F794" i="7"/>
  <c r="F793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799" i="7"/>
  <c r="F77" i="9" s="1"/>
  <c r="F76" i="9" s="1"/>
  <c r="F75" i="9" s="1"/>
  <c r="F74" i="9" s="1"/>
  <c r="H799" i="7"/>
  <c r="E77" i="9" s="1"/>
  <c r="E76" i="9" s="1"/>
  <c r="E75" i="9" s="1"/>
  <c r="E74" i="9" s="1"/>
  <c r="F799" i="7"/>
  <c r="F798" i="7" s="1"/>
  <c r="F797" i="7" s="1"/>
  <c r="F796" i="7" s="1"/>
  <c r="AE428" i="2"/>
  <c r="AE427" i="2" s="1"/>
  <c r="AE426" i="2" s="1"/>
  <c r="AF428" i="2"/>
  <c r="AF427" i="2" s="1"/>
  <c r="AF426" i="2" s="1"/>
  <c r="AD428" i="2"/>
  <c r="AD427" i="2" s="1"/>
  <c r="AD426" i="2" s="1"/>
  <c r="J798" i="7" l="1"/>
  <c r="J797" i="7" s="1"/>
  <c r="J796" i="7" s="1"/>
  <c r="H798" i="7"/>
  <c r="H797" i="7" s="1"/>
  <c r="H796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6" i="9" s="1"/>
  <c r="F725" i="9" s="1"/>
  <c r="F724" i="9" s="1"/>
  <c r="H210" i="7"/>
  <c r="E726" i="9" s="1"/>
  <c r="E725" i="9" s="1"/>
  <c r="E724" i="9" s="1"/>
  <c r="F210" i="7"/>
  <c r="D726" i="9" s="1"/>
  <c r="D725" i="9" s="1"/>
  <c r="D724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0" i="9"/>
  <c r="D719" i="9" s="1"/>
  <c r="D718" i="9" s="1"/>
  <c r="E720" i="9"/>
  <c r="E719" i="9" s="1"/>
  <c r="E718" i="9" s="1"/>
  <c r="F720" i="9"/>
  <c r="F719" i="9" s="1"/>
  <c r="F718" i="9" s="1"/>
  <c r="J209" i="7"/>
  <c r="J208" i="7" s="1"/>
  <c r="F209" i="7"/>
  <c r="F208" i="7" s="1"/>
  <c r="H209" i="7"/>
  <c r="H208" i="7" s="1"/>
  <c r="J204" i="7" l="1"/>
  <c r="F717" i="9" s="1"/>
  <c r="F716" i="9" s="1"/>
  <c r="F715" i="9" s="1"/>
  <c r="H204" i="7"/>
  <c r="E717" i="9" s="1"/>
  <c r="E716" i="9" s="1"/>
  <c r="E715" i="9" s="1"/>
  <c r="F204" i="7"/>
  <c r="D717" i="9" s="1"/>
  <c r="D716" i="9" s="1"/>
  <c r="D715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0" i="9" s="1"/>
  <c r="F369" i="9" s="1"/>
  <c r="F368" i="9" s="1"/>
  <c r="H420" i="7"/>
  <c r="H419" i="7" s="1"/>
  <c r="H418" i="7" s="1"/>
  <c r="F420" i="7"/>
  <c r="F419" i="7" s="1"/>
  <c r="F418" i="7" s="1"/>
  <c r="J419" i="7" l="1"/>
  <c r="J418" i="7" s="1"/>
  <c r="E370" i="9"/>
  <c r="E369" i="9" s="1"/>
  <c r="E368" i="9" s="1"/>
  <c r="D370" i="9"/>
  <c r="D369" i="9" s="1"/>
  <c r="D368" i="9" s="1"/>
  <c r="AE901" i="2"/>
  <c r="AE900" i="2" s="1"/>
  <c r="AF901" i="2"/>
  <c r="AF900" i="2" s="1"/>
  <c r="AD901" i="2"/>
  <c r="AD900" i="2" s="1"/>
  <c r="G353" i="9"/>
  <c r="H353" i="9"/>
  <c r="I353" i="9"/>
  <c r="J353" i="9"/>
  <c r="K353" i="9"/>
  <c r="L353" i="9"/>
  <c r="M353" i="9"/>
  <c r="N353" i="9"/>
  <c r="O353" i="9"/>
  <c r="P353" i="9"/>
  <c r="Q353" i="9"/>
  <c r="R353" i="9"/>
  <c r="S353" i="9"/>
  <c r="T353" i="9"/>
  <c r="U353" i="9"/>
  <c r="V353" i="9"/>
  <c r="W353" i="9"/>
  <c r="X353" i="9"/>
  <c r="Y353" i="9"/>
  <c r="Z353" i="9"/>
  <c r="AA353" i="9"/>
  <c r="AB353" i="9"/>
  <c r="AC353" i="9"/>
  <c r="AD353" i="9"/>
  <c r="K404" i="7"/>
  <c r="K403" i="7" s="1"/>
  <c r="K398" i="7" s="1"/>
  <c r="G404" i="7"/>
  <c r="G403" i="7" s="1"/>
  <c r="I404" i="7"/>
  <c r="I403" i="7" s="1"/>
  <c r="I398" i="7" s="1"/>
  <c r="J405" i="7"/>
  <c r="F355" i="9" s="1"/>
  <c r="F354" i="9" s="1"/>
  <c r="F353" i="9" s="1"/>
  <c r="H405" i="7"/>
  <c r="H404" i="7" s="1"/>
  <c r="H403" i="7" s="1"/>
  <c r="F405" i="7"/>
  <c r="D355" i="9" s="1"/>
  <c r="D354" i="9" s="1"/>
  <c r="D353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5" i="9"/>
  <c r="E354" i="9" s="1"/>
  <c r="E353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29" i="9" l="1"/>
  <c r="D428" i="9" s="1"/>
  <c r="E429" i="9"/>
  <c r="E428" i="9" s="1"/>
  <c r="F429" i="9"/>
  <c r="F428" i="9" s="1"/>
  <c r="AD449" i="2"/>
  <c r="J710" i="7"/>
  <c r="J709" i="7" s="1"/>
  <c r="H710" i="7"/>
  <c r="H709" i="7" s="1"/>
  <c r="F710" i="7"/>
  <c r="F709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0" i="7"/>
  <c r="J811" i="7" l="1"/>
  <c r="F53" i="10" s="1"/>
  <c r="F52" i="10" s="1"/>
  <c r="H811" i="7"/>
  <c r="H810" i="7" s="1"/>
  <c r="H809" i="7" s="1"/>
  <c r="H808" i="7" s="1"/>
  <c r="H807" i="7" s="1"/>
  <c r="H806" i="7" s="1"/>
  <c r="H805" i="7" s="1"/>
  <c r="H804" i="7" s="1"/>
  <c r="E53" i="10" s="1"/>
  <c r="E52" i="10" s="1"/>
  <c r="F811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0" i="7" l="1"/>
  <c r="F809" i="7" s="1"/>
  <c r="F808" i="7" s="1"/>
  <c r="F807" i="7" s="1"/>
  <c r="F806" i="7" s="1"/>
  <c r="F805" i="7" s="1"/>
  <c r="F804" i="7" s="1"/>
  <c r="D53" i="10" s="1"/>
  <c r="D52" i="10" s="1"/>
  <c r="J810" i="7"/>
  <c r="J809" i="7" s="1"/>
  <c r="J808" i="7" s="1"/>
  <c r="J807" i="7" s="1"/>
  <c r="J806" i="7" s="1"/>
  <c r="J805" i="7" s="1"/>
  <c r="J804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2" i="2"/>
  <c r="AD594" i="2"/>
  <c r="AD548" i="2"/>
  <c r="J803" i="7"/>
  <c r="F81" i="9" s="1"/>
  <c r="F80" i="9" s="1"/>
  <c r="F79" i="9" s="1"/>
  <c r="F78" i="9" s="1"/>
  <c r="H803" i="7"/>
  <c r="H802" i="7" s="1"/>
  <c r="H801" i="7" s="1"/>
  <c r="H800" i="7" s="1"/>
  <c r="F803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3" i="7" l="1"/>
  <c r="I802" i="7" s="1"/>
  <c r="I801" i="7" s="1"/>
  <c r="I800" i="7" s="1"/>
  <c r="I771" i="7" s="1"/>
  <c r="G803" i="7"/>
  <c r="G802" i="7" s="1"/>
  <c r="G801" i="7" s="1"/>
  <c r="G800" i="7" s="1"/>
  <c r="G771" i="7" s="1"/>
  <c r="F802" i="7"/>
  <c r="F801" i="7" s="1"/>
  <c r="F800" i="7" s="1"/>
  <c r="J802" i="7"/>
  <c r="J801" i="7" s="1"/>
  <c r="J800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3" i="9" l="1"/>
  <c r="D654" i="9" l="1"/>
  <c r="D653" i="9" s="1"/>
  <c r="J537" i="7"/>
  <c r="F654" i="9" s="1"/>
  <c r="F653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1" i="9" s="1"/>
  <c r="E440" i="9" s="1"/>
  <c r="F90" i="7"/>
  <c r="F89" i="7" s="1"/>
  <c r="AE529" i="2"/>
  <c r="AF529" i="2"/>
  <c r="AD529" i="2"/>
  <c r="AD262" i="2"/>
  <c r="H89" i="7" l="1"/>
  <c r="F441" i="9"/>
  <c r="F440" i="9" s="1"/>
  <c r="D441" i="9"/>
  <c r="D440" i="9" s="1"/>
  <c r="AD676" i="2"/>
  <c r="AD904" i="2"/>
  <c r="AD903" i="2" s="1"/>
  <c r="AD896" i="2" s="1"/>
  <c r="I397" i="7"/>
  <c r="I396" i="7" s="1"/>
  <c r="G422" i="7"/>
  <c r="G421" i="7" s="1"/>
  <c r="J423" i="7"/>
  <c r="F373" i="9" s="1"/>
  <c r="F372" i="9" s="1"/>
  <c r="F371" i="9" s="1"/>
  <c r="H423" i="7"/>
  <c r="E373" i="9" s="1"/>
  <c r="E372" i="9" s="1"/>
  <c r="E371" i="9" s="1"/>
  <c r="AE904" i="2"/>
  <c r="AE903" i="2" s="1"/>
  <c r="AE896" i="2" s="1"/>
  <c r="AF904" i="2"/>
  <c r="AF903" i="2" s="1"/>
  <c r="AF896" i="2" s="1"/>
  <c r="AD952" i="2"/>
  <c r="AD943" i="2"/>
  <c r="J574" i="7"/>
  <c r="F139" i="9" s="1"/>
  <c r="F138" i="9" s="1"/>
  <c r="F137" i="9" s="1"/>
  <c r="H574" i="7"/>
  <c r="I574" i="7" s="1"/>
  <c r="I573" i="7" s="1"/>
  <c r="I572" i="7" s="1"/>
  <c r="I571" i="7" s="1"/>
  <c r="F574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3" i="9" s="1"/>
  <c r="D372" i="9" s="1"/>
  <c r="D371" i="9" s="1"/>
  <c r="H422" i="7"/>
  <c r="H421" i="7" s="1"/>
  <c r="J422" i="7"/>
  <c r="J421" i="7" s="1"/>
  <c r="K574" i="7"/>
  <c r="K573" i="7" s="1"/>
  <c r="K572" i="7" s="1"/>
  <c r="K571" i="7" s="1"/>
  <c r="G574" i="7"/>
  <c r="G573" i="7" s="1"/>
  <c r="G572" i="7" s="1"/>
  <c r="G571" i="7" s="1"/>
  <c r="F573" i="7"/>
  <c r="F572" i="7" s="1"/>
  <c r="F571" i="7" s="1"/>
  <c r="H573" i="7"/>
  <c r="H572" i="7" s="1"/>
  <c r="H571" i="7" s="1"/>
  <c r="E139" i="9"/>
  <c r="E138" i="9" s="1"/>
  <c r="E137" i="9" s="1"/>
  <c r="J573" i="7"/>
  <c r="J572" i="7" s="1"/>
  <c r="J571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2" i="7"/>
  <c r="J791" i="7" s="1"/>
  <c r="J790" i="7" s="1"/>
  <c r="J789" i="7" s="1"/>
  <c r="H792" i="7"/>
  <c r="E70" i="9" s="1"/>
  <c r="E69" i="9" s="1"/>
  <c r="E68" i="9" s="1"/>
  <c r="E67" i="9" s="1"/>
  <c r="F792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1" i="7"/>
  <c r="H581" i="7"/>
  <c r="AE646" i="2"/>
  <c r="AE645" i="2" s="1"/>
  <c r="AF646" i="2"/>
  <c r="AF645" i="2" s="1"/>
  <c r="AD646" i="2"/>
  <c r="AD645" i="2" s="1"/>
  <c r="J660" i="7"/>
  <c r="F159" i="9" s="1"/>
  <c r="F158" i="9" s="1"/>
  <c r="F157" i="9" s="1"/>
  <c r="H660" i="7"/>
  <c r="E159" i="9" s="1"/>
  <c r="E158" i="9" s="1"/>
  <c r="E157" i="9" s="1"/>
  <c r="F660" i="7"/>
  <c r="D159" i="9" s="1"/>
  <c r="D158" i="9" s="1"/>
  <c r="D157" i="9" s="1"/>
  <c r="AE720" i="2"/>
  <c r="AE719" i="2" s="1"/>
  <c r="AF720" i="2"/>
  <c r="AF719" i="2" s="1"/>
  <c r="AD720" i="2"/>
  <c r="AD719" i="2" s="1"/>
  <c r="J681" i="7"/>
  <c r="J680" i="7" s="1"/>
  <c r="J679" i="7" s="1"/>
  <c r="J678" i="7" s="1"/>
  <c r="J677" i="7" s="1"/>
  <c r="J676" i="7" s="1"/>
  <c r="H681" i="7"/>
  <c r="H680" i="7" s="1"/>
  <c r="H679" i="7" s="1"/>
  <c r="H678" i="7" s="1"/>
  <c r="H677" i="7" s="1"/>
  <c r="H676" i="7" s="1"/>
  <c r="F681" i="7"/>
  <c r="F680" i="7" s="1"/>
  <c r="F679" i="7" s="1"/>
  <c r="F678" i="7" s="1"/>
  <c r="F677" i="7" s="1"/>
  <c r="F676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0" i="7"/>
  <c r="J579" i="7" s="1"/>
  <c r="F96" i="9"/>
  <c r="F95" i="9" s="1"/>
  <c r="F94" i="9" s="1"/>
  <c r="H791" i="7"/>
  <c r="H790" i="7" s="1"/>
  <c r="H789" i="7" s="1"/>
  <c r="F791" i="7"/>
  <c r="F790" i="7" s="1"/>
  <c r="F789" i="7" s="1"/>
  <c r="F70" i="9"/>
  <c r="F69" i="9" s="1"/>
  <c r="F68" i="9" s="1"/>
  <c r="F67" i="9" s="1"/>
  <c r="F581" i="7"/>
  <c r="H580" i="7"/>
  <c r="H579" i="7" s="1"/>
  <c r="H659" i="7"/>
  <c r="H658" i="7" s="1"/>
  <c r="F659" i="7"/>
  <c r="F658" i="7" s="1"/>
  <c r="J659" i="7"/>
  <c r="J658" i="7" s="1"/>
  <c r="D96" i="9" l="1"/>
  <c r="D95" i="9" s="1"/>
  <c r="D94" i="9" s="1"/>
  <c r="F580" i="7"/>
  <c r="F579" i="7" s="1"/>
  <c r="H124" i="7" l="1"/>
  <c r="E582" i="9"/>
  <c r="F582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3" i="9" l="1"/>
  <c r="D582" i="9" s="1"/>
  <c r="J649" i="7"/>
  <c r="J648" i="7" s="1"/>
  <c r="J647" i="7" s="1"/>
  <c r="J646" i="7" s="1"/>
  <c r="H649" i="7"/>
  <c r="H648" i="7" s="1"/>
  <c r="H647" i="7" s="1"/>
  <c r="H646" i="7" s="1"/>
  <c r="F649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4" i="7" l="1"/>
  <c r="E133" i="9" s="1"/>
  <c r="E132" i="9" s="1"/>
  <c r="E131" i="9" s="1"/>
  <c r="F604" i="7"/>
  <c r="D133" i="9" s="1"/>
  <c r="D132" i="9" s="1"/>
  <c r="D131" i="9" s="1"/>
  <c r="J604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48" i="7"/>
  <c r="F647" i="7" s="1"/>
  <c r="F646" i="7" s="1"/>
  <c r="AD692" i="2" l="1"/>
  <c r="AE651" i="2" l="1"/>
  <c r="AF223" i="2"/>
  <c r="AF110" i="2"/>
  <c r="AF108" i="2"/>
  <c r="AF105" i="2"/>
  <c r="AF103" i="2"/>
  <c r="J201" i="7"/>
  <c r="F714" i="9" s="1"/>
  <c r="F713" i="9" s="1"/>
  <c r="F712" i="9" s="1"/>
  <c r="H201" i="7"/>
  <c r="E714" i="9" s="1"/>
  <c r="E713" i="9" s="1"/>
  <c r="E712" i="9" s="1"/>
  <c r="F201" i="7"/>
  <c r="D714" i="9" s="1"/>
  <c r="D713" i="9" s="1"/>
  <c r="D712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1" i="7"/>
  <c r="J840" i="7" s="1"/>
  <c r="J839" i="7" s="1"/>
  <c r="H841" i="7"/>
  <c r="E328" i="9" s="1"/>
  <c r="E327" i="9" s="1"/>
  <c r="E326" i="9" s="1"/>
  <c r="F841" i="7"/>
  <c r="D328" i="9" s="1"/>
  <c r="D327" i="9" s="1"/>
  <c r="D326" i="9" s="1"/>
  <c r="AE1013" i="2"/>
  <c r="AE1012" i="2" s="1"/>
  <c r="AF1013" i="2"/>
  <c r="AF1012" i="2" s="1"/>
  <c r="AD1013" i="2"/>
  <c r="AD1012" i="2" s="1"/>
  <c r="F840" i="7" l="1"/>
  <c r="F839" i="7" s="1"/>
  <c r="F328" i="9"/>
  <c r="F327" i="9" s="1"/>
  <c r="F326" i="9" s="1"/>
  <c r="H840" i="7"/>
  <c r="H839" i="7" s="1"/>
  <c r="AF357" i="2" l="1"/>
  <c r="AF359" i="2"/>
  <c r="AE359" i="2"/>
  <c r="AE357" i="2"/>
  <c r="J493" i="7"/>
  <c r="F602" i="9" s="1"/>
  <c r="F601" i="9" s="1"/>
  <c r="F600" i="9" s="1"/>
  <c r="F599" i="9" s="1"/>
  <c r="H493" i="7"/>
  <c r="E602" i="9" s="1"/>
  <c r="E601" i="9" s="1"/>
  <c r="E600" i="9" s="1"/>
  <c r="E599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07" i="7"/>
  <c r="F130" i="9" s="1"/>
  <c r="F129" i="9" s="1"/>
  <c r="F128" i="9" s="1"/>
  <c r="H607" i="7"/>
  <c r="E130" i="9" s="1"/>
  <c r="E129" i="9" s="1"/>
  <c r="E128" i="9" s="1"/>
  <c r="F607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6" i="7"/>
  <c r="H605" i="7" s="1"/>
  <c r="J606" i="7"/>
  <c r="J605" i="7" s="1"/>
  <c r="F606" i="7"/>
  <c r="F605" i="7" s="1"/>
  <c r="J394" i="7"/>
  <c r="F666" i="9" s="1"/>
  <c r="F665" i="9" s="1"/>
  <c r="F664" i="9" s="1"/>
  <c r="F663" i="9" s="1"/>
  <c r="F662" i="9" s="1"/>
  <c r="F661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6" i="9" l="1"/>
  <c r="D665" i="9" s="1"/>
  <c r="D664" i="9" s="1"/>
  <c r="D663" i="9" s="1"/>
  <c r="D662" i="9" s="1"/>
  <c r="D661" i="9" s="1"/>
  <c r="F492" i="7"/>
  <c r="F491" i="7" s="1"/>
  <c r="F490" i="7" s="1"/>
  <c r="D602" i="9"/>
  <c r="D601" i="9" s="1"/>
  <c r="D600" i="9" s="1"/>
  <c r="D599" i="9" s="1"/>
  <c r="E666" i="9"/>
  <c r="E665" i="9" s="1"/>
  <c r="E664" i="9" s="1"/>
  <c r="E663" i="9" s="1"/>
  <c r="E662" i="9" s="1"/>
  <c r="E661" i="9" s="1"/>
  <c r="J393" i="7"/>
  <c r="J392" i="7" s="1"/>
  <c r="J391" i="7" s="1"/>
  <c r="J390" i="7" s="1"/>
  <c r="J389" i="7" s="1"/>
  <c r="E614" i="9" l="1"/>
  <c r="E613" i="9" s="1"/>
  <c r="E612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4" i="9" l="1"/>
  <c r="D613" i="9" s="1"/>
  <c r="D612" i="9" s="1"/>
  <c r="E611" i="9"/>
  <c r="E610" i="9" s="1"/>
  <c r="E609" i="9" s="1"/>
  <c r="D611" i="9"/>
  <c r="D610" i="9" s="1"/>
  <c r="D609" i="9" s="1"/>
  <c r="F614" i="9"/>
  <c r="F613" i="9" s="1"/>
  <c r="F612" i="9" s="1"/>
  <c r="F611" i="9"/>
  <c r="F610" i="9" s="1"/>
  <c r="F609" i="9" s="1"/>
  <c r="F597" i="7"/>
  <c r="G597" i="7" s="1"/>
  <c r="H597" i="7"/>
  <c r="E123" i="9" s="1"/>
  <c r="E122" i="9" s="1"/>
  <c r="E121" i="9" s="1"/>
  <c r="J597" i="7"/>
  <c r="K597" i="7" s="1"/>
  <c r="AF662" i="2"/>
  <c r="AF661" i="2" s="1"/>
  <c r="AE662" i="2"/>
  <c r="AE661" i="2" s="1"/>
  <c r="AD662" i="2"/>
  <c r="AD661" i="2" s="1"/>
  <c r="J596" i="7" l="1"/>
  <c r="J595" i="7" s="1"/>
  <c r="F123" i="9"/>
  <c r="F122" i="9" s="1"/>
  <c r="F121" i="9" s="1"/>
  <c r="I597" i="7"/>
  <c r="I596" i="7" s="1"/>
  <c r="I595" i="7" s="1"/>
  <c r="D123" i="9"/>
  <c r="D122" i="9" s="1"/>
  <c r="D121" i="9" s="1"/>
  <c r="F596" i="7"/>
  <c r="F595" i="7" s="1"/>
  <c r="H596" i="7"/>
  <c r="H595" i="7" s="1"/>
  <c r="G596" i="7"/>
  <c r="G595" i="7" s="1"/>
  <c r="K596" i="7"/>
  <c r="K595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4" i="7"/>
  <c r="AE528" i="2"/>
  <c r="AE44" i="2"/>
  <c r="AF757" i="2"/>
  <c r="J508" i="7"/>
  <c r="J507" i="7" s="1"/>
  <c r="J506" i="7" s="1"/>
  <c r="H508" i="7"/>
  <c r="E617" i="9" s="1"/>
  <c r="E616" i="9" s="1"/>
  <c r="E615" i="9" s="1"/>
  <c r="F508" i="7"/>
  <c r="D617" i="9" s="1"/>
  <c r="D616" i="9" s="1"/>
  <c r="D615" i="9" s="1"/>
  <c r="AE957" i="2"/>
  <c r="AE956" i="2" s="1"/>
  <c r="AF957" i="2"/>
  <c r="AF956" i="2" s="1"/>
  <c r="AD957" i="2"/>
  <c r="AD956" i="2" s="1"/>
  <c r="F507" i="7" l="1"/>
  <c r="F506" i="7" s="1"/>
  <c r="F617" i="9"/>
  <c r="F616" i="9" s="1"/>
  <c r="F615" i="9" s="1"/>
  <c r="H507" i="7"/>
  <c r="H506" i="7" s="1"/>
  <c r="J631" i="7"/>
  <c r="J630" i="7" s="1"/>
  <c r="J629" i="7" s="1"/>
  <c r="J628" i="7" s="1"/>
  <c r="J627" i="7" s="1"/>
  <c r="J626" i="7" s="1"/>
  <c r="H631" i="7"/>
  <c r="H630" i="7" s="1"/>
  <c r="H629" i="7" s="1"/>
  <c r="H628" i="7" s="1"/>
  <c r="H627" i="7" s="1"/>
  <c r="H626" i="7" s="1"/>
  <c r="F631" i="7"/>
  <c r="F630" i="7" s="1"/>
  <c r="F629" i="7" s="1"/>
  <c r="F628" i="7" s="1"/>
  <c r="F627" i="7" s="1"/>
  <c r="F626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4" i="7" l="1"/>
  <c r="G604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4" i="7"/>
  <c r="J621" i="7" l="1"/>
  <c r="J620" i="7" s="1"/>
  <c r="J619" i="7" s="1"/>
  <c r="H621" i="7"/>
  <c r="H620" i="7" s="1"/>
  <c r="H619" i="7" s="1"/>
  <c r="H618" i="7" s="1"/>
  <c r="G620" i="7"/>
  <c r="G619" i="7" s="1"/>
  <c r="G618" i="7" s="1"/>
  <c r="AE691" i="2"/>
  <c r="AE690" i="2" s="1"/>
  <c r="AE689" i="2" s="1"/>
  <c r="AF691" i="2"/>
  <c r="AF690" i="2" s="1"/>
  <c r="AF689" i="2" s="1"/>
  <c r="F621" i="7"/>
  <c r="F620" i="7" s="1"/>
  <c r="F619" i="7" s="1"/>
  <c r="F618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0" i="7" s="1"/>
  <c r="D48" i="9" s="1"/>
  <c r="D47" i="9" s="1"/>
  <c r="D46" i="9" s="1"/>
  <c r="D45" i="9" s="1"/>
  <c r="J416" i="7"/>
  <c r="H416" i="7"/>
  <c r="J770" i="7"/>
  <c r="J769" i="7" s="1"/>
  <c r="J768" i="7" s="1"/>
  <c r="J767" i="7" s="1"/>
  <c r="H770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67" i="9"/>
  <c r="E366" i="9" s="1"/>
  <c r="F367" i="9"/>
  <c r="F366" i="9" s="1"/>
  <c r="G769" i="7"/>
  <c r="G768" i="7" s="1"/>
  <c r="G767" i="7" s="1"/>
  <c r="F769" i="7"/>
  <c r="F768" i="7" s="1"/>
  <c r="F767" i="7" s="1"/>
  <c r="H769" i="7"/>
  <c r="H768" i="7" s="1"/>
  <c r="H767" i="7" s="1"/>
  <c r="F48" i="9"/>
  <c r="F47" i="9" s="1"/>
  <c r="F46" i="9" s="1"/>
  <c r="F45" i="9" s="1"/>
  <c r="J852" i="7"/>
  <c r="J851" i="7" s="1"/>
  <c r="J850" i="7" s="1"/>
  <c r="H852" i="7"/>
  <c r="I852" i="7" s="1"/>
  <c r="I851" i="7" s="1"/>
  <c r="I850" i="7" s="1"/>
  <c r="F852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4" i="7"/>
  <c r="J593" i="7" s="1"/>
  <c r="J592" i="7" s="1"/>
  <c r="H594" i="7"/>
  <c r="F594" i="7"/>
  <c r="J570" i="7"/>
  <c r="J569" i="7" s="1"/>
  <c r="J568" i="7" s="1"/>
  <c r="H570" i="7"/>
  <c r="I570" i="7" s="1"/>
  <c r="I569" i="7" s="1"/>
  <c r="I568" i="7" s="1"/>
  <c r="F570" i="7"/>
  <c r="F569" i="7" s="1"/>
  <c r="F568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17" i="7"/>
  <c r="F146" i="9" s="1"/>
  <c r="F145" i="9" s="1"/>
  <c r="F144" i="9" s="1"/>
  <c r="H617" i="7"/>
  <c r="E146" i="9" s="1"/>
  <c r="E145" i="9" s="1"/>
  <c r="E144" i="9" s="1"/>
  <c r="F617" i="7"/>
  <c r="F616" i="7" s="1"/>
  <c r="F615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5" i="9"/>
  <c r="F364" i="9" s="1"/>
  <c r="E365" i="9"/>
  <c r="E364" i="9" s="1"/>
  <c r="F416" i="7"/>
  <c r="D367" i="9"/>
  <c r="D366" i="9" s="1"/>
  <c r="G570" i="7"/>
  <c r="G569" i="7" s="1"/>
  <c r="G568" i="7" s="1"/>
  <c r="G852" i="7"/>
  <c r="G851" i="7" s="1"/>
  <c r="G850" i="7" s="1"/>
  <c r="F851" i="7"/>
  <c r="F850" i="7" s="1"/>
  <c r="D120" i="9"/>
  <c r="D119" i="9" s="1"/>
  <c r="D118" i="9" s="1"/>
  <c r="E339" i="9"/>
  <c r="E338" i="9" s="1"/>
  <c r="E337" i="9" s="1"/>
  <c r="E120" i="9"/>
  <c r="E119" i="9" s="1"/>
  <c r="E118" i="9" s="1"/>
  <c r="H851" i="7"/>
  <c r="H850" i="7" s="1"/>
  <c r="F339" i="9"/>
  <c r="F338" i="9" s="1"/>
  <c r="F337" i="9" s="1"/>
  <c r="K570" i="7"/>
  <c r="K569" i="7" s="1"/>
  <c r="K568" i="7" s="1"/>
  <c r="F120" i="9"/>
  <c r="F119" i="9" s="1"/>
  <c r="F118" i="9" s="1"/>
  <c r="G594" i="7"/>
  <c r="G593" i="7" s="1"/>
  <c r="G592" i="7" s="1"/>
  <c r="K594" i="7"/>
  <c r="K593" i="7" s="1"/>
  <c r="K592" i="7" s="1"/>
  <c r="F593" i="7"/>
  <c r="F592" i="7" s="1"/>
  <c r="G617" i="7"/>
  <c r="G616" i="7" s="1"/>
  <c r="G615" i="7" s="1"/>
  <c r="G611" i="7" s="1"/>
  <c r="I594" i="7"/>
  <c r="I593" i="7" s="1"/>
  <c r="I592" i="7" s="1"/>
  <c r="H593" i="7"/>
  <c r="H592" i="7" s="1"/>
  <c r="H569" i="7"/>
  <c r="H568" i="7" s="1"/>
  <c r="D146" i="9"/>
  <c r="D145" i="9" s="1"/>
  <c r="D144" i="9" s="1"/>
  <c r="H616" i="7"/>
  <c r="H615" i="7" s="1"/>
  <c r="I617" i="7"/>
  <c r="I616" i="7" s="1"/>
  <c r="I615" i="7" s="1"/>
  <c r="I611" i="7" s="1"/>
  <c r="K617" i="7"/>
  <c r="K616" i="7" s="1"/>
  <c r="K615" i="7" s="1"/>
  <c r="K611" i="7" s="1"/>
  <c r="J616" i="7"/>
  <c r="J615" i="7" s="1"/>
  <c r="AE152" i="2"/>
  <c r="AF116" i="2"/>
  <c r="AE116" i="2"/>
  <c r="AD116" i="2"/>
  <c r="D365" i="9" l="1"/>
  <c r="D364" i="9" s="1"/>
  <c r="F415" i="7"/>
  <c r="F414" i="7" s="1"/>
  <c r="AF667" i="2"/>
  <c r="AE667" i="2"/>
  <c r="AD667" i="2"/>
  <c r="J119" i="7" l="1"/>
  <c r="F701" i="9" s="1"/>
  <c r="F119" i="7"/>
  <c r="D701" i="9" s="1"/>
  <c r="H119" i="7"/>
  <c r="E701" i="9" s="1"/>
  <c r="H466" i="7" l="1"/>
  <c r="H465" i="7" s="1"/>
  <c r="H464" i="7" s="1"/>
  <c r="H463" i="7" s="1"/>
  <c r="H462" i="7" s="1"/>
  <c r="H461" i="7" s="1"/>
  <c r="J466" i="7"/>
  <c r="F575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5" i="9"/>
  <c r="E574" i="9" s="1"/>
  <c r="E573" i="9" s="1"/>
  <c r="D575" i="9"/>
  <c r="D574" i="9" s="1"/>
  <c r="D573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4" i="9"/>
  <c r="F573" i="9" s="1"/>
  <c r="E572" i="9" l="1"/>
  <c r="E571" i="9" s="1"/>
  <c r="D572" i="9"/>
  <c r="D571" i="9" s="1"/>
  <c r="F572" i="9"/>
  <c r="F571" i="9" s="1"/>
  <c r="AD933" i="2" l="1"/>
  <c r="AD858" i="2" l="1"/>
  <c r="AF990" i="2"/>
  <c r="AE990" i="2"/>
  <c r="AF536" i="2"/>
  <c r="AE536" i="2"/>
  <c r="J700" i="7" l="1"/>
  <c r="H700" i="7"/>
  <c r="AF946" i="2" l="1"/>
  <c r="J74" i="7" l="1"/>
  <c r="F479" i="9" s="1"/>
  <c r="I727" i="7"/>
  <c r="K727" i="7"/>
  <c r="K729" i="7"/>
  <c r="K732" i="7"/>
  <c r="K731" i="7" s="1"/>
  <c r="AF778" i="2"/>
  <c r="AF777" i="2" s="1"/>
  <c r="J859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4" i="7"/>
  <c r="H824" i="7"/>
  <c r="F824" i="7"/>
  <c r="D710" i="9" s="1"/>
  <c r="D709" i="9" s="1"/>
  <c r="D708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3" i="7" l="1"/>
  <c r="H822" i="7" s="1"/>
  <c r="H821" i="7" s="1"/>
  <c r="H820" i="7" s="1"/>
  <c r="E56" i="10" s="1"/>
  <c r="E710" i="9"/>
  <c r="J823" i="7"/>
  <c r="J822" i="7" s="1"/>
  <c r="J821" i="7" s="1"/>
  <c r="J820" i="7" s="1"/>
  <c r="F56" i="10" s="1"/>
  <c r="F710" i="9"/>
  <c r="F823" i="7"/>
  <c r="F822" i="7" s="1"/>
  <c r="F821" i="7" s="1"/>
  <c r="F820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5" i="9" s="1"/>
  <c r="F424" i="9" s="1"/>
  <c r="H60" i="7"/>
  <c r="H59" i="7" s="1"/>
  <c r="F60" i="7"/>
  <c r="D425" i="9" s="1"/>
  <c r="D424" i="9" s="1"/>
  <c r="AF44" i="2"/>
  <c r="AE41" i="2"/>
  <c r="AF41" i="2"/>
  <c r="AD41" i="2"/>
  <c r="F59" i="7" l="1"/>
  <c r="J59" i="7"/>
  <c r="E425" i="9"/>
  <c r="E424" i="9" s="1"/>
  <c r="AF366" i="2"/>
  <c r="AF392" i="2"/>
  <c r="AD895" i="2" l="1"/>
  <c r="AD999" i="2"/>
  <c r="AD1017" i="2"/>
  <c r="AD392" i="2"/>
  <c r="AE392" i="2" l="1"/>
  <c r="J625" i="7" l="1"/>
  <c r="H625" i="7"/>
  <c r="H624" i="7" s="1"/>
  <c r="H623" i="7" s="1"/>
  <c r="H622" i="7" s="1"/>
  <c r="F625" i="7"/>
  <c r="G625" i="7" s="1"/>
  <c r="G624" i="7" s="1"/>
  <c r="G623" i="7" s="1"/>
  <c r="G622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4" i="7"/>
  <c r="J623" i="7" s="1"/>
  <c r="J622" i="7" s="1"/>
  <c r="F154" i="9"/>
  <c r="F153" i="9" s="1"/>
  <c r="F152" i="9" s="1"/>
  <c r="F151" i="9" s="1"/>
  <c r="I625" i="7"/>
  <c r="I624" i="7" s="1"/>
  <c r="I623" i="7" s="1"/>
  <c r="I622" i="7" s="1"/>
  <c r="F624" i="7"/>
  <c r="F623" i="7" s="1"/>
  <c r="F622" i="7" s="1"/>
  <c r="K625" i="7"/>
  <c r="K624" i="7" s="1"/>
  <c r="K623" i="7" s="1"/>
  <c r="K622" i="7" s="1"/>
  <c r="J388" i="7" l="1"/>
  <c r="F642" i="9" s="1"/>
  <c r="F641" i="9" s="1"/>
  <c r="F640" i="9" s="1"/>
  <c r="F639" i="9" s="1"/>
  <c r="F388" i="7"/>
  <c r="D642" i="9" s="1"/>
  <c r="D641" i="9" s="1"/>
  <c r="D640" i="9" s="1"/>
  <c r="D639" i="9" s="1"/>
  <c r="AD282" i="2"/>
  <c r="AD281" i="2" s="1"/>
  <c r="AD280" i="2" s="1"/>
  <c r="AF282" i="2"/>
  <c r="AF281" i="2" s="1"/>
  <c r="AF280" i="2" s="1"/>
  <c r="H388" i="7"/>
  <c r="E642" i="9" l="1"/>
  <c r="E641" i="9" s="1"/>
  <c r="E640" i="9" s="1"/>
  <c r="E639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27" i="7" l="1"/>
  <c r="H477" i="7" l="1"/>
  <c r="E586" i="9" s="1"/>
  <c r="E585" i="9" s="1"/>
  <c r="E584" i="9" s="1"/>
  <c r="J477" i="7"/>
  <c r="F586" i="9" s="1"/>
  <c r="F585" i="9" s="1"/>
  <c r="F584" i="9" s="1"/>
  <c r="F477" i="7"/>
  <c r="D586" i="9" s="1"/>
  <c r="D585" i="9" s="1"/>
  <c r="D584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1" i="9" s="1"/>
  <c r="F580" i="9" s="1"/>
  <c r="F579" i="9" s="1"/>
  <c r="H472" i="7"/>
  <c r="E581" i="9" s="1"/>
  <c r="E580" i="9" s="1"/>
  <c r="E579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1" i="9"/>
  <c r="D580" i="9" s="1"/>
  <c r="D579" i="9" s="1"/>
  <c r="F728" i="7" l="1"/>
  <c r="F726" i="7"/>
  <c r="F880" i="7" l="1"/>
  <c r="J880" i="7"/>
  <c r="J879" i="7" s="1"/>
  <c r="J878" i="7" s="1"/>
  <c r="J877" i="7" s="1"/>
  <c r="J876" i="7" s="1"/>
  <c r="J875" i="7" s="1"/>
  <c r="J874" i="7" s="1"/>
  <c r="F61" i="10" s="1"/>
  <c r="H880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79" i="7"/>
  <c r="F878" i="7" s="1"/>
  <c r="F877" i="7" s="1"/>
  <c r="F876" i="7" s="1"/>
  <c r="F875" i="7" s="1"/>
  <c r="F874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79" i="7"/>
  <c r="H878" i="7" s="1"/>
  <c r="H877" i="7" s="1"/>
  <c r="H876" i="7" s="1"/>
  <c r="H875" i="7" s="1"/>
  <c r="H874" i="7" s="1"/>
  <c r="E61" i="10" s="1"/>
  <c r="D61" i="10" l="1"/>
  <c r="J696" i="7" l="1"/>
  <c r="F502" i="9" s="1"/>
  <c r="F501" i="9" s="1"/>
  <c r="H696" i="7"/>
  <c r="H695" i="7" s="1"/>
  <c r="F696" i="7"/>
  <c r="D502" i="9" s="1"/>
  <c r="D501" i="9" s="1"/>
  <c r="AE358" i="2"/>
  <c r="AF358" i="2"/>
  <c r="AD358" i="2"/>
  <c r="F695" i="7" l="1"/>
  <c r="J695" i="7"/>
  <c r="E502" i="9"/>
  <c r="E501" i="9" s="1"/>
  <c r="F700" i="7"/>
  <c r="F694" i="7"/>
  <c r="F221" i="9" l="1"/>
  <c r="F220" i="9" s="1"/>
  <c r="J858" i="7"/>
  <c r="J857" i="7" s="1"/>
  <c r="H859" i="7"/>
  <c r="E221" i="9" s="1"/>
  <c r="E220" i="9" s="1"/>
  <c r="F859" i="7"/>
  <c r="F858" i="7" s="1"/>
  <c r="F857" i="7" s="1"/>
  <c r="AE460" i="2"/>
  <c r="AE459" i="2" s="1"/>
  <c r="AD460" i="2"/>
  <c r="AD459" i="2" s="1"/>
  <c r="D221" i="9" l="1"/>
  <c r="D220" i="9" s="1"/>
  <c r="H858" i="7"/>
  <c r="H857" i="7" s="1"/>
  <c r="D707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28" i="9" s="1"/>
  <c r="H513" i="7"/>
  <c r="H512" i="7" s="1"/>
  <c r="E628" i="9"/>
  <c r="F628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0" i="9"/>
  <c r="D699" i="9" s="1"/>
  <c r="H118" i="7"/>
  <c r="H117" i="7" s="1"/>
  <c r="H116" i="7" s="1"/>
  <c r="H115" i="7" s="1"/>
  <c r="E700" i="9"/>
  <c r="E699" i="9" s="1"/>
  <c r="J118" i="7"/>
  <c r="J117" i="7" s="1"/>
  <c r="J116" i="7" s="1"/>
  <c r="J115" i="7" s="1"/>
  <c r="F700" i="9"/>
  <c r="F699" i="9" s="1"/>
  <c r="AE63" i="2" l="1"/>
  <c r="AF63" i="2"/>
  <c r="F20" i="10"/>
  <c r="E20" i="10"/>
  <c r="D20" i="10"/>
  <c r="K761" i="7" l="1"/>
  <c r="K760" i="7" s="1"/>
  <c r="K753" i="7" s="1"/>
  <c r="F552" i="7"/>
  <c r="F551" i="7" s="1"/>
  <c r="F550" i="7" s="1"/>
  <c r="F549" i="7" s="1"/>
  <c r="F548" i="7" s="1"/>
  <c r="F547" i="7" s="1"/>
  <c r="F546" i="7" s="1"/>
  <c r="F545" i="7" s="1"/>
  <c r="G551" i="7"/>
  <c r="G550" i="7" s="1"/>
  <c r="G549" i="7" s="1"/>
  <c r="G548" i="7" s="1"/>
  <c r="G547" i="7" s="1"/>
  <c r="G546" i="7" s="1"/>
  <c r="G545" i="7" s="1"/>
  <c r="G544" i="7" s="1"/>
  <c r="J552" i="7"/>
  <c r="F346" i="9" s="1"/>
  <c r="F345" i="9" s="1"/>
  <c r="F344" i="9" s="1"/>
  <c r="F343" i="9" s="1"/>
  <c r="F342" i="9" s="1"/>
  <c r="F341" i="9" s="1"/>
  <c r="H552" i="7"/>
  <c r="H551" i="7" s="1"/>
  <c r="H550" i="7" s="1"/>
  <c r="H549" i="7" s="1"/>
  <c r="H548" i="7" s="1"/>
  <c r="H547" i="7" s="1"/>
  <c r="H546" i="7" s="1"/>
  <c r="H545" i="7" s="1"/>
  <c r="AE998" i="2"/>
  <c r="AE997" i="2" s="1"/>
  <c r="AE996" i="2" s="1"/>
  <c r="AF998" i="2"/>
  <c r="AF997" i="2" s="1"/>
  <c r="D43" i="10" l="1"/>
  <c r="D42" i="10" s="1"/>
  <c r="F544" i="7"/>
  <c r="E43" i="10"/>
  <c r="E42" i="10" s="1"/>
  <c r="H544" i="7"/>
  <c r="K752" i="7"/>
  <c r="K742" i="7" s="1"/>
  <c r="D346" i="9"/>
  <c r="D345" i="9" s="1"/>
  <c r="D344" i="9" s="1"/>
  <c r="D343" i="9" s="1"/>
  <c r="D342" i="9" s="1"/>
  <c r="D341" i="9" s="1"/>
  <c r="J551" i="7"/>
  <c r="J550" i="7" s="1"/>
  <c r="J549" i="7" s="1"/>
  <c r="J548" i="7" s="1"/>
  <c r="J547" i="7" s="1"/>
  <c r="J546" i="7" s="1"/>
  <c r="J545" i="7" s="1"/>
  <c r="E346" i="9"/>
  <c r="E345" i="9" s="1"/>
  <c r="E344" i="9" s="1"/>
  <c r="E343" i="9" s="1"/>
  <c r="E342" i="9" s="1"/>
  <c r="E341" i="9" s="1"/>
  <c r="AD998" i="2"/>
  <c r="AD997" i="2" s="1"/>
  <c r="AD996" i="2" s="1"/>
  <c r="AD995" i="2" s="1"/>
  <c r="AF996" i="2"/>
  <c r="AF995" i="2" s="1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3" i="9"/>
  <c r="F362" i="9" s="1"/>
  <c r="H335" i="7"/>
  <c r="E631" i="9" s="1"/>
  <c r="AD857" i="2"/>
  <c r="AD856" i="2" s="1"/>
  <c r="AD855" i="2" s="1"/>
  <c r="AE857" i="2"/>
  <c r="AE856" i="2" s="1"/>
  <c r="AE855" i="2" s="1"/>
  <c r="F335" i="7" l="1"/>
  <c r="H334" i="7"/>
  <c r="H332" i="7" s="1"/>
  <c r="F888" i="7"/>
  <c r="F887" i="7" s="1"/>
  <c r="J384" i="7"/>
  <c r="F638" i="9" s="1"/>
  <c r="F637" i="9" s="1"/>
  <c r="F636" i="9" s="1"/>
  <c r="F635" i="9" s="1"/>
  <c r="H384" i="7"/>
  <c r="E638" i="9" s="1"/>
  <c r="E637" i="9" s="1"/>
  <c r="E636" i="9" s="1"/>
  <c r="E635" i="9" s="1"/>
  <c r="F384" i="7"/>
  <c r="D638" i="9" s="1"/>
  <c r="D637" i="9" s="1"/>
  <c r="D636" i="9" s="1"/>
  <c r="D635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699" i="7"/>
  <c r="J698" i="7" s="1"/>
  <c r="J697" i="7" s="1"/>
  <c r="H699" i="7"/>
  <c r="H698" i="7" s="1"/>
  <c r="H697" i="7" s="1"/>
  <c r="D506" i="9"/>
  <c r="D505" i="9" s="1"/>
  <c r="D504" i="9" s="1"/>
  <c r="F886" i="7" l="1"/>
  <c r="F885" i="7" s="1"/>
  <c r="F883" i="7"/>
  <c r="F884" i="7"/>
  <c r="H333" i="7"/>
  <c r="F334" i="7"/>
  <c r="F332" i="7" s="1"/>
  <c r="D631" i="9"/>
  <c r="H383" i="7"/>
  <c r="H382" i="7" s="1"/>
  <c r="H381" i="7" s="1"/>
  <c r="F383" i="7"/>
  <c r="F382" i="7" s="1"/>
  <c r="F381" i="7" s="1"/>
  <c r="J383" i="7"/>
  <c r="J382" i="7" s="1"/>
  <c r="J381" i="7" s="1"/>
  <c r="F699" i="7"/>
  <c r="F698" i="7" s="1"/>
  <c r="F697" i="7" s="1"/>
  <c r="E506" i="9"/>
  <c r="E505" i="9" s="1"/>
  <c r="E504" i="9" s="1"/>
  <c r="F506" i="9"/>
  <c r="F505" i="9" s="1"/>
  <c r="F504" i="9" s="1"/>
  <c r="AI615" i="2"/>
  <c r="F881" i="7" l="1"/>
  <c r="F882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0" i="7"/>
  <c r="AF368" i="2"/>
  <c r="F872" i="7"/>
  <c r="D238" i="9" s="1"/>
  <c r="J873" i="7"/>
  <c r="F239" i="9" s="1"/>
  <c r="H873" i="7"/>
  <c r="E239" i="9" s="1"/>
  <c r="F873" i="7"/>
  <c r="D239" i="9" s="1"/>
  <c r="J872" i="7"/>
  <c r="F238" i="9" s="1"/>
  <c r="H872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1" i="7"/>
  <c r="H871" i="7"/>
  <c r="F871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6" i="7" l="1"/>
  <c r="H776" i="7"/>
  <c r="F776" i="7"/>
  <c r="J778" i="7"/>
  <c r="H778" i="7"/>
  <c r="J781" i="7"/>
  <c r="H781" i="7"/>
  <c r="F781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3" i="9" s="1"/>
  <c r="F622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3" i="9" s="1"/>
  <c r="D362" i="9" s="1"/>
  <c r="J193" i="7"/>
  <c r="J192" i="7" s="1"/>
  <c r="J191" i="7" s="1"/>
  <c r="J190" i="7" s="1"/>
  <c r="J189" i="7" s="1"/>
  <c r="H193" i="7"/>
  <c r="E569" i="9" s="1"/>
  <c r="F193" i="7"/>
  <c r="D569" i="9" s="1"/>
  <c r="H162" i="7"/>
  <c r="E458" i="9" s="1"/>
  <c r="E457" i="9" s="1"/>
  <c r="J160" i="7"/>
  <c r="F456" i="9" s="1"/>
  <c r="F455" i="9" s="1"/>
  <c r="H160" i="7"/>
  <c r="F160" i="7"/>
  <c r="J162" i="7"/>
  <c r="F458" i="9" s="1"/>
  <c r="F457" i="9" s="1"/>
  <c r="F162" i="7"/>
  <c r="D458" i="9" s="1"/>
  <c r="D457" i="9" s="1"/>
  <c r="H74" i="7"/>
  <c r="E479" i="9" s="1"/>
  <c r="F74" i="7"/>
  <c r="D479" i="9" s="1"/>
  <c r="F454" i="9" l="1"/>
  <c r="H159" i="7"/>
  <c r="E456" i="9"/>
  <c r="E455" i="9" s="1"/>
  <c r="E454" i="9" s="1"/>
  <c r="F159" i="7"/>
  <c r="D456" i="9"/>
  <c r="D455" i="9" s="1"/>
  <c r="D454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5" i="9"/>
  <c r="D624" i="9" s="1"/>
  <c r="F625" i="9"/>
  <c r="F624" i="9" s="1"/>
  <c r="F621" i="9" s="1"/>
  <c r="AE972" i="2"/>
  <c r="AE971" i="2" s="1"/>
  <c r="AE970" i="2" s="1"/>
  <c r="K526" i="7"/>
  <c r="K525" i="7" s="1"/>
  <c r="E625" i="9"/>
  <c r="E624" i="9" s="1"/>
  <c r="D623" i="9"/>
  <c r="D622" i="9" s="1"/>
  <c r="AD972" i="2"/>
  <c r="AD971" i="2" s="1"/>
  <c r="AD970" i="2" s="1"/>
  <c r="I529" i="7"/>
  <c r="I528" i="7" s="1"/>
  <c r="I525" i="7" s="1"/>
  <c r="H525" i="7"/>
  <c r="E623" i="9"/>
  <c r="E622" i="9" s="1"/>
  <c r="G529" i="7"/>
  <c r="G528" i="7" s="1"/>
  <c r="G525" i="7" s="1"/>
  <c r="J528" i="7"/>
  <c r="H192" i="7"/>
  <c r="H191" i="7" s="1"/>
  <c r="H190" i="7" s="1"/>
  <c r="H189" i="7" s="1"/>
  <c r="F569" i="9"/>
  <c r="F568" i="9" s="1"/>
  <c r="F567" i="9" s="1"/>
  <c r="F566" i="9" s="1"/>
  <c r="F565" i="9" s="1"/>
  <c r="F192" i="7"/>
  <c r="F191" i="7" s="1"/>
  <c r="F190" i="7" s="1"/>
  <c r="F189" i="7" s="1"/>
  <c r="H161" i="7"/>
  <c r="J159" i="7"/>
  <c r="J161" i="7"/>
  <c r="F161" i="7"/>
  <c r="E568" i="9"/>
  <c r="E567" i="9" s="1"/>
  <c r="E566" i="9" s="1"/>
  <c r="E565" i="9" s="1"/>
  <c r="D568" i="9"/>
  <c r="D567" i="9" s="1"/>
  <c r="D566" i="9" s="1"/>
  <c r="D565" i="9" s="1"/>
  <c r="A783" i="7"/>
  <c r="A784" i="7"/>
  <c r="A785" i="7"/>
  <c r="A786" i="7"/>
  <c r="A787" i="7"/>
  <c r="A788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1" i="9"/>
  <c r="E621" i="9"/>
  <c r="G396" i="7" l="1"/>
  <c r="J524" i="7"/>
  <c r="J523" i="7" s="1"/>
  <c r="F709" i="9"/>
  <c r="F708" i="9" s="1"/>
  <c r="E709" i="9" l="1"/>
  <c r="E708" i="9" s="1"/>
  <c r="F361" i="9" l="1"/>
  <c r="F360" i="9" s="1"/>
  <c r="F412" i="7"/>
  <c r="D361" i="9" s="1"/>
  <c r="D360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3" i="9"/>
  <c r="E362" i="9" s="1"/>
  <c r="E361" i="9" l="1"/>
  <c r="E360" i="9" s="1"/>
  <c r="D630" i="9"/>
  <c r="D629" i="9" s="1"/>
  <c r="AE675" i="2" l="1"/>
  <c r="AE674" i="2" s="1"/>
  <c r="AF675" i="2"/>
  <c r="AF674" i="2" s="1"/>
  <c r="G486" i="7" l="1"/>
  <c r="G485" i="7" s="1"/>
  <c r="G484" i="7" s="1"/>
  <c r="J819" i="7" l="1"/>
  <c r="H819" i="7"/>
  <c r="F819" i="7"/>
  <c r="D706" i="9" l="1"/>
  <c r="D705" i="9" s="1"/>
  <c r="F707" i="9"/>
  <c r="F706" i="9" s="1"/>
  <c r="F705" i="9" s="1"/>
  <c r="E707" i="9"/>
  <c r="E706" i="9" s="1"/>
  <c r="E705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29" i="7" l="1"/>
  <c r="I729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3" i="9" s="1"/>
  <c r="E722" i="9" s="1"/>
  <c r="E721" i="9" s="1"/>
  <c r="F207" i="7"/>
  <c r="D723" i="9" s="1"/>
  <c r="D722" i="9" s="1"/>
  <c r="D721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3" i="9"/>
  <c r="F722" i="9" s="1"/>
  <c r="F721" i="9" s="1"/>
  <c r="H206" i="7"/>
  <c r="H205" i="7" s="1"/>
  <c r="H198" i="7" s="1"/>
  <c r="F206" i="7"/>
  <c r="F205" i="7" s="1"/>
  <c r="F198" i="7" s="1"/>
  <c r="F194" i="7" l="1"/>
  <c r="H194" i="7"/>
  <c r="E627" i="9"/>
  <c r="E626" i="9" s="1"/>
  <c r="D627" i="9"/>
  <c r="D626" i="9" s="1"/>
  <c r="F627" i="9" l="1"/>
  <c r="F626" i="9" s="1"/>
  <c r="I522" i="7" l="1"/>
  <c r="I515" i="7" s="1"/>
  <c r="G522" i="7" l="1"/>
  <c r="G515" i="7" s="1"/>
  <c r="K522" i="7"/>
  <c r="K515" i="7" s="1"/>
  <c r="J339" i="7" l="1"/>
  <c r="F646" i="9" s="1"/>
  <c r="F645" i="9" s="1"/>
  <c r="F644" i="9" s="1"/>
  <c r="F643" i="9" s="1"/>
  <c r="H339" i="7"/>
  <c r="H338" i="7" s="1"/>
  <c r="H337" i="7" s="1"/>
  <c r="H336" i="7" s="1"/>
  <c r="D646" i="9"/>
  <c r="D645" i="9" s="1"/>
  <c r="D644" i="9" s="1"/>
  <c r="D643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6" i="9"/>
  <c r="E645" i="9" s="1"/>
  <c r="E644" i="9" s="1"/>
  <c r="E643" i="9" s="1"/>
  <c r="F870" i="7" l="1"/>
  <c r="D236" i="9" s="1"/>
  <c r="J402" i="7" l="1"/>
  <c r="H402" i="7"/>
  <c r="E352" i="9" s="1"/>
  <c r="E351" i="9" s="1"/>
  <c r="E350" i="9" s="1"/>
  <c r="F402" i="7"/>
  <c r="D352" i="9" s="1"/>
  <c r="D351" i="9" s="1"/>
  <c r="D350" i="9" s="1"/>
  <c r="D349" i="9" s="1"/>
  <c r="D348" i="9" s="1"/>
  <c r="AE883" i="2"/>
  <c r="AF883" i="2"/>
  <c r="AD883" i="2"/>
  <c r="D347" i="9" l="1"/>
  <c r="D340" i="9" s="1"/>
  <c r="E349" i="9"/>
  <c r="E348" i="9" s="1"/>
  <c r="AD882" i="2"/>
  <c r="AD881" i="2" s="1"/>
  <c r="AD880" i="2" s="1"/>
  <c r="AF882" i="2"/>
  <c r="AE882" i="2"/>
  <c r="J401" i="7"/>
  <c r="J400" i="7" s="1"/>
  <c r="J399" i="7" s="1"/>
  <c r="F352" i="9"/>
  <c r="F351" i="9" s="1"/>
  <c r="F350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49" i="9"/>
  <c r="F348" i="9" s="1"/>
  <c r="H331" i="7"/>
  <c r="H330" i="7" s="1"/>
  <c r="AE854" i="2"/>
  <c r="AE853" i="2" s="1"/>
  <c r="AE879" i="2" l="1"/>
  <c r="AF879" i="2"/>
  <c r="E347" i="9"/>
  <c r="E340" i="9" s="1"/>
  <c r="F347" i="9"/>
  <c r="F340" i="9" s="1"/>
  <c r="F331" i="7"/>
  <c r="F330" i="7" s="1"/>
  <c r="F385" i="9" l="1"/>
  <c r="D163" i="9" l="1"/>
  <c r="J655" i="7" l="1"/>
  <c r="J849" i="7" l="1"/>
  <c r="H849" i="7"/>
  <c r="F849" i="7"/>
  <c r="J835" i="7"/>
  <c r="F117" i="9" s="1"/>
  <c r="F116" i="9" s="1"/>
  <c r="H835" i="7"/>
  <c r="E117" i="9" s="1"/>
  <c r="E116" i="9" s="1"/>
  <c r="F835" i="7"/>
  <c r="D117" i="9" s="1"/>
  <c r="D116" i="9" s="1"/>
  <c r="J833" i="7"/>
  <c r="F115" i="9" s="1"/>
  <c r="F114" i="9" s="1"/>
  <c r="H833" i="7"/>
  <c r="E115" i="9" s="1"/>
  <c r="E114" i="9" s="1"/>
  <c r="F833" i="7"/>
  <c r="D115" i="9" s="1"/>
  <c r="D114" i="9" s="1"/>
  <c r="J831" i="7"/>
  <c r="F113" i="9" s="1"/>
  <c r="F112" i="9" s="1"/>
  <c r="H831" i="7"/>
  <c r="E113" i="9" s="1"/>
  <c r="E112" i="9" s="1"/>
  <c r="F831" i="7"/>
  <c r="D113" i="9" s="1"/>
  <c r="D112" i="9" s="1"/>
  <c r="H739" i="7"/>
  <c r="F739" i="7"/>
  <c r="J730" i="7"/>
  <c r="J729" i="7" s="1"/>
  <c r="H730" i="7"/>
  <c r="H729" i="7" s="1"/>
  <c r="J719" i="7"/>
  <c r="H719" i="7"/>
  <c r="F719" i="7"/>
  <c r="J716" i="7"/>
  <c r="H716" i="7"/>
  <c r="F716" i="7"/>
  <c r="J713" i="7"/>
  <c r="H713" i="7"/>
  <c r="F713" i="7"/>
  <c r="J708" i="7"/>
  <c r="H708" i="7"/>
  <c r="F708" i="7"/>
  <c r="J675" i="7"/>
  <c r="H675" i="7"/>
  <c r="F675" i="7"/>
  <c r="J673" i="7"/>
  <c r="H673" i="7"/>
  <c r="F673" i="7"/>
  <c r="J672" i="7"/>
  <c r="H672" i="7"/>
  <c r="F672" i="7"/>
  <c r="J671" i="7"/>
  <c r="H671" i="7"/>
  <c r="F671" i="7"/>
  <c r="J664" i="7"/>
  <c r="H664" i="7"/>
  <c r="E163" i="9" s="1"/>
  <c r="F664" i="7"/>
  <c r="H655" i="7"/>
  <c r="I655" i="7" s="1"/>
  <c r="F655" i="7"/>
  <c r="J614" i="7"/>
  <c r="H614" i="7"/>
  <c r="F614" i="7"/>
  <c r="J601" i="7"/>
  <c r="H601" i="7"/>
  <c r="F601" i="7"/>
  <c r="J591" i="7"/>
  <c r="H591" i="7"/>
  <c r="F591" i="7"/>
  <c r="J588" i="7"/>
  <c r="H588" i="7"/>
  <c r="F588" i="7"/>
  <c r="J585" i="7"/>
  <c r="H585" i="7"/>
  <c r="F585" i="7"/>
  <c r="J567" i="7"/>
  <c r="H567" i="7"/>
  <c r="F567" i="7"/>
  <c r="J564" i="7"/>
  <c r="H564" i="7"/>
  <c r="F564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5" i="9" s="1"/>
  <c r="F496" i="7"/>
  <c r="D605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78" i="9" s="1"/>
  <c r="F477" i="9" s="1"/>
  <c r="F476" i="9" s="1"/>
  <c r="H111" i="7"/>
  <c r="E478" i="9" s="1"/>
  <c r="E477" i="9" s="1"/>
  <c r="E476" i="9" s="1"/>
  <c r="F111" i="7"/>
  <c r="D478" i="9" s="1"/>
  <c r="D477" i="9" s="1"/>
  <c r="D476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6" i="9"/>
  <c r="E111" i="9"/>
  <c r="F111" i="9"/>
  <c r="D111" i="9"/>
  <c r="E110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3" i="7"/>
  <c r="AF776" i="2"/>
  <c r="AF772" i="2" s="1"/>
  <c r="J733" i="7"/>
  <c r="AE777" i="2"/>
  <c r="AE776" i="2" s="1"/>
  <c r="AE772" i="2" s="1"/>
  <c r="H733" i="7"/>
  <c r="H610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4" i="7"/>
  <c r="AF1016" i="2"/>
  <c r="AF1015" i="2" s="1"/>
  <c r="J844" i="7"/>
  <c r="J610" i="7"/>
  <c r="AF783" i="2"/>
  <c r="AF782" i="2" s="1"/>
  <c r="AF781" i="2" s="1"/>
  <c r="J739" i="7"/>
  <c r="AD851" i="2"/>
  <c r="AD850" i="2" s="1"/>
  <c r="AD843" i="2" s="1"/>
  <c r="AD842" i="2" s="1"/>
  <c r="F324" i="7"/>
  <c r="AD675" i="2"/>
  <c r="AD674" i="2" s="1"/>
  <c r="AD664" i="2" s="1"/>
  <c r="F610" i="7"/>
  <c r="AE929" i="2"/>
  <c r="AE928" i="2" s="1"/>
  <c r="H480" i="7"/>
  <c r="AE1016" i="2"/>
  <c r="AE1015" i="2" s="1"/>
  <c r="H844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697" i="9" l="1"/>
  <c r="F696" i="9" s="1"/>
  <c r="F695" i="9" s="1"/>
  <c r="E697" i="9"/>
  <c r="E696" i="9" s="1"/>
  <c r="E695" i="9" s="1"/>
  <c r="D697" i="9"/>
  <c r="D696" i="9" s="1"/>
  <c r="D695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4" i="7"/>
  <c r="F653" i="7" s="1"/>
  <c r="F652" i="7" s="1"/>
  <c r="F651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4" i="9"/>
  <c r="D603" i="9" s="1"/>
  <c r="F511" i="7"/>
  <c r="D652" i="9"/>
  <c r="D651" i="9" s="1"/>
  <c r="D650" i="9" s="1"/>
  <c r="D657" i="9"/>
  <c r="D656" i="9" s="1"/>
  <c r="D655" i="9" s="1"/>
  <c r="D660" i="9"/>
  <c r="D659" i="9" s="1"/>
  <c r="D658" i="9" s="1"/>
  <c r="D595" i="9"/>
  <c r="D594" i="9" s="1"/>
  <c r="D593" i="9" s="1"/>
  <c r="F346" i="7"/>
  <c r="F354" i="7"/>
  <c r="D560" i="9" s="1"/>
  <c r="D559" i="9" s="1"/>
  <c r="D558" i="9" s="1"/>
  <c r="D557" i="9" s="1"/>
  <c r="F350" i="7"/>
  <c r="F349" i="7" s="1"/>
  <c r="F348" i="7" s="1"/>
  <c r="F347" i="7" s="1"/>
  <c r="F188" i="7"/>
  <c r="D547" i="9" s="1"/>
  <c r="D546" i="9" s="1"/>
  <c r="D545" i="9" s="1"/>
  <c r="D544" i="9" s="1"/>
  <c r="D543" i="9" s="1"/>
  <c r="F329" i="7"/>
  <c r="D541" i="9" s="1"/>
  <c r="D540" i="9" s="1"/>
  <c r="D539" i="9" s="1"/>
  <c r="D538" i="9" s="1"/>
  <c r="D537" i="9" s="1"/>
  <c r="F307" i="7"/>
  <c r="D522" i="9" s="1"/>
  <c r="D521" i="9" s="1"/>
  <c r="D520" i="9" s="1"/>
  <c r="F311" i="7"/>
  <c r="D525" i="9" s="1"/>
  <c r="D524" i="9" s="1"/>
  <c r="D523" i="9" s="1"/>
  <c r="D533" i="9"/>
  <c r="D532" i="9" s="1"/>
  <c r="D531" i="9" s="1"/>
  <c r="D530" i="9"/>
  <c r="D529" i="9" s="1"/>
  <c r="D528" i="9" s="1"/>
  <c r="F80" i="7"/>
  <c r="D485" i="9" s="1"/>
  <c r="F460" i="7"/>
  <c r="D489" i="9" s="1"/>
  <c r="D500" i="9"/>
  <c r="D499" i="9" s="1"/>
  <c r="D498" i="9" s="1"/>
  <c r="F221" i="7"/>
  <c r="F182" i="7"/>
  <c r="F181" i="7" s="1"/>
  <c r="F180" i="7" s="1"/>
  <c r="F179" i="7" s="1"/>
  <c r="F178" i="7" s="1"/>
  <c r="F177" i="7" s="1"/>
  <c r="D385" i="9"/>
  <c r="D384" i="9" s="1"/>
  <c r="F133" i="7"/>
  <c r="F135" i="7"/>
  <c r="D389" i="9" s="1"/>
  <c r="D388" i="9" s="1"/>
  <c r="F378" i="7"/>
  <c r="D394" i="9" s="1"/>
  <c r="D393" i="9" s="1"/>
  <c r="D392" i="9" s="1"/>
  <c r="F138" i="7"/>
  <c r="D405" i="9"/>
  <c r="D404" i="9" s="1"/>
  <c r="D403" i="9" s="1"/>
  <c r="D408" i="9"/>
  <c r="D407" i="9" s="1"/>
  <c r="D406" i="9" s="1"/>
  <c r="F21" i="7"/>
  <c r="F62" i="7"/>
  <c r="D427" i="9" s="1"/>
  <c r="F67" i="7"/>
  <c r="D432" i="9" s="1"/>
  <c r="D431" i="9" s="1"/>
  <c r="D430" i="9" s="1"/>
  <c r="F70" i="7"/>
  <c r="D435" i="9" s="1"/>
  <c r="D434" i="9" s="1"/>
  <c r="D433" i="9" s="1"/>
  <c r="F228" i="7"/>
  <c r="D450" i="9" s="1"/>
  <c r="D449" i="9" s="1"/>
  <c r="D448" i="9" s="1"/>
  <c r="F157" i="7"/>
  <c r="D453" i="9" s="1"/>
  <c r="D452" i="9" s="1"/>
  <c r="D451" i="9" s="1"/>
  <c r="D461" i="9"/>
  <c r="D460" i="9" s="1"/>
  <c r="D459" i="9" s="1"/>
  <c r="F169" i="7"/>
  <c r="D465" i="9" s="1"/>
  <c r="D464" i="9" s="1"/>
  <c r="F171" i="7"/>
  <c r="D467" i="9" s="1"/>
  <c r="D466" i="9" s="1"/>
  <c r="F301" i="7"/>
  <c r="D475" i="9" s="1"/>
  <c r="D474" i="9" s="1"/>
  <c r="D473" i="9" s="1"/>
  <c r="F174" i="7"/>
  <c r="D470" i="9" s="1"/>
  <c r="D469" i="9" s="1"/>
  <c r="F176" i="7"/>
  <c r="D472" i="9" s="1"/>
  <c r="D471" i="9" s="1"/>
  <c r="D444" i="9"/>
  <c r="D443" i="9" s="1"/>
  <c r="D442" i="9" s="1"/>
  <c r="D447" i="9"/>
  <c r="D446" i="9" s="1"/>
  <c r="D445" i="9" s="1"/>
  <c r="D416" i="9"/>
  <c r="D415" i="9" s="1"/>
  <c r="D414" i="9" s="1"/>
  <c r="D413" i="9" s="1"/>
  <c r="D412" i="9" s="1"/>
  <c r="D331" i="9"/>
  <c r="D330" i="9" s="1"/>
  <c r="D329" i="9" s="1"/>
  <c r="D325" i="9" s="1"/>
  <c r="F688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18" i="7"/>
  <c r="F817" i="7" s="1"/>
  <c r="D205" i="9"/>
  <c r="D204" i="9" s="1"/>
  <c r="AD366" i="2"/>
  <c r="D210" i="9"/>
  <c r="D209" i="9" s="1"/>
  <c r="D208" i="9" s="1"/>
  <c r="F862" i="7"/>
  <c r="F46" i="7"/>
  <c r="F48" i="7"/>
  <c r="F47" i="7" s="1"/>
  <c r="F747" i="7"/>
  <c r="D25" i="9" s="1"/>
  <c r="D24" i="9" s="1"/>
  <c r="D23" i="9" s="1"/>
  <c r="D22" i="9" s="1"/>
  <c r="D21" i="9" s="1"/>
  <c r="F756" i="7"/>
  <c r="F759" i="7"/>
  <c r="D54" i="9"/>
  <c r="D53" i="9" s="1"/>
  <c r="D63" i="9"/>
  <c r="D62" i="9" s="1"/>
  <c r="D61" i="9" s="1"/>
  <c r="D66" i="9"/>
  <c r="D65" i="9" s="1"/>
  <c r="D64" i="9" s="1"/>
  <c r="F645" i="7"/>
  <c r="D86" i="9" s="1"/>
  <c r="D85" i="9" s="1"/>
  <c r="D84" i="9" s="1"/>
  <c r="D83" i="9" s="1"/>
  <c r="D82" i="9" s="1"/>
  <c r="D671" i="9"/>
  <c r="D670" i="9" s="1"/>
  <c r="D669" i="9" s="1"/>
  <c r="D678" i="9"/>
  <c r="D677" i="9" s="1"/>
  <c r="D676" i="9" s="1"/>
  <c r="D681" i="9"/>
  <c r="D680" i="9" s="1"/>
  <c r="D679" i="9" s="1"/>
  <c r="D684" i="9"/>
  <c r="D683" i="9" s="1"/>
  <c r="D682" i="9" s="1"/>
  <c r="D688" i="9"/>
  <c r="D687" i="9" s="1"/>
  <c r="D686" i="9" s="1"/>
  <c r="D694" i="9"/>
  <c r="D693" i="9" s="1"/>
  <c r="D692" i="9" s="1"/>
  <c r="F124" i="7"/>
  <c r="H816" i="7"/>
  <c r="H814" i="7" s="1"/>
  <c r="H813" i="7" s="1"/>
  <c r="H728" i="7"/>
  <c r="H727" i="7" s="1"/>
  <c r="H726" i="7"/>
  <c r="H862" i="7"/>
  <c r="E224" i="9" s="1"/>
  <c r="E223" i="9" s="1"/>
  <c r="E219" i="9" s="1"/>
  <c r="H46" i="7"/>
  <c r="H48" i="7"/>
  <c r="J728" i="7"/>
  <c r="J727" i="7" s="1"/>
  <c r="J726" i="7"/>
  <c r="J862" i="7"/>
  <c r="F224" i="9" s="1"/>
  <c r="F223" i="9" s="1"/>
  <c r="F219" i="9" s="1"/>
  <c r="J46" i="7"/>
  <c r="J48" i="7"/>
  <c r="H762" i="7"/>
  <c r="H761" i="7" s="1"/>
  <c r="H760" i="7" s="1"/>
  <c r="J542" i="7"/>
  <c r="J541" i="7" s="1"/>
  <c r="H534" i="7"/>
  <c r="H533" i="7" s="1"/>
  <c r="H542" i="7"/>
  <c r="H541" i="7" s="1"/>
  <c r="G482" i="7"/>
  <c r="G481" i="7" s="1"/>
  <c r="G469" i="7" s="1"/>
  <c r="G603" i="7"/>
  <c r="G602" i="7" s="1"/>
  <c r="G725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5" i="9" s="1"/>
  <c r="E524" i="9" s="1"/>
  <c r="E523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0" i="9" s="1"/>
  <c r="H350" i="7"/>
  <c r="H349" i="7" s="1"/>
  <c r="H348" i="7" s="1"/>
  <c r="H347" i="7" s="1"/>
  <c r="H292" i="7"/>
  <c r="E170" i="9"/>
  <c r="E171" i="9"/>
  <c r="E172" i="9"/>
  <c r="H645" i="7"/>
  <c r="E86" i="9" s="1"/>
  <c r="E85" i="9" s="1"/>
  <c r="E84" i="9" s="1"/>
  <c r="E83" i="9" s="1"/>
  <c r="E82" i="9" s="1"/>
  <c r="H688" i="7"/>
  <c r="H694" i="7"/>
  <c r="H693" i="7" s="1"/>
  <c r="H692" i="7" s="1"/>
  <c r="H691" i="7" s="1"/>
  <c r="H690" i="7" s="1"/>
  <c r="H712" i="7"/>
  <c r="H711" i="7" s="1"/>
  <c r="H715" i="7"/>
  <c r="H714" i="7" s="1"/>
  <c r="H718" i="7"/>
  <c r="H717" i="7" s="1"/>
  <c r="H738" i="7"/>
  <c r="H737" i="7" s="1"/>
  <c r="H736" i="7" s="1"/>
  <c r="H756" i="7"/>
  <c r="H759" i="7"/>
  <c r="H758" i="7" s="1"/>
  <c r="H757" i="7" s="1"/>
  <c r="H747" i="7"/>
  <c r="H746" i="7" s="1"/>
  <c r="H745" i="7" s="1"/>
  <c r="H744" i="7" s="1"/>
  <c r="H743" i="7" s="1"/>
  <c r="H777" i="7"/>
  <c r="H775" i="7"/>
  <c r="H780" i="7"/>
  <c r="H779" i="7" s="1"/>
  <c r="H785" i="7"/>
  <c r="H784" i="7" s="1"/>
  <c r="H783" i="7" s="1"/>
  <c r="H788" i="7"/>
  <c r="H787" i="7" s="1"/>
  <c r="H786" i="7" s="1"/>
  <c r="H888" i="7"/>
  <c r="H870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4" i="9"/>
  <c r="E673" i="9" s="1"/>
  <c r="E672" i="9" s="1"/>
  <c r="H35" i="7"/>
  <c r="H34" i="7" s="1"/>
  <c r="H38" i="7"/>
  <c r="H37" i="7" s="1"/>
  <c r="H62" i="7"/>
  <c r="E427" i="9" s="1"/>
  <c r="H67" i="7"/>
  <c r="H66" i="7" s="1"/>
  <c r="H65" i="7" s="1"/>
  <c r="H70" i="7"/>
  <c r="H69" i="7" s="1"/>
  <c r="H68" i="7" s="1"/>
  <c r="H80" i="7"/>
  <c r="E485" i="9" s="1"/>
  <c r="H87" i="7"/>
  <c r="H86" i="7" s="1"/>
  <c r="E444" i="9"/>
  <c r="E443" i="9" s="1"/>
  <c r="E442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3" i="9" s="1"/>
  <c r="E452" i="9" s="1"/>
  <c r="E451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1" i="7"/>
  <c r="I760" i="7" s="1"/>
  <c r="I753" i="7" s="1"/>
  <c r="I752" i="7" s="1"/>
  <c r="I603" i="7"/>
  <c r="I602" i="7" s="1"/>
  <c r="I725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2" i="7"/>
  <c r="J711" i="7" s="1"/>
  <c r="J718" i="7"/>
  <c r="J717" i="7" s="1"/>
  <c r="F163" i="9"/>
  <c r="F170" i="9"/>
  <c r="F171" i="9"/>
  <c r="F172" i="9"/>
  <c r="J645" i="7"/>
  <c r="F86" i="9" s="1"/>
  <c r="F85" i="9" s="1"/>
  <c r="F84" i="9" s="1"/>
  <c r="F83" i="9" s="1"/>
  <c r="F82" i="9" s="1"/>
  <c r="J688" i="7"/>
  <c r="F262" i="9" s="1"/>
  <c r="J694" i="7"/>
  <c r="J693" i="7" s="1"/>
  <c r="J692" i="7" s="1"/>
  <c r="J691" i="7" s="1"/>
  <c r="J690" i="7" s="1"/>
  <c r="J888" i="7"/>
  <c r="J870" i="7"/>
  <c r="K833" i="7"/>
  <c r="J830" i="7"/>
  <c r="K849" i="7"/>
  <c r="K848" i="7" s="1"/>
  <c r="K847" i="7" s="1"/>
  <c r="K846" i="7" s="1"/>
  <c r="K845" i="7" s="1"/>
  <c r="J747" i="7"/>
  <c r="J746" i="7" s="1"/>
  <c r="J745" i="7" s="1"/>
  <c r="J744" i="7" s="1"/>
  <c r="J743" i="7" s="1"/>
  <c r="J756" i="7"/>
  <c r="J755" i="7" s="1"/>
  <c r="J754" i="7" s="1"/>
  <c r="J759" i="7"/>
  <c r="J762" i="7"/>
  <c r="J761" i="7" s="1"/>
  <c r="J760" i="7" s="1"/>
  <c r="J777" i="7"/>
  <c r="J780" i="7"/>
  <c r="J779" i="7" s="1"/>
  <c r="J785" i="7"/>
  <c r="J784" i="7" s="1"/>
  <c r="J783" i="7" s="1"/>
  <c r="J788" i="7"/>
  <c r="J787" i="7" s="1"/>
  <c r="J786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1" i="9" s="1"/>
  <c r="F510" i="9" s="1"/>
  <c r="F509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27" i="9" s="1"/>
  <c r="J67" i="7"/>
  <c r="J70" i="7"/>
  <c r="J69" i="7" s="1"/>
  <c r="J68" i="7" s="1"/>
  <c r="J80" i="7"/>
  <c r="J87" i="7"/>
  <c r="J86" i="7" s="1"/>
  <c r="F444" i="9"/>
  <c r="F443" i="9" s="1"/>
  <c r="F442" i="9" s="1"/>
  <c r="J95" i="7"/>
  <c r="J94" i="7" s="1"/>
  <c r="J104" i="7"/>
  <c r="J103" i="7" s="1"/>
  <c r="J110" i="7"/>
  <c r="J109" i="7" s="1"/>
  <c r="J124" i="7"/>
  <c r="J135" i="7"/>
  <c r="F389" i="9" s="1"/>
  <c r="F388" i="9" s="1"/>
  <c r="J133" i="7"/>
  <c r="F400" i="9"/>
  <c r="F399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5" i="7"/>
  <c r="J182" i="7"/>
  <c r="K182" i="7" s="1"/>
  <c r="K181" i="7" s="1"/>
  <c r="K180" i="7" s="1"/>
  <c r="K179" i="7" s="1"/>
  <c r="G761" i="7"/>
  <c r="G760" i="7" s="1"/>
  <c r="G753" i="7" s="1"/>
  <c r="G752" i="7" s="1"/>
  <c r="G742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09" i="7"/>
  <c r="G608" i="7" s="1"/>
  <c r="K603" i="7"/>
  <c r="K602" i="7" s="1"/>
  <c r="G843" i="7"/>
  <c r="G842" i="7" s="1"/>
  <c r="G838" i="7" s="1"/>
  <c r="I843" i="7"/>
  <c r="I842" i="7" s="1"/>
  <c r="I838" i="7" s="1"/>
  <c r="K843" i="7"/>
  <c r="K842" i="7" s="1"/>
  <c r="K838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3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67" i="9" s="1"/>
  <c r="F466" i="9" s="1"/>
  <c r="J169" i="7"/>
  <c r="F465" i="9" s="1"/>
  <c r="F464" i="9" s="1"/>
  <c r="I732" i="7"/>
  <c r="I731" i="7" s="1"/>
  <c r="H308" i="7"/>
  <c r="H21" i="7"/>
  <c r="H20" i="7" s="1"/>
  <c r="F788" i="7"/>
  <c r="F787" i="7" s="1"/>
  <c r="F786" i="7" s="1"/>
  <c r="F785" i="7"/>
  <c r="F784" i="7" s="1"/>
  <c r="F783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5" i="7"/>
  <c r="E787" i="7"/>
  <c r="E788" i="7"/>
  <c r="E784" i="7"/>
  <c r="B784" i="7"/>
  <c r="C784" i="7"/>
  <c r="B785" i="7"/>
  <c r="C785" i="7"/>
  <c r="B786" i="7"/>
  <c r="C786" i="7"/>
  <c r="B787" i="7"/>
  <c r="C787" i="7"/>
  <c r="B788" i="7"/>
  <c r="C788" i="7"/>
  <c r="C783" i="7"/>
  <c r="B783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2" i="7"/>
  <c r="G731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6" i="9"/>
  <c r="B445" i="9" s="1"/>
  <c r="B443" i="9"/>
  <c r="B442" i="9" s="1"/>
  <c r="B410" i="9"/>
  <c r="B409" i="9" s="1"/>
  <c r="B407" i="9"/>
  <c r="B406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2" i="7"/>
  <c r="I741" i="7" s="1"/>
  <c r="I740" i="7" s="1"/>
  <c r="G741" i="7"/>
  <c r="G740" i="7" s="1"/>
  <c r="AD299" i="2"/>
  <c r="AD298" i="2" s="1"/>
  <c r="AD297" i="2" s="1"/>
  <c r="AF101" i="2"/>
  <c r="F463" i="9"/>
  <c r="H450" i="7"/>
  <c r="AE106" i="2"/>
  <c r="J172" i="7"/>
  <c r="D468" i="9"/>
  <c r="AD101" i="2"/>
  <c r="H167" i="7"/>
  <c r="D463" i="9"/>
  <c r="AE101" i="2"/>
  <c r="AF106" i="2"/>
  <c r="H172" i="7"/>
  <c r="E236" i="9"/>
  <c r="E235" i="9" s="1"/>
  <c r="E234" i="9" s="1"/>
  <c r="E233" i="9" s="1"/>
  <c r="E232" i="9" s="1"/>
  <c r="E231" i="9" s="1"/>
  <c r="J869" i="7"/>
  <c r="J868" i="7" s="1"/>
  <c r="J867" i="7" s="1"/>
  <c r="J866" i="7" s="1"/>
  <c r="J865" i="7" s="1"/>
  <c r="J864" i="7" s="1"/>
  <c r="J863" i="7" s="1"/>
  <c r="F236" i="9"/>
  <c r="F235" i="9" s="1"/>
  <c r="F234" i="9" s="1"/>
  <c r="F233" i="9" s="1"/>
  <c r="F232" i="9" s="1"/>
  <c r="F231" i="9" s="1"/>
  <c r="J380" i="7"/>
  <c r="J379" i="7" s="1"/>
  <c r="J372" i="7" s="1"/>
  <c r="F416" i="9"/>
  <c r="F415" i="9" s="1"/>
  <c r="F414" i="9" s="1"/>
  <c r="F413" i="9" s="1"/>
  <c r="F412" i="9" s="1"/>
  <c r="J887" i="7"/>
  <c r="E416" i="9"/>
  <c r="E415" i="9" s="1"/>
  <c r="E414" i="9" s="1"/>
  <c r="E413" i="9" s="1"/>
  <c r="E412" i="9" s="1"/>
  <c r="H887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4" i="9"/>
  <c r="D703" i="9" s="1"/>
  <c r="D702" i="9" s="1"/>
  <c r="D698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08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87" i="7"/>
  <c r="H686" i="7" s="1"/>
  <c r="H685" i="7" s="1"/>
  <c r="H684" i="7" s="1"/>
  <c r="H683" i="7" s="1"/>
  <c r="E262" i="9"/>
  <c r="E261" i="9" s="1"/>
  <c r="E260" i="9" s="1"/>
  <c r="E259" i="9" s="1"/>
  <c r="F687" i="7"/>
  <c r="F686" i="7" s="1"/>
  <c r="F685" i="7" s="1"/>
  <c r="F684" i="7" s="1"/>
  <c r="F683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1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1" i="9"/>
  <c r="D510" i="9" s="1"/>
  <c r="D509" i="9" s="1"/>
  <c r="E55" i="10"/>
  <c r="F79" i="7"/>
  <c r="F78" i="7" s="1"/>
  <c r="F77" i="7" s="1"/>
  <c r="F76" i="7" s="1"/>
  <c r="F75" i="7" s="1"/>
  <c r="D484" i="9"/>
  <c r="D483" i="9" s="1"/>
  <c r="D482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6" i="9"/>
  <c r="D423" i="9" s="1"/>
  <c r="E387" i="9"/>
  <c r="E386" i="9" s="1"/>
  <c r="H132" i="7"/>
  <c r="F387" i="9"/>
  <c r="F386" i="9" s="1"/>
  <c r="J132" i="7"/>
  <c r="D387" i="9"/>
  <c r="F132" i="7"/>
  <c r="G837" i="7"/>
  <c r="K837" i="7"/>
  <c r="I837" i="7"/>
  <c r="D109" i="9"/>
  <c r="D108" i="9" s="1"/>
  <c r="H566" i="7"/>
  <c r="H565" i="7" s="1"/>
  <c r="K591" i="7"/>
  <c r="K590" i="7" s="1"/>
  <c r="K589" i="7" s="1"/>
  <c r="K578" i="7" s="1"/>
  <c r="F109" i="9"/>
  <c r="F108" i="9" s="1"/>
  <c r="J566" i="7"/>
  <c r="J565" i="7" s="1"/>
  <c r="I591" i="7"/>
  <c r="I590" i="7" s="1"/>
  <c r="I589" i="7" s="1"/>
  <c r="I578" i="7" s="1"/>
  <c r="E109" i="9"/>
  <c r="E108" i="9" s="1"/>
  <c r="G567" i="7"/>
  <c r="G566" i="7" s="1"/>
  <c r="G565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87" i="7"/>
  <c r="J686" i="7" s="1"/>
  <c r="J685" i="7" s="1"/>
  <c r="J684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4" i="7"/>
  <c r="K723" i="7" s="1"/>
  <c r="K722" i="7" s="1"/>
  <c r="F534" i="7"/>
  <c r="F533" i="7" s="1"/>
  <c r="H609" i="7"/>
  <c r="H608" i="7" s="1"/>
  <c r="AF354" i="2"/>
  <c r="AF353" i="2" s="1"/>
  <c r="AE346" i="2"/>
  <c r="AD234" i="2"/>
  <c r="AF234" i="2"/>
  <c r="AE234" i="2"/>
  <c r="E541" i="9"/>
  <c r="E540" i="9" s="1"/>
  <c r="E539" i="9" s="1"/>
  <c r="E538" i="9" s="1"/>
  <c r="E537" i="9" s="1"/>
  <c r="J187" i="7"/>
  <c r="J186" i="7" s="1"/>
  <c r="J185" i="7" s="1"/>
  <c r="J184" i="7" s="1"/>
  <c r="J183" i="7" s="1"/>
  <c r="F547" i="9"/>
  <c r="E652" i="9"/>
  <c r="E651" i="9" s="1"/>
  <c r="E650" i="9" s="1"/>
  <c r="F300" i="7"/>
  <c r="F299" i="7" s="1"/>
  <c r="F298" i="7" s="1"/>
  <c r="F297" i="7" s="1"/>
  <c r="F296" i="7" s="1"/>
  <c r="F295" i="7" s="1"/>
  <c r="E54" i="9"/>
  <c r="E53" i="9" s="1"/>
  <c r="F525" i="9"/>
  <c r="F524" i="9" s="1"/>
  <c r="F523" i="9" s="1"/>
  <c r="G724" i="7"/>
  <c r="G723" i="7" s="1"/>
  <c r="G722" i="7" s="1"/>
  <c r="E56" i="9"/>
  <c r="E55" i="9" s="1"/>
  <c r="E270" i="9"/>
  <c r="E269" i="9" s="1"/>
  <c r="E268" i="9" s="1"/>
  <c r="K601" i="7"/>
  <c r="K600" i="7" s="1"/>
  <c r="K599" i="7" s="1"/>
  <c r="K598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18" i="7"/>
  <c r="H817" i="7" s="1"/>
  <c r="I724" i="7"/>
  <c r="I723" i="7" s="1"/>
  <c r="I722" i="7" s="1"/>
  <c r="D536" i="9"/>
  <c r="D535" i="9" s="1"/>
  <c r="D534" i="9" s="1"/>
  <c r="D527" i="9" s="1"/>
  <c r="D526" i="9" s="1"/>
  <c r="AD328" i="2"/>
  <c r="AD322" i="2" s="1"/>
  <c r="D162" i="9"/>
  <c r="E564" i="9"/>
  <c r="E563" i="9" s="1"/>
  <c r="E562" i="9" s="1"/>
  <c r="E561" i="9" s="1"/>
  <c r="F486" i="7"/>
  <c r="F485" i="7" s="1"/>
  <c r="F484" i="7" s="1"/>
  <c r="F246" i="7"/>
  <c r="F320" i="7"/>
  <c r="F319" i="7" s="1"/>
  <c r="E432" i="9"/>
  <c r="E431" i="9" s="1"/>
  <c r="E430" i="9" s="1"/>
  <c r="F451" i="7"/>
  <c r="E405" i="9"/>
  <c r="E404" i="9" s="1"/>
  <c r="E403" i="9" s="1"/>
  <c r="F503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1" i="7"/>
  <c r="H860" i="7" s="1"/>
  <c r="H856" i="7" s="1"/>
  <c r="F148" i="7"/>
  <c r="F147" i="7" s="1"/>
  <c r="E489" i="9"/>
  <c r="E488" i="9" s="1"/>
  <c r="E487" i="9" s="1"/>
  <c r="E486" i="9" s="1"/>
  <c r="F282" i="7"/>
  <c r="F281" i="7" s="1"/>
  <c r="F280" i="7" s="1"/>
  <c r="F832" i="7"/>
  <c r="K831" i="7"/>
  <c r="K830" i="7" s="1"/>
  <c r="J861" i="7"/>
  <c r="J860" i="7" s="1"/>
  <c r="J856" i="7" s="1"/>
  <c r="I601" i="7"/>
  <c r="I600" i="7" s="1"/>
  <c r="I599" i="7" s="1"/>
  <c r="I598" i="7" s="1"/>
  <c r="E467" i="9"/>
  <c r="E466" i="9" s="1"/>
  <c r="J600" i="7"/>
  <c r="J599" i="7" s="1"/>
  <c r="F495" i="7"/>
  <c r="F494" i="7" s="1"/>
  <c r="F66" i="7"/>
  <c r="F65" i="7" s="1"/>
  <c r="AE366" i="2"/>
  <c r="AE365" i="2" s="1"/>
  <c r="J590" i="7"/>
  <c r="J589" i="7" s="1"/>
  <c r="F566" i="7"/>
  <c r="F565" i="7" s="1"/>
  <c r="F170" i="7"/>
  <c r="F869" i="7"/>
  <c r="F868" i="7" s="1"/>
  <c r="F110" i="7"/>
  <c r="F109" i="7" s="1"/>
  <c r="AD76" i="2"/>
  <c r="AD75" i="2" s="1"/>
  <c r="F317" i="7"/>
  <c r="F316" i="7" s="1"/>
  <c r="F421" i="9"/>
  <c r="F420" i="9" s="1"/>
  <c r="F419" i="9" s="1"/>
  <c r="F235" i="7"/>
  <c r="F234" i="7" s="1"/>
  <c r="F233" i="7" s="1"/>
  <c r="AF121" i="2"/>
  <c r="AF120" i="2" s="1"/>
  <c r="AF119" i="2" s="1"/>
  <c r="AF118" i="2" s="1"/>
  <c r="AF117" i="2" s="1"/>
  <c r="F564" i="9"/>
  <c r="F563" i="9" s="1"/>
  <c r="F562" i="9" s="1"/>
  <c r="F561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2" i="7"/>
  <c r="D40" i="9" s="1"/>
  <c r="D39" i="9" s="1"/>
  <c r="D38" i="9" s="1"/>
  <c r="AD391" i="2"/>
  <c r="AD390" i="2" s="1"/>
  <c r="AD383" i="2" s="1"/>
  <c r="AD382" i="2" s="1"/>
  <c r="D592" i="9"/>
  <c r="D591" i="9" s="1"/>
  <c r="D590" i="9" s="1"/>
  <c r="AF469" i="2"/>
  <c r="AF468" i="2" s="1"/>
  <c r="AF467" i="2" s="1"/>
  <c r="AF466" i="2" s="1"/>
  <c r="AF465" i="2" s="1"/>
  <c r="D100" i="9"/>
  <c r="D99" i="9" s="1"/>
  <c r="D98" i="9" s="1"/>
  <c r="D97" i="9" s="1"/>
  <c r="F563" i="7"/>
  <c r="F562" i="7" s="1"/>
  <c r="F561" i="7" s="1"/>
  <c r="J486" i="7"/>
  <c r="J485" i="7" s="1"/>
  <c r="J484" i="7" s="1"/>
  <c r="D503" i="9"/>
  <c r="D497" i="9" s="1"/>
  <c r="D496" i="9" s="1"/>
  <c r="H603" i="7"/>
  <c r="H602" i="7" s="1"/>
  <c r="H654" i="7"/>
  <c r="H653" i="7" s="1"/>
  <c r="H652" i="7" s="1"/>
  <c r="H651" i="7" s="1"/>
  <c r="I654" i="7"/>
  <c r="I653" i="7" s="1"/>
  <c r="AD26" i="2"/>
  <c r="AD25" i="2" s="1"/>
  <c r="AD24" i="2" s="1"/>
  <c r="AD23" i="2" s="1"/>
  <c r="AE259" i="2"/>
  <c r="AE258" i="2" s="1"/>
  <c r="AE257" i="2" s="1"/>
  <c r="AE256" i="2" s="1"/>
  <c r="E472" i="9"/>
  <c r="E471" i="9" s="1"/>
  <c r="AF391" i="2"/>
  <c r="AF390" i="2" s="1"/>
  <c r="AF383" i="2" s="1"/>
  <c r="AF382" i="2" s="1"/>
  <c r="H674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48" i="7"/>
  <c r="F847" i="7" s="1"/>
  <c r="F846" i="7" s="1"/>
  <c r="F845" i="7" s="1"/>
  <c r="D421" i="9"/>
  <c r="D420" i="9" s="1"/>
  <c r="D419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6" i="9"/>
  <c r="E535" i="9" s="1"/>
  <c r="E534" i="9" s="1"/>
  <c r="E503" i="9"/>
  <c r="F328" i="7"/>
  <c r="F327" i="7" s="1"/>
  <c r="F326" i="7" s="1"/>
  <c r="F325" i="7" s="1"/>
  <c r="AD68" i="2"/>
  <c r="E533" i="9"/>
  <c r="E532" i="9" s="1"/>
  <c r="E531" i="9" s="1"/>
  <c r="E475" i="9"/>
  <c r="E474" i="9" s="1"/>
  <c r="E473" i="9" s="1"/>
  <c r="E276" i="9"/>
  <c r="E275" i="9" s="1"/>
  <c r="F775" i="7"/>
  <c r="J180" i="7"/>
  <c r="F660" i="9"/>
  <c r="F659" i="9" s="1"/>
  <c r="F658" i="9" s="1"/>
  <c r="F644" i="7"/>
  <c r="F643" i="7" s="1"/>
  <c r="F642" i="7" s="1"/>
  <c r="F641" i="7" s="1"/>
  <c r="AD485" i="2"/>
  <c r="F145" i="7"/>
  <c r="F144" i="7" s="1"/>
  <c r="F712" i="7"/>
  <c r="F711" i="7" s="1"/>
  <c r="F693" i="7"/>
  <c r="F692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4" i="9"/>
  <c r="F673" i="9" s="1"/>
  <c r="F672" i="9" s="1"/>
  <c r="I567" i="7"/>
  <c r="I566" i="7" s="1"/>
  <c r="I565" i="7" s="1"/>
  <c r="E570" i="9"/>
  <c r="F570" i="9"/>
  <c r="E465" i="9"/>
  <c r="E464" i="9" s="1"/>
  <c r="F694" i="9"/>
  <c r="F693" i="9" s="1"/>
  <c r="F692" i="9" s="1"/>
  <c r="F533" i="9"/>
  <c r="F532" i="9" s="1"/>
  <c r="F531" i="9" s="1"/>
  <c r="F500" i="9"/>
  <c r="F499" i="9" s="1"/>
  <c r="F498" i="9" s="1"/>
  <c r="E421" i="9"/>
  <c r="E420" i="9" s="1"/>
  <c r="E419" i="9" s="1"/>
  <c r="E660" i="9"/>
  <c r="E659" i="9" s="1"/>
  <c r="E658" i="9" s="1"/>
  <c r="F450" i="9"/>
  <c r="F449" i="9" s="1"/>
  <c r="F448" i="9" s="1"/>
  <c r="F475" i="9"/>
  <c r="F474" i="9" s="1"/>
  <c r="F473" i="9" s="1"/>
  <c r="F25" i="9"/>
  <c r="F24" i="9" s="1"/>
  <c r="F23" i="9" s="1"/>
  <c r="F22" i="9" s="1"/>
  <c r="F21" i="9" s="1"/>
  <c r="F278" i="7"/>
  <c r="F277" i="7" s="1"/>
  <c r="F470" i="9"/>
  <c r="F469" i="9" s="1"/>
  <c r="F843" i="7"/>
  <c r="F842" i="7" s="1"/>
  <c r="F838" i="7" s="1"/>
  <c r="F40" i="9"/>
  <c r="F39" i="9" s="1"/>
  <c r="F38" i="9" s="1"/>
  <c r="J453" i="7"/>
  <c r="J450" i="7" s="1"/>
  <c r="E556" i="9"/>
  <c r="E555" i="9" s="1"/>
  <c r="E554" i="9" s="1"/>
  <c r="E553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08" i="9"/>
  <c r="F407" i="9" s="1"/>
  <c r="F406" i="9" s="1"/>
  <c r="F35" i="7"/>
  <c r="F34" i="7" s="1"/>
  <c r="F732" i="7"/>
  <c r="F731" i="7" s="1"/>
  <c r="F168" i="7"/>
  <c r="F715" i="7"/>
  <c r="F714" i="7" s="1"/>
  <c r="E389" i="9"/>
  <c r="E388" i="9" s="1"/>
  <c r="F515" i="9"/>
  <c r="F514" i="9" s="1"/>
  <c r="F513" i="9" s="1"/>
  <c r="F512" i="9" s="1"/>
  <c r="F252" i="9"/>
  <c r="F541" i="9"/>
  <c r="F540" i="9" s="1"/>
  <c r="F539" i="9" s="1"/>
  <c r="F538" i="9" s="1"/>
  <c r="F537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69" i="7"/>
  <c r="H868" i="7" s="1"/>
  <c r="F727" i="7"/>
  <c r="F542" i="7"/>
  <c r="F541" i="7" s="1"/>
  <c r="E435" i="9"/>
  <c r="E434" i="9" s="1"/>
  <c r="E433" i="9" s="1"/>
  <c r="F394" i="9"/>
  <c r="F393" i="9" s="1"/>
  <c r="F392" i="9" s="1"/>
  <c r="E470" i="9"/>
  <c r="E469" i="9" s="1"/>
  <c r="E40" i="9"/>
  <c r="E39" i="9" s="1"/>
  <c r="E38" i="9" s="1"/>
  <c r="J848" i="7"/>
  <c r="J847" i="7" s="1"/>
  <c r="J846" i="7" s="1"/>
  <c r="J845" i="7" s="1"/>
  <c r="J832" i="7"/>
  <c r="H782" i="7"/>
  <c r="H600" i="7"/>
  <c r="H599" i="7" s="1"/>
  <c r="AD243" i="2"/>
  <c r="AD242" i="2" s="1"/>
  <c r="AD241" i="2" s="1"/>
  <c r="J91" i="7"/>
  <c r="J85" i="7" s="1"/>
  <c r="J84" i="7" s="1"/>
  <c r="J83" i="7" s="1"/>
  <c r="J92" i="7"/>
  <c r="H130" i="7"/>
  <c r="E385" i="9"/>
  <c r="E384" i="9" s="1"/>
  <c r="H104" i="7"/>
  <c r="H103" i="7" s="1"/>
  <c r="E688" i="9"/>
  <c r="E687" i="9" s="1"/>
  <c r="E686" i="9" s="1"/>
  <c r="H250" i="7"/>
  <c r="D564" i="9"/>
  <c r="D563" i="9" s="1"/>
  <c r="D562" i="9" s="1"/>
  <c r="D561" i="9" s="1"/>
  <c r="F738" i="7"/>
  <c r="F737" i="7" s="1"/>
  <c r="F736" i="7" s="1"/>
  <c r="E411" i="9"/>
  <c r="E410" i="9" s="1"/>
  <c r="E409" i="9" s="1"/>
  <c r="AF227" i="2"/>
  <c r="AF226" i="2" s="1"/>
  <c r="AF225" i="2" s="1"/>
  <c r="AF224" i="2" s="1"/>
  <c r="AF216" i="2" s="1"/>
  <c r="J164" i="7"/>
  <c r="J163" i="7" s="1"/>
  <c r="F461" i="9"/>
  <c r="F460" i="9" s="1"/>
  <c r="F459" i="9" s="1"/>
  <c r="E63" i="10"/>
  <c r="E62" i="10" s="1"/>
  <c r="H353" i="7"/>
  <c r="H352" i="7" s="1"/>
  <c r="H351" i="7" s="1"/>
  <c r="E559" i="9"/>
  <c r="E558" i="9" s="1"/>
  <c r="E557" i="9" s="1"/>
  <c r="H446" i="7"/>
  <c r="E273" i="9"/>
  <c r="E272" i="9" s="1"/>
  <c r="E271" i="9" s="1"/>
  <c r="E657" i="9"/>
  <c r="E656" i="9" s="1"/>
  <c r="E655" i="9" s="1"/>
  <c r="H539" i="7"/>
  <c r="H538" i="7" s="1"/>
  <c r="E205" i="9"/>
  <c r="E204" i="9" s="1"/>
  <c r="F27" i="7"/>
  <c r="F28" i="7"/>
  <c r="D59" i="9"/>
  <c r="D58" i="9" s="1"/>
  <c r="D57" i="9" s="1"/>
  <c r="F780" i="7"/>
  <c r="F779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39" i="9"/>
  <c r="D438" i="9" s="1"/>
  <c r="D437" i="9" s="1"/>
  <c r="F87" i="7"/>
  <c r="F86" i="7" s="1"/>
  <c r="D411" i="9"/>
  <c r="D410" i="9" s="1"/>
  <c r="D409" i="9" s="1"/>
  <c r="F151" i="7"/>
  <c r="F150" i="7" s="1"/>
  <c r="D400" i="9"/>
  <c r="D399" i="9" s="1"/>
  <c r="G141" i="7"/>
  <c r="G140" i="7" s="1"/>
  <c r="D515" i="9"/>
  <c r="D514" i="9" s="1"/>
  <c r="D513" i="9" s="1"/>
  <c r="D512" i="9" s="1"/>
  <c r="G182" i="7"/>
  <c r="G181" i="7" s="1"/>
  <c r="G180" i="7" s="1"/>
  <c r="G179" i="7" s="1"/>
  <c r="G178" i="7" s="1"/>
  <c r="G177" i="7" s="1"/>
  <c r="D488" i="9"/>
  <c r="D487" i="9" s="1"/>
  <c r="D486" i="9" s="1"/>
  <c r="F459" i="7"/>
  <c r="F458" i="7" s="1"/>
  <c r="F457" i="7" s="1"/>
  <c r="F456" i="7" s="1"/>
  <c r="F455" i="7" s="1"/>
  <c r="D107" i="9"/>
  <c r="D106" i="9" s="1"/>
  <c r="D105" i="9" s="1"/>
  <c r="F587" i="7"/>
  <c r="F586" i="7" s="1"/>
  <c r="E107" i="9"/>
  <c r="E106" i="9" s="1"/>
  <c r="E105" i="9" s="1"/>
  <c r="H587" i="7"/>
  <c r="H586" i="7" s="1"/>
  <c r="F608" i="9"/>
  <c r="F607" i="9" s="1"/>
  <c r="F606" i="9" s="1"/>
  <c r="J498" i="7"/>
  <c r="J497" i="7" s="1"/>
  <c r="F605" i="9"/>
  <c r="F604" i="9" s="1"/>
  <c r="F603" i="9" s="1"/>
  <c r="F187" i="7"/>
  <c r="F186" i="7" s="1"/>
  <c r="F185" i="7" s="1"/>
  <c r="F184" i="7" s="1"/>
  <c r="F183" i="7" s="1"/>
  <c r="J644" i="7"/>
  <c r="J643" i="7" s="1"/>
  <c r="J642" i="7" s="1"/>
  <c r="J641" i="7" s="1"/>
  <c r="H563" i="7"/>
  <c r="H562" i="7" s="1"/>
  <c r="H561" i="7" s="1"/>
  <c r="E100" i="9"/>
  <c r="E99" i="9" s="1"/>
  <c r="E98" i="9" s="1"/>
  <c r="E97" i="9" s="1"/>
  <c r="J35" i="7"/>
  <c r="J34" i="7" s="1"/>
  <c r="F681" i="9"/>
  <c r="F680" i="9" s="1"/>
  <c r="F679" i="9" s="1"/>
  <c r="J715" i="7"/>
  <c r="J714" i="7" s="1"/>
  <c r="F188" i="9"/>
  <c r="F187" i="9" s="1"/>
  <c r="F186" i="9" s="1"/>
  <c r="J446" i="7"/>
  <c r="F273" i="9"/>
  <c r="F272" i="9" s="1"/>
  <c r="F271" i="9" s="1"/>
  <c r="J479" i="7"/>
  <c r="J478" i="7" s="1"/>
  <c r="F589" i="9"/>
  <c r="F588" i="9" s="1"/>
  <c r="F587" i="9" s="1"/>
  <c r="H61" i="7"/>
  <c r="H58" i="7" s="1"/>
  <c r="E426" i="9"/>
  <c r="E423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0" i="9"/>
  <c r="E529" i="9" s="1"/>
  <c r="E528" i="9" s="1"/>
  <c r="F69" i="7"/>
  <c r="F68" i="7" s="1"/>
  <c r="F140" i="7"/>
  <c r="F137" i="7" s="1"/>
  <c r="F136" i="7" s="1"/>
  <c r="F405" i="9"/>
  <c r="F404" i="9" s="1"/>
  <c r="F403" i="9" s="1"/>
  <c r="J239" i="7"/>
  <c r="J238" i="7" s="1"/>
  <c r="J237" i="7" s="1"/>
  <c r="H848" i="7"/>
  <c r="H847" i="7" s="1"/>
  <c r="H846" i="7" s="1"/>
  <c r="H845" i="7" s="1"/>
  <c r="I849" i="7"/>
  <c r="I848" i="7" s="1"/>
  <c r="I847" i="7" s="1"/>
  <c r="I846" i="7" s="1"/>
  <c r="I845" i="7" s="1"/>
  <c r="D620" i="9"/>
  <c r="D619" i="9" s="1"/>
  <c r="D618" i="9" s="1"/>
  <c r="F510" i="7"/>
  <c r="F509" i="7" s="1"/>
  <c r="D136" i="9"/>
  <c r="D135" i="9" s="1"/>
  <c r="D134" i="9" s="1"/>
  <c r="F609" i="7"/>
  <c r="F608" i="7" s="1"/>
  <c r="F310" i="7"/>
  <c r="F309" i="7" s="1"/>
  <c r="E447" i="9"/>
  <c r="E446" i="9" s="1"/>
  <c r="E445" i="9" s="1"/>
  <c r="E408" i="9"/>
  <c r="E407" i="9" s="1"/>
  <c r="E406" i="9" s="1"/>
  <c r="J181" i="7"/>
  <c r="F185" i="9"/>
  <c r="F184" i="9" s="1"/>
  <c r="F183" i="9" s="1"/>
  <c r="G849" i="7"/>
  <c r="G848" i="7" s="1"/>
  <c r="G847" i="7" s="1"/>
  <c r="G846" i="7" s="1"/>
  <c r="G845" i="7" s="1"/>
  <c r="F25" i="7"/>
  <c r="F24" i="7" s="1"/>
  <c r="F164" i="7"/>
  <c r="F163" i="7" s="1"/>
  <c r="E704" i="9"/>
  <c r="E703" i="9" s="1"/>
  <c r="E702" i="9" s="1"/>
  <c r="E698" i="9" s="1"/>
  <c r="E59" i="9"/>
  <c r="E58" i="9" s="1"/>
  <c r="E57" i="9" s="1"/>
  <c r="G833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0" i="9"/>
  <c r="F559" i="9" s="1"/>
  <c r="F558" i="9" s="1"/>
  <c r="F557" i="9" s="1"/>
  <c r="H255" i="7"/>
  <c r="E306" i="9"/>
  <c r="E305" i="9" s="1"/>
  <c r="E304" i="9" s="1"/>
  <c r="J539" i="7"/>
  <c r="J538" i="7" s="1"/>
  <c r="F657" i="9"/>
  <c r="F656" i="9" s="1"/>
  <c r="F655" i="9" s="1"/>
  <c r="E217" i="9"/>
  <c r="E216" i="9" s="1"/>
  <c r="I48" i="7"/>
  <c r="I47" i="7" s="1"/>
  <c r="H47" i="7"/>
  <c r="J603" i="7"/>
  <c r="J602" i="7" s="1"/>
  <c r="F107" i="9"/>
  <c r="F106" i="9" s="1"/>
  <c r="F105" i="9" s="1"/>
  <c r="J587" i="7"/>
  <c r="J586" i="7" s="1"/>
  <c r="H815" i="7"/>
  <c r="J278" i="7"/>
  <c r="J277" i="7" s="1"/>
  <c r="F257" i="9"/>
  <c r="F256" i="9" s="1"/>
  <c r="K832" i="7"/>
  <c r="H510" i="7"/>
  <c r="H509" i="7" s="1"/>
  <c r="E620" i="9"/>
  <c r="E619" i="9" s="1"/>
  <c r="E618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4" i="7"/>
  <c r="F583" i="7" s="1"/>
  <c r="F453" i="7"/>
  <c r="F377" i="7"/>
  <c r="F376" i="7" s="1"/>
  <c r="F375" i="7" s="1"/>
  <c r="F374" i="7" s="1"/>
  <c r="F373" i="7" s="1"/>
  <c r="F32" i="7"/>
  <c r="F31" i="7" s="1"/>
  <c r="E511" i="9"/>
  <c r="E510" i="9" s="1"/>
  <c r="E509" i="9" s="1"/>
  <c r="E439" i="9"/>
  <c r="E438" i="9" s="1"/>
  <c r="E437" i="9" s="1"/>
  <c r="F674" i="7"/>
  <c r="F453" i="9"/>
  <c r="F452" i="9" s="1"/>
  <c r="F451" i="9" s="1"/>
  <c r="F489" i="9"/>
  <c r="F488" i="9" s="1"/>
  <c r="F487" i="9" s="1"/>
  <c r="F486" i="9" s="1"/>
  <c r="F336" i="9"/>
  <c r="F335" i="9" s="1"/>
  <c r="F334" i="9" s="1"/>
  <c r="F333" i="9" s="1"/>
  <c r="F332" i="9" s="1"/>
  <c r="F729" i="7"/>
  <c r="J510" i="7"/>
  <c r="J509" i="7" s="1"/>
  <c r="F620" i="9"/>
  <c r="F619" i="9" s="1"/>
  <c r="F618" i="9" s="1"/>
  <c r="H644" i="7"/>
  <c r="H643" i="7" s="1"/>
  <c r="H642" i="7" s="1"/>
  <c r="H641" i="7" s="1"/>
  <c r="H310" i="7"/>
  <c r="H309" i="7" s="1"/>
  <c r="H305" i="7" s="1"/>
  <c r="H304" i="7" s="1"/>
  <c r="H303" i="7" s="1"/>
  <c r="H302" i="7" s="1"/>
  <c r="H294" i="7" s="1"/>
  <c r="G831" i="7"/>
  <c r="G830" i="7" s="1"/>
  <c r="J534" i="7"/>
  <c r="J533" i="7" s="1"/>
  <c r="F652" i="9"/>
  <c r="F651" i="9" s="1"/>
  <c r="F650" i="9" s="1"/>
  <c r="F197" i="9"/>
  <c r="F196" i="9" s="1"/>
  <c r="F195" i="9" s="1"/>
  <c r="F194" i="9" s="1"/>
  <c r="F193" i="9" s="1"/>
  <c r="J818" i="7"/>
  <c r="J817" i="7" s="1"/>
  <c r="J816" i="7"/>
  <c r="J814" i="7" s="1"/>
  <c r="J813" i="7" s="1"/>
  <c r="D34" i="9"/>
  <c r="D33" i="9" s="1"/>
  <c r="D32" i="9" s="1"/>
  <c r="F755" i="7"/>
  <c r="F754" i="7" s="1"/>
  <c r="D324" i="9"/>
  <c r="D556" i="9"/>
  <c r="D555" i="9" s="1"/>
  <c r="D554" i="9" s="1"/>
  <c r="D553" i="9" s="1"/>
  <c r="D649" i="9"/>
  <c r="D648" i="9" s="1"/>
  <c r="D647" i="9" s="1"/>
  <c r="D143" i="9"/>
  <c r="D142" i="9" s="1"/>
  <c r="D141" i="9" s="1"/>
  <c r="D140" i="9" s="1"/>
  <c r="F613" i="7"/>
  <c r="F612" i="7" s="1"/>
  <c r="F611" i="7" s="1"/>
  <c r="J61" i="7"/>
  <c r="J58" i="7" s="1"/>
  <c r="F426" i="9"/>
  <c r="F423" i="9" s="1"/>
  <c r="J363" i="7"/>
  <c r="J362" i="7" s="1"/>
  <c r="F283" i="9"/>
  <c r="F282" i="9" s="1"/>
  <c r="F281" i="9" s="1"/>
  <c r="J775" i="7"/>
  <c r="J774" i="7" s="1"/>
  <c r="J773" i="7" s="1"/>
  <c r="J772" i="7" s="1"/>
  <c r="F54" i="9"/>
  <c r="F53" i="9" s="1"/>
  <c r="H278" i="7"/>
  <c r="H277" i="7" s="1"/>
  <c r="E257" i="9"/>
  <c r="E256" i="9" s="1"/>
  <c r="H479" i="7"/>
  <c r="H478" i="7" s="1"/>
  <c r="E589" i="9"/>
  <c r="E588" i="9" s="1"/>
  <c r="E587" i="9" s="1"/>
  <c r="F143" i="9"/>
  <c r="F142" i="9" s="1"/>
  <c r="F141" i="9" s="1"/>
  <c r="F140" i="9" s="1"/>
  <c r="J613" i="7"/>
  <c r="J612" i="7" s="1"/>
  <c r="J611" i="7" s="1"/>
  <c r="F130" i="7"/>
  <c r="F61" i="7"/>
  <c r="F58" i="7" s="1"/>
  <c r="F707" i="7"/>
  <c r="F706" i="7" s="1"/>
  <c r="F297" i="9"/>
  <c r="F296" i="9" s="1"/>
  <c r="F295" i="9" s="1"/>
  <c r="F294" i="9" s="1"/>
  <c r="F293" i="9" s="1"/>
  <c r="K567" i="7"/>
  <c r="K566" i="7" s="1"/>
  <c r="K565" i="7" s="1"/>
  <c r="D56" i="9"/>
  <c r="D55" i="9" s="1"/>
  <c r="D52" i="9" s="1"/>
  <c r="F777" i="7"/>
  <c r="D215" i="9"/>
  <c r="D214" i="9" s="1"/>
  <c r="G46" i="7"/>
  <c r="G45" i="7" s="1"/>
  <c r="E143" i="9"/>
  <c r="E142" i="9" s="1"/>
  <c r="E141" i="9" s="1"/>
  <c r="E140" i="9" s="1"/>
  <c r="H613" i="7"/>
  <c r="H612" i="7" s="1"/>
  <c r="H611" i="7" s="1"/>
  <c r="F45" i="7"/>
  <c r="F44" i="7" s="1"/>
  <c r="F43" i="7" s="1"/>
  <c r="F42" i="7" s="1"/>
  <c r="F41" i="7" s="1"/>
  <c r="F718" i="7"/>
  <c r="F717" i="7" s="1"/>
  <c r="F156" i="7"/>
  <c r="F155" i="7" s="1"/>
  <c r="E681" i="9"/>
  <c r="E680" i="9" s="1"/>
  <c r="E679" i="9" s="1"/>
  <c r="E691" i="9"/>
  <c r="E690" i="9" s="1"/>
  <c r="E689" i="9" s="1"/>
  <c r="E278" i="9"/>
  <c r="E277" i="9" s="1"/>
  <c r="F447" i="9"/>
  <c r="F446" i="9" s="1"/>
  <c r="F445" i="9" s="1"/>
  <c r="F250" i="7"/>
  <c r="F249" i="7" s="1"/>
  <c r="E596" i="9"/>
  <c r="E595" i="9" s="1"/>
  <c r="E594" i="9" s="1"/>
  <c r="E593" i="9" s="1"/>
  <c r="J134" i="7"/>
  <c r="J250" i="7"/>
  <c r="J249" i="7" s="1"/>
  <c r="J349" i="7"/>
  <c r="J348" i="7" s="1"/>
  <c r="J347" i="7" s="1"/>
  <c r="F556" i="9"/>
  <c r="F555" i="9" s="1"/>
  <c r="F554" i="9" s="1"/>
  <c r="F553" i="9" s="1"/>
  <c r="J662" i="7"/>
  <c r="J661" i="7" s="1"/>
  <c r="J657" i="7" s="1"/>
  <c r="J663" i="7"/>
  <c r="H140" i="7"/>
  <c r="I141" i="7"/>
  <c r="I140" i="7" s="1"/>
  <c r="H590" i="7"/>
  <c r="H589" i="7" s="1"/>
  <c r="H345" i="7"/>
  <c r="H344" i="7" s="1"/>
  <c r="H343" i="7" s="1"/>
  <c r="E552" i="9"/>
  <c r="E551" i="9" s="1"/>
  <c r="E550" i="9" s="1"/>
  <c r="E549" i="9" s="1"/>
  <c r="F203" i="9"/>
  <c r="F202" i="9" s="1"/>
  <c r="J725" i="7"/>
  <c r="E197" i="9"/>
  <c r="E196" i="9" s="1"/>
  <c r="E195" i="9" s="1"/>
  <c r="E194" i="9" s="1"/>
  <c r="E193" i="9" s="1"/>
  <c r="G835" i="7"/>
  <c r="G834" i="7" s="1"/>
  <c r="F834" i="7"/>
  <c r="F603" i="7"/>
  <c r="F602" i="7" s="1"/>
  <c r="H143" i="7"/>
  <c r="H142" i="7" s="1"/>
  <c r="J670" i="7"/>
  <c r="F288" i="9"/>
  <c r="F287" i="9" s="1"/>
  <c r="F286" i="9" s="1"/>
  <c r="F285" i="9" s="1"/>
  <c r="F284" i="9" s="1"/>
  <c r="J246" i="7"/>
  <c r="G221" i="7"/>
  <c r="G220" i="7" s="1"/>
  <c r="G219" i="7" s="1"/>
  <c r="G591" i="7"/>
  <c r="G590" i="7" s="1"/>
  <c r="G589" i="7" s="1"/>
  <c r="G578" i="7" s="1"/>
  <c r="F590" i="7"/>
  <c r="F589" i="7" s="1"/>
  <c r="F136" i="9"/>
  <c r="F135" i="9" s="1"/>
  <c r="F134" i="9" s="1"/>
  <c r="F124" i="9" s="1"/>
  <c r="J609" i="7"/>
  <c r="J608" i="7" s="1"/>
  <c r="F123" i="7"/>
  <c r="F122" i="7" s="1"/>
  <c r="F121" i="7" s="1"/>
  <c r="E671" i="9"/>
  <c r="E670" i="9" s="1"/>
  <c r="E669" i="9" s="1"/>
  <c r="E400" i="9"/>
  <c r="E399" i="9" s="1"/>
  <c r="E297" i="9"/>
  <c r="E296" i="9" s="1"/>
  <c r="E295" i="9" s="1"/>
  <c r="E294" i="9" s="1"/>
  <c r="E293" i="9" s="1"/>
  <c r="F662" i="7"/>
  <c r="F830" i="7"/>
  <c r="H755" i="7"/>
  <c r="H754" i="7" s="1"/>
  <c r="H753" i="7" s="1"/>
  <c r="H752" i="7" s="1"/>
  <c r="E34" i="9"/>
  <c r="E33" i="9" s="1"/>
  <c r="E32" i="9" s="1"/>
  <c r="G655" i="7"/>
  <c r="G654" i="7" s="1"/>
  <c r="G653" i="7" s="1"/>
  <c r="J834" i="7"/>
  <c r="K835" i="7"/>
  <c r="K834" i="7" s="1"/>
  <c r="D127" i="9"/>
  <c r="D126" i="9" s="1"/>
  <c r="D125" i="9" s="1"/>
  <c r="F600" i="7"/>
  <c r="F599" i="7" s="1"/>
  <c r="G601" i="7"/>
  <c r="G600" i="7" s="1"/>
  <c r="G599" i="7" s="1"/>
  <c r="G598" i="7" s="1"/>
  <c r="E104" i="9"/>
  <c r="E103" i="9" s="1"/>
  <c r="E102" i="9" s="1"/>
  <c r="H584" i="7"/>
  <c r="H583" i="7" s="1"/>
  <c r="E608" i="9"/>
  <c r="E607" i="9" s="1"/>
  <c r="E606" i="9" s="1"/>
  <c r="F104" i="7"/>
  <c r="F103" i="7" s="1"/>
  <c r="E522" i="9"/>
  <c r="E521" i="9" s="1"/>
  <c r="E520" i="9" s="1"/>
  <c r="E519" i="9" s="1"/>
  <c r="E518" i="9" s="1"/>
  <c r="E517" i="9" s="1"/>
  <c r="E450" i="9"/>
  <c r="E449" i="9" s="1"/>
  <c r="E448" i="9" s="1"/>
  <c r="E185" i="9"/>
  <c r="E184" i="9" s="1"/>
  <c r="E183" i="9" s="1"/>
  <c r="E500" i="9"/>
  <c r="E499" i="9" s="1"/>
  <c r="E498" i="9" s="1"/>
  <c r="F670" i="7"/>
  <c r="F439" i="9"/>
  <c r="F438" i="9" s="1"/>
  <c r="F437" i="9" s="1"/>
  <c r="F34" i="9"/>
  <c r="F33" i="9" s="1"/>
  <c r="F32" i="9" s="1"/>
  <c r="K293" i="7"/>
  <c r="K292" i="7" s="1"/>
  <c r="F37" i="9"/>
  <c r="F36" i="9" s="1"/>
  <c r="F35" i="9" s="1"/>
  <c r="J758" i="7"/>
  <c r="J757" i="7" s="1"/>
  <c r="J753" i="7" s="1"/>
  <c r="J752" i="7" s="1"/>
  <c r="F215" i="9"/>
  <c r="F214" i="9"/>
  <c r="E218" i="9"/>
  <c r="E207" i="9"/>
  <c r="E206" i="9" s="1"/>
  <c r="I831" i="7"/>
  <c r="I830" i="7" s="1"/>
  <c r="H830" i="7"/>
  <c r="H774" i="7"/>
  <c r="H773" i="7" s="1"/>
  <c r="H772" i="7" s="1"/>
  <c r="H771" i="7" s="1"/>
  <c r="E694" i="9"/>
  <c r="E693" i="9" s="1"/>
  <c r="E692" i="9" s="1"/>
  <c r="F162" i="9"/>
  <c r="F161" i="9"/>
  <c r="J130" i="7"/>
  <c r="F384" i="9"/>
  <c r="F383" i="9" s="1"/>
  <c r="J482" i="7"/>
  <c r="J481" i="7" s="1"/>
  <c r="F592" i="9"/>
  <c r="F591" i="9" s="1"/>
  <c r="F590" i="9" s="1"/>
  <c r="H663" i="7"/>
  <c r="H662" i="7"/>
  <c r="J674" i="7"/>
  <c r="F174" i="9"/>
  <c r="F173" i="9" s="1"/>
  <c r="H32" i="7"/>
  <c r="H31" i="7" s="1"/>
  <c r="H30" i="7" s="1"/>
  <c r="E678" i="9"/>
  <c r="E677" i="9" s="1"/>
  <c r="E676" i="9" s="1"/>
  <c r="H707" i="7"/>
  <c r="H706" i="7" s="1"/>
  <c r="E180" i="9"/>
  <c r="E179" i="9" s="1"/>
  <c r="E178" i="9" s="1"/>
  <c r="H377" i="7"/>
  <c r="H376" i="7" s="1"/>
  <c r="H375" i="7" s="1"/>
  <c r="H374" i="7" s="1"/>
  <c r="H373" i="7" s="1"/>
  <c r="E394" i="9"/>
  <c r="E393" i="9" s="1"/>
  <c r="E392" i="9" s="1"/>
  <c r="D691" i="9"/>
  <c r="D690" i="9" s="1"/>
  <c r="D689" i="9" s="1"/>
  <c r="D685" i="9" s="1"/>
  <c r="F107" i="7"/>
  <c r="F106" i="7" s="1"/>
  <c r="AF444" i="2"/>
  <c r="AF443" i="2" s="1"/>
  <c r="AF445" i="2"/>
  <c r="F782" i="7"/>
  <c r="D37" i="9"/>
  <c r="D36" i="9" s="1"/>
  <c r="D35" i="9" s="1"/>
  <c r="F758" i="7"/>
  <c r="F757" i="7" s="1"/>
  <c r="D224" i="9"/>
  <c r="D223" i="9" s="1"/>
  <c r="D219" i="9" s="1"/>
  <c r="F861" i="7"/>
  <c r="F860" i="7" s="1"/>
  <c r="F856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4" i="7"/>
  <c r="J653" i="7" s="1"/>
  <c r="J652" i="7" s="1"/>
  <c r="J651" i="7" s="1"/>
  <c r="K655" i="7"/>
  <c r="K654" i="7" s="1"/>
  <c r="K653" i="7" s="1"/>
  <c r="F56" i="9"/>
  <c r="F55" i="9" s="1"/>
  <c r="F688" i="9"/>
  <c r="F687" i="9" s="1"/>
  <c r="F686" i="9" s="1"/>
  <c r="F530" i="9"/>
  <c r="F529" i="9" s="1"/>
  <c r="F528" i="9" s="1"/>
  <c r="J323" i="7"/>
  <c r="J322" i="7" s="1"/>
  <c r="J315" i="7" s="1"/>
  <c r="J314" i="7" s="1"/>
  <c r="F536" i="9"/>
  <c r="F535" i="9" s="1"/>
  <c r="F534" i="9" s="1"/>
  <c r="J563" i="7"/>
  <c r="J562" i="7" s="1"/>
  <c r="J561" i="7" s="1"/>
  <c r="F100" i="9"/>
  <c r="F99" i="9" s="1"/>
  <c r="F98" i="9" s="1"/>
  <c r="F97" i="9" s="1"/>
  <c r="J707" i="7"/>
  <c r="J706" i="7" s="1"/>
  <c r="F180" i="9"/>
  <c r="F179" i="9" s="1"/>
  <c r="F178" i="9" s="1"/>
  <c r="H156" i="7"/>
  <c r="H155" i="7" s="1"/>
  <c r="H832" i="7"/>
  <c r="I833" i="7"/>
  <c r="I293" i="7"/>
  <c r="I292" i="7" s="1"/>
  <c r="E252" i="9"/>
  <c r="E248" i="9" s="1"/>
  <c r="D197" i="9"/>
  <c r="D196" i="9" s="1"/>
  <c r="D195" i="9" s="1"/>
  <c r="D194" i="9" s="1"/>
  <c r="D193" i="9" s="1"/>
  <c r="F816" i="7"/>
  <c r="D283" i="9"/>
  <c r="D282" i="9" s="1"/>
  <c r="D281" i="9" s="1"/>
  <c r="D552" i="9"/>
  <c r="D551" i="9" s="1"/>
  <c r="D550" i="9" s="1"/>
  <c r="D549" i="9" s="1"/>
  <c r="F345" i="7"/>
  <c r="F344" i="7" s="1"/>
  <c r="F343" i="7" s="1"/>
  <c r="D589" i="9"/>
  <c r="D588" i="9" s="1"/>
  <c r="D587" i="9" s="1"/>
  <c r="F479" i="7"/>
  <c r="F478" i="7" s="1"/>
  <c r="E169" i="9"/>
  <c r="E484" i="9"/>
  <c r="E483" i="9" s="1"/>
  <c r="E482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5" i="9"/>
  <c r="E514" i="9" s="1"/>
  <c r="E513" i="9" s="1"/>
  <c r="E512" i="9" s="1"/>
  <c r="H91" i="7"/>
  <c r="H85" i="7" s="1"/>
  <c r="H84" i="7" s="1"/>
  <c r="H83" i="7" s="1"/>
  <c r="H92" i="7"/>
  <c r="H282" i="7"/>
  <c r="H281" i="7" s="1"/>
  <c r="H280" i="7" s="1"/>
  <c r="E265" i="9"/>
  <c r="E264" i="9" s="1"/>
  <c r="H834" i="7"/>
  <c r="I835" i="7"/>
  <c r="I834" i="7" s="1"/>
  <c r="J140" i="7"/>
  <c r="K141" i="7"/>
  <c r="K140" i="7" s="1"/>
  <c r="H495" i="7"/>
  <c r="H494" i="7" s="1"/>
  <c r="E604" i="9"/>
  <c r="E603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4" i="7"/>
  <c r="J583" i="7" s="1"/>
  <c r="F218" i="9"/>
  <c r="D519" i="9"/>
  <c r="D518" i="9" s="1"/>
  <c r="D517" i="9" s="1"/>
  <c r="D285" i="9"/>
  <c r="D284" i="9" s="1"/>
  <c r="D675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1" i="9"/>
  <c r="F690" i="9" s="1"/>
  <c r="F689" i="9" s="1"/>
  <c r="F306" i="7"/>
  <c r="F746" i="7"/>
  <c r="F745" i="7" s="1"/>
  <c r="F744" i="7" s="1"/>
  <c r="F743" i="7" s="1"/>
  <c r="AF39" i="2"/>
  <c r="AF38" i="2" s="1"/>
  <c r="AF37" i="2" s="1"/>
  <c r="AF36" i="2" s="1"/>
  <c r="F671" i="9"/>
  <c r="F670" i="9" s="1"/>
  <c r="F669" i="9" s="1"/>
  <c r="J138" i="7"/>
  <c r="K139" i="7"/>
  <c r="K138" i="7" s="1"/>
  <c r="F398" i="9"/>
  <c r="J123" i="7"/>
  <c r="J122" i="7" s="1"/>
  <c r="F704" i="9"/>
  <c r="F703" i="9" s="1"/>
  <c r="F702" i="9" s="1"/>
  <c r="F698" i="9" s="1"/>
  <c r="J66" i="7"/>
  <c r="J65" i="7" s="1"/>
  <c r="F432" i="9"/>
  <c r="F431" i="9" s="1"/>
  <c r="F430" i="9" s="1"/>
  <c r="J782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2" i="9"/>
  <c r="F551" i="9" s="1"/>
  <c r="F550" i="9" s="1"/>
  <c r="F549" i="9" s="1"/>
  <c r="J306" i="7"/>
  <c r="J305" i="7" s="1"/>
  <c r="J304" i="7" s="1"/>
  <c r="J303" i="7" s="1"/>
  <c r="J302" i="7" s="1"/>
  <c r="J294" i="7" s="1"/>
  <c r="F522" i="9"/>
  <c r="F521" i="9" s="1"/>
  <c r="F520" i="9" s="1"/>
  <c r="F63" i="10"/>
  <c r="F62" i="10" s="1"/>
  <c r="H138" i="7"/>
  <c r="I139" i="7"/>
  <c r="I138" i="7" s="1"/>
  <c r="D398" i="9"/>
  <c r="G139" i="7"/>
  <c r="G138" i="7" s="1"/>
  <c r="AE39" i="2"/>
  <c r="AE38" i="2" s="1"/>
  <c r="AE37" i="2" s="1"/>
  <c r="AE36" i="2" s="1"/>
  <c r="E398" i="9"/>
  <c r="E461" i="9"/>
  <c r="E460" i="9" s="1"/>
  <c r="E459" i="9" s="1"/>
  <c r="F169" i="9"/>
  <c r="F678" i="9"/>
  <c r="F677" i="9" s="1"/>
  <c r="F676" i="9" s="1"/>
  <c r="F472" i="9"/>
  <c r="F471" i="9" s="1"/>
  <c r="F684" i="9"/>
  <c r="F683" i="9" s="1"/>
  <c r="F682" i="9" s="1"/>
  <c r="J38" i="7"/>
  <c r="J37" i="7" s="1"/>
  <c r="H27" i="7"/>
  <c r="H28" i="7"/>
  <c r="F411" i="9"/>
  <c r="F410" i="9" s="1"/>
  <c r="F409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5" i="7"/>
  <c r="D60" i="9"/>
  <c r="H670" i="7"/>
  <c r="D674" i="9"/>
  <c r="D673" i="9" s="1"/>
  <c r="D672" i="9" s="1"/>
  <c r="D608" i="9"/>
  <c r="D607" i="9" s="1"/>
  <c r="D606" i="9" s="1"/>
  <c r="F498" i="7"/>
  <c r="F497" i="7" s="1"/>
  <c r="E188" i="9"/>
  <c r="E187" i="9" s="1"/>
  <c r="E186" i="9" s="1"/>
  <c r="E684" i="9"/>
  <c r="E683" i="9" s="1"/>
  <c r="E682" i="9" s="1"/>
  <c r="F435" i="9"/>
  <c r="F434" i="9" s="1"/>
  <c r="F433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3" i="9" l="1"/>
  <c r="H557" i="7"/>
  <c r="F557" i="7"/>
  <c r="J557" i="7"/>
  <c r="K557" i="7"/>
  <c r="K556" i="7" s="1"/>
  <c r="K555" i="7" s="1"/>
  <c r="K554" i="7" s="1"/>
  <c r="I557" i="7"/>
  <c r="I556" i="7" s="1"/>
  <c r="I555" i="7" s="1"/>
  <c r="I554" i="7" s="1"/>
  <c r="G557" i="7"/>
  <c r="G556" i="7" s="1"/>
  <c r="G555" i="7" s="1"/>
  <c r="G554" i="7" s="1"/>
  <c r="D598" i="9"/>
  <c r="D597" i="9" s="1"/>
  <c r="F160" i="9"/>
  <c r="F156" i="9" s="1"/>
  <c r="F661" i="7"/>
  <c r="F657" i="7" s="1"/>
  <c r="J771" i="7"/>
  <c r="J742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78" i="9"/>
  <c r="J469" i="7"/>
  <c r="J468" i="7" s="1"/>
  <c r="E21" i="10"/>
  <c r="J489" i="7"/>
  <c r="J488" i="7" s="1"/>
  <c r="H489" i="7"/>
  <c r="H488" i="7" s="1"/>
  <c r="F489" i="7"/>
  <c r="F598" i="7"/>
  <c r="J598" i="7"/>
  <c r="H598" i="7"/>
  <c r="AF22" i="2"/>
  <c r="AE22" i="2"/>
  <c r="AD22" i="2"/>
  <c r="F318" i="9"/>
  <c r="F317" i="9" s="1"/>
  <c r="F316" i="9" s="1"/>
  <c r="F268" i="7"/>
  <c r="F267" i="7" s="1"/>
  <c r="F266" i="7" s="1"/>
  <c r="H556" i="7"/>
  <c r="E318" i="9"/>
  <c r="E317" i="9" s="1"/>
  <c r="E316" i="9" s="1"/>
  <c r="J268" i="7"/>
  <c r="J267" i="7" s="1"/>
  <c r="J266" i="7" s="1"/>
  <c r="D318" i="9"/>
  <c r="D317" i="9" s="1"/>
  <c r="D316" i="9" s="1"/>
  <c r="J556" i="7"/>
  <c r="F556" i="7"/>
  <c r="K577" i="7"/>
  <c r="K576" i="7" s="1"/>
  <c r="K575" i="7" s="1"/>
  <c r="G577" i="7"/>
  <c r="G576" i="7" s="1"/>
  <c r="G575" i="7" s="1"/>
  <c r="I577" i="7"/>
  <c r="I576" i="7" s="1"/>
  <c r="I575" i="7" s="1"/>
  <c r="AD372" i="2"/>
  <c r="AD371" i="2" s="1"/>
  <c r="H640" i="7"/>
  <c r="J640" i="7"/>
  <c r="AE296" i="2"/>
  <c r="AF296" i="2"/>
  <c r="AD296" i="2"/>
  <c r="D155" i="9"/>
  <c r="F267" i="9"/>
  <c r="H661" i="7"/>
  <c r="H657" i="7" s="1"/>
  <c r="D578" i="9"/>
  <c r="D577" i="9" s="1"/>
  <c r="H742" i="7"/>
  <c r="J121" i="7"/>
  <c r="J120" i="7" s="1"/>
  <c r="F21" i="10" s="1"/>
  <c r="AE442" i="2"/>
  <c r="AD442" i="2"/>
  <c r="AF442" i="2"/>
  <c r="E463" i="9"/>
  <c r="F167" i="7"/>
  <c r="F172" i="7"/>
  <c r="F450" i="7"/>
  <c r="E468" i="9"/>
  <c r="F468" i="9"/>
  <c r="F462" i="9" s="1"/>
  <c r="H380" i="7"/>
  <c r="H379" i="7" s="1"/>
  <c r="H372" i="7" s="1"/>
  <c r="F380" i="7"/>
  <c r="F379" i="7" s="1"/>
  <c r="F372" i="7" s="1"/>
  <c r="J883" i="7"/>
  <c r="J886" i="7"/>
  <c r="J885" i="7" s="1"/>
  <c r="J884" i="7"/>
  <c r="H883" i="7"/>
  <c r="H884" i="7"/>
  <c r="H886" i="7"/>
  <c r="H885" i="7" s="1"/>
  <c r="J82" i="7"/>
  <c r="H82" i="7"/>
  <c r="K836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07" i="9"/>
  <c r="K740" i="7"/>
  <c r="E548" i="9"/>
  <c r="I371" i="7"/>
  <c r="K371" i="7"/>
  <c r="H689" i="7"/>
  <c r="J689" i="7"/>
  <c r="D481" i="9"/>
  <c r="AF352" i="2"/>
  <c r="AF345" i="2" s="1"/>
  <c r="AE352" i="2"/>
  <c r="AE345" i="2" s="1"/>
  <c r="AD352" i="2"/>
  <c r="AD345" i="2" s="1"/>
  <c r="J76" i="7"/>
  <c r="J75" i="7" s="1"/>
  <c r="F485" i="9"/>
  <c r="F484" i="9" s="1"/>
  <c r="F483" i="9" s="1"/>
  <c r="F482" i="9" s="1"/>
  <c r="F481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08" i="9"/>
  <c r="E507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08" i="9"/>
  <c r="D507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2" i="9"/>
  <c r="J166" i="7"/>
  <c r="H166" i="7"/>
  <c r="F640" i="7"/>
  <c r="F177" i="9"/>
  <c r="F176" i="9" s="1"/>
  <c r="F175" i="9" s="1"/>
  <c r="E177" i="9"/>
  <c r="E176" i="9" s="1"/>
  <c r="E175" i="9" s="1"/>
  <c r="F55" i="10"/>
  <c r="D668" i="9"/>
  <c r="F436" i="9"/>
  <c r="E436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1" i="7"/>
  <c r="K720" i="7" s="1"/>
  <c r="K701" i="7" s="1"/>
  <c r="D436" i="9"/>
  <c r="G721" i="7"/>
  <c r="G720" i="7" s="1"/>
  <c r="G701" i="7" s="1"/>
  <c r="D198" i="9"/>
  <c r="I721" i="7"/>
  <c r="I720" i="7" s="1"/>
  <c r="I701" i="7" s="1"/>
  <c r="H102" i="7"/>
  <c r="H101" i="7" s="1"/>
  <c r="D422" i="9"/>
  <c r="H705" i="7"/>
  <c r="H704" i="7" s="1"/>
  <c r="H703" i="7" s="1"/>
  <c r="H702" i="7" s="1"/>
  <c r="F382" i="9"/>
  <c r="K652" i="7"/>
  <c r="K651" i="7" s="1"/>
  <c r="K650" i="7" s="1"/>
  <c r="K639" i="7" s="1"/>
  <c r="I652" i="7"/>
  <c r="I651" i="7" s="1"/>
  <c r="G652" i="7"/>
  <c r="G651" i="7" s="1"/>
  <c r="G650" i="7" s="1"/>
  <c r="G639" i="7" s="1"/>
  <c r="AF215" i="2"/>
  <c r="AD215" i="2"/>
  <c r="AE215" i="2"/>
  <c r="E382" i="9"/>
  <c r="D386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3" i="7"/>
  <c r="H178" i="7"/>
  <c r="H177" i="7" s="1"/>
  <c r="I178" i="7"/>
  <c r="I177" i="7" s="1"/>
  <c r="H732" i="7"/>
  <c r="H731" i="7" s="1"/>
  <c r="F532" i="7"/>
  <c r="F531" i="7" s="1"/>
  <c r="E649" i="9"/>
  <c r="E648" i="9" s="1"/>
  <c r="E647" i="9" s="1"/>
  <c r="H313" i="7"/>
  <c r="J313" i="7"/>
  <c r="H187" i="7"/>
  <c r="H186" i="7" s="1"/>
  <c r="H185" i="7" s="1"/>
  <c r="E547" i="9"/>
  <c r="E546" i="9" s="1"/>
  <c r="E545" i="9" s="1"/>
  <c r="E544" i="9" s="1"/>
  <c r="E543" i="9" s="1"/>
  <c r="G468" i="7"/>
  <c r="F519" i="9"/>
  <c r="F518" i="9" s="1"/>
  <c r="F517" i="9" s="1"/>
  <c r="F120" i="7"/>
  <c r="F323" i="7"/>
  <c r="F322" i="7" s="1"/>
  <c r="F315" i="7" s="1"/>
  <c r="F314" i="7" s="1"/>
  <c r="E481" i="9"/>
  <c r="E52" i="9"/>
  <c r="E51" i="9" s="1"/>
  <c r="E50" i="9" s="1"/>
  <c r="E49" i="9" s="1"/>
  <c r="F867" i="7"/>
  <c r="F866" i="7" s="1"/>
  <c r="E497" i="9"/>
  <c r="E496" i="9" s="1"/>
  <c r="H855" i="7"/>
  <c r="H854" i="7" s="1"/>
  <c r="H853" i="7" s="1"/>
  <c r="E58" i="10" s="1"/>
  <c r="F725" i="7"/>
  <c r="F724" i="7" s="1"/>
  <c r="F723" i="7" s="1"/>
  <c r="F722" i="7" s="1"/>
  <c r="E592" i="9"/>
  <c r="E591" i="9" s="1"/>
  <c r="E590" i="9" s="1"/>
  <c r="E578" i="9" s="1"/>
  <c r="AD360" i="2"/>
  <c r="J855" i="7"/>
  <c r="J854" i="7" s="1"/>
  <c r="J853" i="7" s="1"/>
  <c r="F58" i="10" s="1"/>
  <c r="F497" i="9"/>
  <c r="F496" i="9" s="1"/>
  <c r="J738" i="7"/>
  <c r="J737" i="7" s="1"/>
  <c r="J736" i="7" s="1"/>
  <c r="F57" i="7"/>
  <c r="F56" i="7" s="1"/>
  <c r="F55" i="7" s="1"/>
  <c r="F54" i="7" s="1"/>
  <c r="F40" i="7" s="1"/>
  <c r="F761" i="7"/>
  <c r="F760" i="7" s="1"/>
  <c r="F753" i="7" s="1"/>
  <c r="F752" i="7" s="1"/>
  <c r="F582" i="7"/>
  <c r="F578" i="7" s="1"/>
  <c r="F691" i="7"/>
  <c r="E527" i="9"/>
  <c r="E526" i="9" s="1"/>
  <c r="F303" i="9"/>
  <c r="F302" i="9" s="1"/>
  <c r="E168" i="9"/>
  <c r="E167" i="9" s="1"/>
  <c r="E155" i="9" s="1"/>
  <c r="J358" i="7"/>
  <c r="J357" i="7" s="1"/>
  <c r="J356" i="7" s="1"/>
  <c r="J355" i="7" s="1"/>
  <c r="F649" i="9"/>
  <c r="F648" i="9" s="1"/>
  <c r="F647" i="9" s="1"/>
  <c r="K44" i="7"/>
  <c r="K43" i="7" s="1"/>
  <c r="K42" i="7" s="1"/>
  <c r="K41" i="7" s="1"/>
  <c r="K40" i="7" s="1"/>
  <c r="H669" i="7"/>
  <c r="H668" i="7" s="1"/>
  <c r="F207" i="9"/>
  <c r="F206" i="9" s="1"/>
  <c r="F201" i="9" s="1"/>
  <c r="F774" i="7"/>
  <c r="F773" i="7" s="1"/>
  <c r="F772" i="7" s="1"/>
  <c r="F771" i="7" s="1"/>
  <c r="F210" i="9"/>
  <c r="F209" i="9" s="1"/>
  <c r="F208" i="9" s="1"/>
  <c r="J732" i="7"/>
  <c r="J731" i="7" s="1"/>
  <c r="H843" i="7"/>
  <c r="H842" i="7" s="1"/>
  <c r="H838" i="7" s="1"/>
  <c r="E331" i="9"/>
  <c r="E330" i="9" s="1"/>
  <c r="E329" i="9" s="1"/>
  <c r="E325" i="9" s="1"/>
  <c r="H867" i="7"/>
  <c r="H866" i="7" s="1"/>
  <c r="H865" i="7" s="1"/>
  <c r="H864" i="7" s="1"/>
  <c r="H863" i="7" s="1"/>
  <c r="E422" i="9"/>
  <c r="F596" i="9"/>
  <c r="F595" i="9" s="1"/>
  <c r="F594" i="9" s="1"/>
  <c r="F593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4" i="7"/>
  <c r="J143" i="7"/>
  <c r="J142" i="7" s="1"/>
  <c r="E35" i="10"/>
  <c r="F855" i="7"/>
  <c r="F854" i="7" s="1"/>
  <c r="F853" i="7" s="1"/>
  <c r="D58" i="10" s="1"/>
  <c r="E31" i="9"/>
  <c r="E30" i="9" s="1"/>
  <c r="F837" i="7"/>
  <c r="F305" i="7"/>
  <c r="F304" i="7" s="1"/>
  <c r="F303" i="7" s="1"/>
  <c r="F302" i="7" s="1"/>
  <c r="F294" i="7" s="1"/>
  <c r="F669" i="7"/>
  <c r="F668" i="7" s="1"/>
  <c r="D570" i="9"/>
  <c r="E201" i="9"/>
  <c r="E200" i="9" s="1"/>
  <c r="E199" i="9" s="1"/>
  <c r="F705" i="7"/>
  <c r="F704" i="7" s="1"/>
  <c r="F703" i="7" s="1"/>
  <c r="F702" i="7" s="1"/>
  <c r="F101" i="9"/>
  <c r="F93" i="9" s="1"/>
  <c r="I44" i="7"/>
  <c r="I43" i="7" s="1"/>
  <c r="I42" i="7" s="1"/>
  <c r="I41" i="7" s="1"/>
  <c r="I40" i="7" s="1"/>
  <c r="J705" i="7"/>
  <c r="J704" i="7" s="1"/>
  <c r="J703" i="7" s="1"/>
  <c r="J702" i="7" s="1"/>
  <c r="H582" i="7"/>
  <c r="H578" i="7" s="1"/>
  <c r="G44" i="7"/>
  <c r="G43" i="7" s="1"/>
  <c r="G42" i="7" s="1"/>
  <c r="G41" i="7" s="1"/>
  <c r="G40" i="7" s="1"/>
  <c r="K829" i="7"/>
  <c r="K828" i="7" s="1"/>
  <c r="K827" i="7" s="1"/>
  <c r="K826" i="7" s="1"/>
  <c r="F276" i="7"/>
  <c r="F275" i="7" s="1"/>
  <c r="J582" i="7"/>
  <c r="J578" i="7" s="1"/>
  <c r="J829" i="7"/>
  <c r="J828" i="7" s="1"/>
  <c r="J827" i="7" s="1"/>
  <c r="J826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2" i="9"/>
  <c r="E401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69" i="7"/>
  <c r="J668" i="7" s="1"/>
  <c r="H129" i="7"/>
  <c r="H128" i="7" s="1"/>
  <c r="H829" i="7"/>
  <c r="H828" i="7" s="1"/>
  <c r="H827" i="7" s="1"/>
  <c r="H826" i="7" s="1"/>
  <c r="J815" i="7"/>
  <c r="D51" i="9"/>
  <c r="D50" i="9" s="1"/>
  <c r="D49" i="9" s="1"/>
  <c r="J44" i="7"/>
  <c r="J43" i="7" s="1"/>
  <c r="J42" i="7" s="1"/>
  <c r="J41" i="7" s="1"/>
  <c r="G832" i="7"/>
  <c r="G829" i="7" s="1"/>
  <c r="G828" i="7" s="1"/>
  <c r="G827" i="7" s="1"/>
  <c r="G826" i="7" s="1"/>
  <c r="J129" i="7"/>
  <c r="J128" i="7" s="1"/>
  <c r="E685" i="9"/>
  <c r="AE207" i="2"/>
  <c r="AE206" i="2" s="1"/>
  <c r="I137" i="7"/>
  <c r="I136" i="7" s="1"/>
  <c r="I127" i="7" s="1"/>
  <c r="I126" i="7" s="1"/>
  <c r="D402" i="9"/>
  <c r="D401" i="9" s="1"/>
  <c r="J532" i="7"/>
  <c r="J531" i="7" s="1"/>
  <c r="G836" i="7"/>
  <c r="J101" i="7"/>
  <c r="F402" i="9"/>
  <c r="F401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5" i="9"/>
  <c r="F213" i="9"/>
  <c r="F212" i="9" s="1"/>
  <c r="F211" i="9" s="1"/>
  <c r="D213" i="9"/>
  <c r="D212" i="9" s="1"/>
  <c r="D211" i="9" s="1"/>
  <c r="E675" i="9"/>
  <c r="E213" i="9"/>
  <c r="E212" i="9" s="1"/>
  <c r="E211" i="9" s="1"/>
  <c r="J724" i="7"/>
  <c r="J57" i="7"/>
  <c r="J56" i="7" s="1"/>
  <c r="J55" i="7" s="1"/>
  <c r="J54" i="7" s="1"/>
  <c r="F829" i="7"/>
  <c r="F828" i="7" s="1"/>
  <c r="F827" i="7" s="1"/>
  <c r="F826" i="7" s="1"/>
  <c r="D516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27" i="9"/>
  <c r="F526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2" i="9"/>
  <c r="F814" i="7"/>
  <c r="F813" i="7" s="1"/>
  <c r="F815" i="7"/>
  <c r="I832" i="7"/>
  <c r="I829" i="7" s="1"/>
  <c r="I828" i="7" s="1"/>
  <c r="I827" i="7" s="1"/>
  <c r="I826" i="7" s="1"/>
  <c r="E32" i="10"/>
  <c r="F675" i="9"/>
  <c r="F396" i="9"/>
  <c r="F395" i="9" s="1"/>
  <c r="F397" i="9"/>
  <c r="E396" i="9"/>
  <c r="E395" i="9" s="1"/>
  <c r="E397" i="9"/>
  <c r="D396" i="9"/>
  <c r="D395" i="9" s="1"/>
  <c r="D397" i="9"/>
  <c r="J843" i="7"/>
  <c r="J842" i="7" s="1"/>
  <c r="J838" i="7" s="1"/>
  <c r="F331" i="9"/>
  <c r="F330" i="9" s="1"/>
  <c r="F329" i="9" s="1"/>
  <c r="F325" i="9" s="1"/>
  <c r="F32" i="10"/>
  <c r="E16" i="10"/>
  <c r="D16" i="10"/>
  <c r="D383" i="9" l="1"/>
  <c r="D382" i="9" s="1"/>
  <c r="D381" i="9" s="1"/>
  <c r="E480" i="9"/>
  <c r="D480" i="9"/>
  <c r="F480" i="9"/>
  <c r="F443" i="7"/>
  <c r="F442" i="7" s="1"/>
  <c r="AE372" i="2"/>
  <c r="AE371" i="2" s="1"/>
  <c r="F577" i="7"/>
  <c r="F92" i="9"/>
  <c r="J40" i="7"/>
  <c r="F18" i="10" s="1"/>
  <c r="H40" i="7"/>
  <c r="E18" i="10" s="1"/>
  <c r="E542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77" i="7"/>
  <c r="H576" i="7" s="1"/>
  <c r="H575" i="7" s="1"/>
  <c r="F20" i="9"/>
  <c r="F742" i="7"/>
  <c r="F741" i="7" s="1"/>
  <c r="E20" i="9"/>
  <c r="D20" i="9"/>
  <c r="H741" i="7"/>
  <c r="E51" i="10" s="1"/>
  <c r="E50" i="10" s="1"/>
  <c r="F155" i="9"/>
  <c r="E577" i="9"/>
  <c r="AF372" i="2"/>
  <c r="AD333" i="2"/>
  <c r="AF333" i="2"/>
  <c r="J682" i="7"/>
  <c r="F48" i="10" s="1"/>
  <c r="H682" i="7"/>
  <c r="E48" i="10" s="1"/>
  <c r="J467" i="7"/>
  <c r="J441" i="7" s="1"/>
  <c r="H882" i="7"/>
  <c r="H881" i="7"/>
  <c r="I125" i="7"/>
  <c r="J882" i="7"/>
  <c r="J881" i="7"/>
  <c r="F82" i="7"/>
  <c r="I836" i="7"/>
  <c r="I825" i="7" s="1"/>
  <c r="I812" i="7" s="1"/>
  <c r="D323" i="9"/>
  <c r="F836" i="7"/>
  <c r="F825" i="7" s="1"/>
  <c r="F812" i="7" s="1"/>
  <c r="K14" i="7"/>
  <c r="F418" i="9"/>
  <c r="F417" i="9" s="1"/>
  <c r="D418" i="9"/>
  <c r="D417" i="9" s="1"/>
  <c r="F865" i="7"/>
  <c r="F864" i="7" s="1"/>
  <c r="F863" i="7" s="1"/>
  <c r="AD73" i="2"/>
  <c r="AD14" i="2" s="1"/>
  <c r="F555" i="7"/>
  <c r="F554" i="7" s="1"/>
  <c r="J555" i="7"/>
  <c r="J554" i="7" s="1"/>
  <c r="H555" i="7"/>
  <c r="H554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6" i="9"/>
  <c r="F577" i="9"/>
  <c r="F690" i="7"/>
  <c r="F689" i="7" s="1"/>
  <c r="F682" i="7" s="1"/>
  <c r="D48" i="10" s="1"/>
  <c r="G14" i="7"/>
  <c r="F548" i="9"/>
  <c r="F735" i="7"/>
  <c r="F734" i="7" s="1"/>
  <c r="H735" i="7"/>
  <c r="H734" i="7" s="1"/>
  <c r="J735" i="7"/>
  <c r="J734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5" i="7"/>
  <c r="G812" i="7" s="1"/>
  <c r="K825" i="7"/>
  <c r="K812" i="7" s="1"/>
  <c r="G467" i="7"/>
  <c r="J741" i="7"/>
  <c r="H184" i="7"/>
  <c r="H183" i="7" s="1"/>
  <c r="E462" i="9"/>
  <c r="F166" i="7"/>
  <c r="F154" i="7" s="1"/>
  <c r="AD370" i="2"/>
  <c r="F656" i="7"/>
  <c r="F650" i="7" s="1"/>
  <c r="F639" i="7" s="1"/>
  <c r="J656" i="7"/>
  <c r="J650" i="7" s="1"/>
  <c r="J639" i="7" s="1"/>
  <c r="H656" i="7"/>
  <c r="H650" i="7" s="1"/>
  <c r="H639" i="7" s="1"/>
  <c r="D55" i="10"/>
  <c r="F668" i="9"/>
  <c r="E668" i="9"/>
  <c r="AF361" i="2"/>
  <c r="AE361" i="2"/>
  <c r="AE360" i="2"/>
  <c r="AE333" i="2" s="1"/>
  <c r="I650" i="7"/>
  <c r="I639" i="7" s="1"/>
  <c r="E198" i="9"/>
  <c r="E192" i="9" s="1"/>
  <c r="F721" i="7"/>
  <c r="F720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37" i="7"/>
  <c r="J836" i="7" s="1"/>
  <c r="J825" i="7" s="1"/>
  <c r="H837" i="7"/>
  <c r="H836" i="7" s="1"/>
  <c r="H312" i="7"/>
  <c r="D548" i="9"/>
  <c r="D542" i="9" s="1"/>
  <c r="D35" i="10"/>
  <c r="H723" i="7"/>
  <c r="H722" i="7" s="1"/>
  <c r="AD160" i="2"/>
  <c r="F488" i="7"/>
  <c r="E516" i="9"/>
  <c r="F313" i="7"/>
  <c r="F516" i="9"/>
  <c r="E381" i="9"/>
  <c r="F381" i="9"/>
  <c r="F468" i="7"/>
  <c r="D63" i="10"/>
  <c r="D62" i="10" s="1"/>
  <c r="H127" i="7"/>
  <c r="F127" i="7"/>
  <c r="F200" i="9"/>
  <c r="F199" i="9" s="1"/>
  <c r="J723" i="7"/>
  <c r="J722" i="7" s="1"/>
  <c r="J127" i="7"/>
  <c r="H276" i="7"/>
  <c r="H275" i="7" s="1"/>
  <c r="E255" i="9"/>
  <c r="F101" i="7"/>
  <c r="F60" i="10"/>
  <c r="F59" i="10" s="1"/>
  <c r="F546" i="9"/>
  <c r="F545" i="9" s="1"/>
  <c r="F544" i="9" s="1"/>
  <c r="E92" i="9" l="1"/>
  <c r="E91" i="9" s="1"/>
  <c r="F81" i="7"/>
  <c r="D19" i="10" s="1"/>
  <c r="F576" i="7"/>
  <c r="F575" i="7" s="1"/>
  <c r="J577" i="7"/>
  <c r="AF371" i="2"/>
  <c r="AF370" i="2" s="1"/>
  <c r="G441" i="7"/>
  <c r="G371" i="7" s="1"/>
  <c r="G553" i="7"/>
  <c r="K553" i="7"/>
  <c r="E418" i="9"/>
  <c r="E417" i="9" s="1"/>
  <c r="E380" i="9" s="1"/>
  <c r="J740" i="7"/>
  <c r="I14" i="7"/>
  <c r="F701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5" i="7"/>
  <c r="H812" i="7" s="1"/>
  <c r="J812" i="7"/>
  <c r="F522" i="7"/>
  <c r="F515" i="7" s="1"/>
  <c r="F740" i="7"/>
  <c r="D380" i="9"/>
  <c r="D667" i="9" s="1"/>
  <c r="F543" i="9"/>
  <c r="F542" i="9" s="1"/>
  <c r="F380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3" i="7"/>
  <c r="J721" i="7"/>
  <c r="J720" i="7" s="1"/>
  <c r="J701" i="7" s="1"/>
  <c r="F198" i="9"/>
  <c r="F192" i="9" s="1"/>
  <c r="H721" i="7"/>
  <c r="H720" i="7" s="1"/>
  <c r="H701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0" i="7"/>
  <c r="AD13" i="2" l="1"/>
  <c r="AD1043" i="2" s="1"/>
  <c r="G889" i="7"/>
  <c r="I889" i="7"/>
  <c r="AE13" i="2"/>
  <c r="AF13" i="2"/>
  <c r="J576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3" i="7"/>
  <c r="D730" i="9"/>
  <c r="E49" i="10"/>
  <c r="D60" i="10"/>
  <c r="D59" i="10" s="1"/>
  <c r="J229" i="7"/>
  <c r="F28" i="10"/>
  <c r="F26" i="10" s="1"/>
  <c r="F284" i="7"/>
  <c r="D46" i="10"/>
  <c r="D44" i="10" s="1"/>
  <c r="J575" i="7" l="1"/>
  <c r="F46" i="10" s="1"/>
  <c r="F44" i="10" s="1"/>
  <c r="J397" i="7"/>
  <c r="J396" i="7" s="1"/>
  <c r="J333" i="7"/>
  <c r="J332" i="7"/>
  <c r="J331" i="7" s="1"/>
  <c r="J330" i="7" s="1"/>
  <c r="F397" i="7"/>
  <c r="H397" i="7"/>
  <c r="H553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1" i="9"/>
  <c r="E37" i="10"/>
  <c r="F37" i="10"/>
  <c r="E630" i="9"/>
  <c r="E629" i="9" s="1"/>
  <c r="E598" i="9" s="1"/>
  <c r="J553" i="7" l="1"/>
  <c r="H396" i="7"/>
  <c r="F396" i="7"/>
  <c r="F38" i="10"/>
  <c r="J312" i="7"/>
  <c r="E597" i="9"/>
  <c r="E576" i="9" s="1"/>
  <c r="E667" i="9" s="1"/>
  <c r="AE938" i="2"/>
  <c r="AE919" i="2" s="1"/>
  <c r="AE912" i="2" s="1"/>
  <c r="AE863" i="2" s="1"/>
  <c r="AE813" i="2" s="1"/>
  <c r="H467" i="7"/>
  <c r="H441" i="7" s="1"/>
  <c r="F630" i="9"/>
  <c r="F629" i="9" s="1"/>
  <c r="F598" i="9" s="1"/>
  <c r="E38" i="10" l="1"/>
  <c r="F371" i="7"/>
  <c r="F889" i="7" s="1"/>
  <c r="D38" i="10"/>
  <c r="D36" i="10" s="1"/>
  <c r="D64" i="10" s="1"/>
  <c r="F33" i="10"/>
  <c r="F30" i="10" s="1"/>
  <c r="J284" i="7"/>
  <c r="E730" i="9"/>
  <c r="AE1043" i="2"/>
  <c r="F597" i="9"/>
  <c r="F576" i="9" s="1"/>
  <c r="F667" i="9" s="1"/>
  <c r="AF938" i="2"/>
  <c r="AF919" i="2" s="1"/>
  <c r="AF912" i="2" s="1"/>
  <c r="AF863" i="2" s="1"/>
  <c r="AF813" i="2" s="1"/>
  <c r="E39" i="10"/>
  <c r="H371" i="7"/>
  <c r="H889" i="7" s="1"/>
  <c r="E36" i="10" l="1"/>
  <c r="E64" i="10" s="1"/>
  <c r="F730" i="9"/>
  <c r="AF1043" i="2"/>
  <c r="J371" i="7"/>
  <c r="J889" i="7" s="1"/>
  <c r="F39" i="10"/>
  <c r="F36" i="10" s="1"/>
  <c r="F64" i="10" s="1"/>
  <c r="K289" i="7" l="1"/>
  <c r="K288" i="7" s="1"/>
  <c r="K287" i="7" s="1"/>
  <c r="K286" i="7" s="1"/>
  <c r="K285" i="7" s="1"/>
  <c r="K284" i="7" s="1"/>
  <c r="K889" i="7" s="1"/>
</calcChain>
</file>

<file path=xl/sharedStrings.xml><?xml version="1.0" encoding="utf-8"?>
<sst xmlns="http://schemas.openxmlformats.org/spreadsheetml/2006/main" count="9707" uniqueCount="857">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</sst>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96"/>
  <sheetViews>
    <sheetView tabSelected="1" view="pageBreakPreview" zoomScale="87" zoomScaleNormal="100" zoomScaleSheetLayoutView="87" zoomScalePageLayoutView="80" workbookViewId="0">
      <selection activeCell="H2" sqref="H2:K2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38"/>
      <c r="E1" s="738"/>
      <c r="F1" s="739" t="s">
        <v>477</v>
      </c>
      <c r="G1" s="740"/>
      <c r="H1" s="740"/>
      <c r="I1" s="740"/>
      <c r="J1" s="740"/>
      <c r="K1" s="741"/>
    </row>
    <row r="2" spans="1:15" ht="80.25" customHeight="1" x14ac:dyDescent="0.3">
      <c r="A2" s="177"/>
      <c r="B2" s="463"/>
      <c r="C2" s="463"/>
      <c r="D2" s="21"/>
      <c r="E2" s="177"/>
      <c r="F2" s="266"/>
      <c r="H2" s="747" t="s">
        <v>819</v>
      </c>
      <c r="I2" s="741"/>
      <c r="J2" s="741"/>
      <c r="K2" s="741"/>
    </row>
    <row r="3" spans="1:15" s="45" customFormat="1" ht="15.6" x14ac:dyDescent="0.3">
      <c r="A3" s="12"/>
      <c r="B3" s="10"/>
      <c r="C3" s="10"/>
      <c r="D3" s="22"/>
      <c r="E3" s="14"/>
      <c r="F3" s="745"/>
      <c r="G3" s="746"/>
      <c r="H3" s="746"/>
      <c r="I3" s="746"/>
      <c r="J3" s="741"/>
      <c r="K3" s="741"/>
    </row>
    <row r="4" spans="1:15" ht="15.6" x14ac:dyDescent="0.3">
      <c r="B4" s="10"/>
      <c r="C4" s="10"/>
      <c r="F4" s="279"/>
      <c r="G4" s="748"/>
      <c r="H4" s="748"/>
      <c r="I4" s="748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49" t="s">
        <v>689</v>
      </c>
      <c r="J5" s="750"/>
      <c r="K5" s="750"/>
    </row>
    <row r="6" spans="1:15" ht="15.6" x14ac:dyDescent="0.3">
      <c r="B6" s="10"/>
      <c r="C6" s="10"/>
      <c r="F6" s="186"/>
      <c r="G6" s="749" t="s">
        <v>781</v>
      </c>
      <c r="H6" s="750"/>
      <c r="I6" s="750"/>
      <c r="J6" s="750"/>
      <c r="K6" s="750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2" t="s">
        <v>724</v>
      </c>
      <c r="B10" s="743"/>
      <c r="C10" s="743"/>
      <c r="D10" s="743"/>
      <c r="E10" s="743"/>
      <c r="F10" s="744"/>
      <c r="G10" s="744"/>
      <c r="H10" s="744"/>
      <c r="I10" s="744"/>
      <c r="J10" s="741"/>
      <c r="K10" s="741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2024-2026'!AD1025</f>
        <v>1281.9000000000001</v>
      </c>
      <c r="G105" s="339"/>
      <c r="H105" s="165">
        <f>'ведом. 2024-2026'!AE1025</f>
        <v>1147.9000000000001</v>
      </c>
      <c r="I105" s="339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2024-2026'!AD1028</f>
        <v>2383.0000000000005</v>
      </c>
      <c r="G108" s="339"/>
      <c r="H108" s="165">
        <f>'ведом. 2024-2026'!AE1028</f>
        <v>2308.3000000000002</v>
      </c>
      <c r="I108" s="339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2024-2026'!AD1031</f>
        <v>4085.5</v>
      </c>
      <c r="G111" s="339"/>
      <c r="H111" s="165">
        <f>'ведом. 2024-2026'!AE1031</f>
        <v>4358.3999999999996</v>
      </c>
      <c r="I111" s="339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2024-2026'!AD1034</f>
        <v>2852.6</v>
      </c>
      <c r="G114" s="339"/>
      <c r="H114" s="165">
        <f>'ведом. 2024-2026'!AE1034</f>
        <v>2654.4</v>
      </c>
      <c r="I114" s="339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844</v>
      </c>
      <c r="B211" s="596" t="s">
        <v>29</v>
      </c>
      <c r="C211" s="597">
        <v>13</v>
      </c>
      <c r="D211" s="598" t="s">
        <v>843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843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843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849</v>
      </c>
      <c r="B365" s="706" t="s">
        <v>49</v>
      </c>
      <c r="C365" s="706">
        <v>12</v>
      </c>
      <c r="D365" s="709" t="s">
        <v>850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851</v>
      </c>
      <c r="B366" s="706" t="s">
        <v>49</v>
      </c>
      <c r="C366" s="706">
        <v>12</v>
      </c>
      <c r="D366" s="709" t="s">
        <v>852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853</v>
      </c>
      <c r="B367" s="706" t="s">
        <v>49</v>
      </c>
      <c r="C367" s="706">
        <v>12</v>
      </c>
      <c r="D367" s="709" t="s">
        <v>854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855</v>
      </c>
      <c r="B368" s="706" t="s">
        <v>49</v>
      </c>
      <c r="C368" s="706">
        <v>12</v>
      </c>
      <c r="D368" s="709" t="s">
        <v>856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856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856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828</v>
      </c>
      <c r="B406" s="568" t="s">
        <v>5</v>
      </c>
      <c r="C406" s="569" t="s">
        <v>30</v>
      </c>
      <c r="D406" s="659" t="s">
        <v>829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826</v>
      </c>
      <c r="B407" s="568" t="s">
        <v>5</v>
      </c>
      <c r="C407" s="569" t="s">
        <v>30</v>
      </c>
      <c r="D407" s="659" t="s">
        <v>827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827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827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830</v>
      </c>
      <c r="B415" s="1" t="s">
        <v>5</v>
      </c>
      <c r="C415" s="4" t="s">
        <v>30</v>
      </c>
      <c r="D415" s="574" t="s">
        <v>831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831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831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841</v>
      </c>
      <c r="B433" s="568" t="s">
        <v>5</v>
      </c>
      <c r="C433" s="569" t="s">
        <v>30</v>
      </c>
      <c r="D433" s="574" t="s">
        <v>842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842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842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 t="shared" si="90"/>
        <v>1356927</v>
      </c>
      <c r="G549" s="165">
        <f t="shared" si="91"/>
        <v>1343458</v>
      </c>
      <c r="H549" s="165">
        <f t="shared" si="91"/>
        <v>516420.10000000003</v>
      </c>
      <c r="I549" s="727">
        <f t="shared" si="91"/>
        <v>511255.9</v>
      </c>
      <c r="J549" s="165">
        <f t="shared" si="89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516420.10000000003</v>
      </c>
      <c r="I550" s="727">
        <f t="shared" si="91"/>
        <v>511255.9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516420.10000000003</v>
      </c>
      <c r="I551" s="727">
        <f t="shared" si="91"/>
        <v>511255.9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165">
        <f>'ведом. 2024-2026'!AE999</f>
        <v>516420.10000000003</v>
      </c>
      <c r="I552" s="339">
        <v>511255.9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41" customFormat="1" x14ac:dyDescent="0.3">
      <c r="A553" s="422" t="s">
        <v>4</v>
      </c>
      <c r="B553" s="205" t="s">
        <v>8</v>
      </c>
      <c r="C553" s="195"/>
      <c r="D553" s="300"/>
      <c r="E553" s="365"/>
      <c r="F553" s="167">
        <f t="shared" ref="F553:K553" si="92">F554+F575+F639+F682+F701</f>
        <v>1318806.7999999998</v>
      </c>
      <c r="G553" s="382">
        <f t="shared" si="92"/>
        <v>848216.5</v>
      </c>
      <c r="H553" s="167">
        <f t="shared" si="92"/>
        <v>1227835.3</v>
      </c>
      <c r="I553" s="382">
        <f t="shared" si="92"/>
        <v>812349</v>
      </c>
      <c r="J553" s="167">
        <f t="shared" si="92"/>
        <v>1217813.3</v>
      </c>
      <c r="K553" s="167">
        <f t="shared" si="92"/>
        <v>812316.3</v>
      </c>
      <c r="L553" s="158"/>
      <c r="N553" s="158"/>
      <c r="O553" s="158"/>
    </row>
    <row r="554" spans="1:24" s="141" customFormat="1" x14ac:dyDescent="0.3">
      <c r="A554" s="410" t="s">
        <v>19</v>
      </c>
      <c r="B554" s="203" t="s">
        <v>8</v>
      </c>
      <c r="C554" s="4" t="s">
        <v>29</v>
      </c>
      <c r="D554" s="160"/>
      <c r="E554" s="360"/>
      <c r="F554" s="165">
        <f t="shared" ref="F554:K555" si="93">F555</f>
        <v>440355.39999999997</v>
      </c>
      <c r="G554" s="339">
        <f t="shared" si="93"/>
        <v>281570</v>
      </c>
      <c r="H554" s="165">
        <f t="shared" si="93"/>
        <v>436451.6</v>
      </c>
      <c r="I554" s="339">
        <f t="shared" si="93"/>
        <v>278554</v>
      </c>
      <c r="J554" s="165">
        <f t="shared" si="93"/>
        <v>436451.6</v>
      </c>
      <c r="K554" s="165">
        <f t="shared" si="93"/>
        <v>278554</v>
      </c>
      <c r="L554" s="158"/>
      <c r="N554" s="158"/>
      <c r="O554" s="158"/>
    </row>
    <row r="555" spans="1:24" s="184" customFormat="1" x14ac:dyDescent="0.3">
      <c r="A555" s="423" t="s">
        <v>275</v>
      </c>
      <c r="B555" s="208" t="s">
        <v>8</v>
      </c>
      <c r="C555" s="4" t="s">
        <v>29</v>
      </c>
      <c r="D555" s="160" t="s">
        <v>102</v>
      </c>
      <c r="E555" s="360"/>
      <c r="F555" s="165">
        <f t="shared" si="93"/>
        <v>440355.39999999997</v>
      </c>
      <c r="G555" s="339">
        <f t="shared" si="93"/>
        <v>281570</v>
      </c>
      <c r="H555" s="165">
        <f t="shared" si="93"/>
        <v>436451.6</v>
      </c>
      <c r="I555" s="339">
        <f t="shared" si="93"/>
        <v>278554</v>
      </c>
      <c r="J555" s="165">
        <f t="shared" si="93"/>
        <v>436451.6</v>
      </c>
      <c r="K555" s="165">
        <f t="shared" si="93"/>
        <v>278554</v>
      </c>
      <c r="L555" s="158"/>
      <c r="N555" s="158"/>
      <c r="O555" s="158"/>
    </row>
    <row r="556" spans="1:24" s="141" customFormat="1" x14ac:dyDescent="0.3">
      <c r="A556" s="273" t="s">
        <v>278</v>
      </c>
      <c r="B556" s="208" t="s">
        <v>8</v>
      </c>
      <c r="C556" s="4" t="s">
        <v>29</v>
      </c>
      <c r="D556" s="160" t="s">
        <v>119</v>
      </c>
      <c r="E556" s="361"/>
      <c r="F556" s="165">
        <f t="shared" ref="F556:K556" si="94">F557+F571</f>
        <v>440355.39999999997</v>
      </c>
      <c r="G556" s="165">
        <f t="shared" si="94"/>
        <v>281570</v>
      </c>
      <c r="H556" s="165">
        <f t="shared" si="94"/>
        <v>436451.6</v>
      </c>
      <c r="I556" s="165">
        <f t="shared" si="94"/>
        <v>278554</v>
      </c>
      <c r="J556" s="165">
        <f t="shared" si="94"/>
        <v>436451.6</v>
      </c>
      <c r="K556" s="165">
        <f t="shared" si="94"/>
        <v>278554</v>
      </c>
      <c r="L556" s="158"/>
      <c r="N556" s="158"/>
      <c r="O556" s="158"/>
    </row>
    <row r="557" spans="1:24" s="141" customFormat="1" x14ac:dyDescent="0.3">
      <c r="A557" s="273" t="s">
        <v>495</v>
      </c>
      <c r="B557" s="208" t="s">
        <v>8</v>
      </c>
      <c r="C557" s="4" t="s">
        <v>29</v>
      </c>
      <c r="D557" s="160" t="s">
        <v>494</v>
      </c>
      <c r="E557" s="361"/>
      <c r="F557" s="165">
        <f>F561+F565+F568+F558</f>
        <v>438895.39999999997</v>
      </c>
      <c r="G557" s="688">
        <f t="shared" ref="G557:K557" si="95">G561+G565+G568+G558</f>
        <v>280110</v>
      </c>
      <c r="H557" s="688">
        <f t="shared" si="95"/>
        <v>436451.6</v>
      </c>
      <c r="I557" s="688">
        <f t="shared" si="95"/>
        <v>278554</v>
      </c>
      <c r="J557" s="688">
        <f t="shared" si="95"/>
        <v>436451.6</v>
      </c>
      <c r="K557" s="688">
        <f t="shared" si="95"/>
        <v>278554</v>
      </c>
      <c r="L557" s="158"/>
      <c r="N557" s="158"/>
      <c r="O557" s="158"/>
    </row>
    <row r="558" spans="1:24" s="684" customFormat="1" ht="31.2" x14ac:dyDescent="0.3">
      <c r="A558" s="575" t="s">
        <v>772</v>
      </c>
      <c r="B558" s="624" t="s">
        <v>8</v>
      </c>
      <c r="C558" s="569" t="s">
        <v>30</v>
      </c>
      <c r="D558" s="574" t="s">
        <v>774</v>
      </c>
      <c r="E558" s="594"/>
      <c r="F558" s="688">
        <f>F559</f>
        <v>887.8</v>
      </c>
      <c r="G558" s="688"/>
      <c r="H558" s="688">
        <f t="shared" ref="H558:J559" si="96">H559</f>
        <v>0</v>
      </c>
      <c r="I558" s="688"/>
      <c r="J558" s="688">
        <f t="shared" si="96"/>
        <v>0</v>
      </c>
      <c r="K558" s="688"/>
      <c r="L558" s="687"/>
      <c r="N558" s="687"/>
      <c r="O558" s="687"/>
    </row>
    <row r="559" spans="1:24" s="684" customFormat="1" ht="31.2" x14ac:dyDescent="0.3">
      <c r="A559" s="566" t="s">
        <v>62</v>
      </c>
      <c r="B559" s="624" t="s">
        <v>8</v>
      </c>
      <c r="C559" s="569" t="s">
        <v>30</v>
      </c>
      <c r="D559" s="574" t="s">
        <v>774</v>
      </c>
      <c r="E559" s="576">
        <v>600</v>
      </c>
      <c r="F559" s="688">
        <f>F560</f>
        <v>887.8</v>
      </c>
      <c r="G559" s="688"/>
      <c r="H559" s="688">
        <f t="shared" si="96"/>
        <v>0</v>
      </c>
      <c r="I559" s="688"/>
      <c r="J559" s="688">
        <f t="shared" si="96"/>
        <v>0</v>
      </c>
      <c r="K559" s="688"/>
      <c r="L559" s="687"/>
      <c r="N559" s="687"/>
      <c r="O559" s="687"/>
    </row>
    <row r="560" spans="1:24" s="684" customFormat="1" x14ac:dyDescent="0.3">
      <c r="A560" s="566" t="s">
        <v>63</v>
      </c>
      <c r="B560" s="568" t="s">
        <v>8</v>
      </c>
      <c r="C560" s="569" t="s">
        <v>30</v>
      </c>
      <c r="D560" s="574" t="s">
        <v>774</v>
      </c>
      <c r="E560" s="576">
        <v>610</v>
      </c>
      <c r="F560" s="688">
        <f>'ведом. 2024-2026'!AD621</f>
        <v>887.8</v>
      </c>
      <c r="G560" s="688"/>
      <c r="H560" s="688">
        <f>'ведом. 2024-2026'!AE621</f>
        <v>0</v>
      </c>
      <c r="I560" s="688"/>
      <c r="J560" s="688">
        <f>'ведом. 2024-2026'!AF621</f>
        <v>0</v>
      </c>
      <c r="K560" s="688"/>
      <c r="L560" s="687"/>
      <c r="N560" s="687"/>
      <c r="O560" s="687"/>
    </row>
    <row r="561" spans="1:15" s="141" customFormat="1" ht="31.2" x14ac:dyDescent="0.3">
      <c r="A561" s="410" t="s">
        <v>277</v>
      </c>
      <c r="B561" s="208" t="s">
        <v>8</v>
      </c>
      <c r="C561" s="4" t="s">
        <v>29</v>
      </c>
      <c r="D561" s="160" t="s">
        <v>497</v>
      </c>
      <c r="E561" s="376"/>
      <c r="F561" s="165">
        <f>F562</f>
        <v>157897.60000000001</v>
      </c>
      <c r="G561" s="165"/>
      <c r="H561" s="165">
        <f>H562</f>
        <v>157897.60000000001</v>
      </c>
      <c r="I561" s="165"/>
      <c r="J561" s="165">
        <f>J562</f>
        <v>157897.60000000001</v>
      </c>
      <c r="K561" s="165"/>
      <c r="L561" s="158"/>
      <c r="N561" s="158"/>
      <c r="O561" s="158"/>
    </row>
    <row r="562" spans="1:15" s="141" customFormat="1" ht="31.2" x14ac:dyDescent="0.3">
      <c r="A562" s="410" t="s">
        <v>352</v>
      </c>
      <c r="B562" s="208" t="s">
        <v>8</v>
      </c>
      <c r="C562" s="4" t="s">
        <v>29</v>
      </c>
      <c r="D562" s="160" t="s">
        <v>498</v>
      </c>
      <c r="E562" s="361"/>
      <c r="F562" s="165">
        <f>F563</f>
        <v>157897.60000000001</v>
      </c>
      <c r="G562" s="339"/>
      <c r="H562" s="165">
        <f>H563</f>
        <v>157897.60000000001</v>
      </c>
      <c r="I562" s="339"/>
      <c r="J562" s="165">
        <f>J563</f>
        <v>157897.60000000001</v>
      </c>
      <c r="K562" s="165"/>
      <c r="L562" s="158"/>
      <c r="N562" s="158"/>
      <c r="O562" s="158"/>
    </row>
    <row r="563" spans="1:15" s="141" customFormat="1" ht="31.2" x14ac:dyDescent="0.3">
      <c r="A563" s="410" t="s">
        <v>62</v>
      </c>
      <c r="B563" s="208" t="s">
        <v>8</v>
      </c>
      <c r="C563" s="4" t="s">
        <v>29</v>
      </c>
      <c r="D563" s="160" t="s">
        <v>498</v>
      </c>
      <c r="E563" s="361">
        <v>600</v>
      </c>
      <c r="F563" s="165">
        <f>F564</f>
        <v>157897.60000000001</v>
      </c>
      <c r="G563" s="339"/>
      <c r="H563" s="165">
        <f>H564</f>
        <v>157897.60000000001</v>
      </c>
      <c r="I563" s="339"/>
      <c r="J563" s="165">
        <f>J564</f>
        <v>157897.60000000001</v>
      </c>
      <c r="K563" s="165"/>
      <c r="L563" s="158"/>
      <c r="N563" s="158"/>
      <c r="O563" s="158"/>
    </row>
    <row r="564" spans="1:15" s="141" customFormat="1" x14ac:dyDescent="0.3">
      <c r="A564" s="410" t="s">
        <v>63</v>
      </c>
      <c r="B564" s="203" t="s">
        <v>8</v>
      </c>
      <c r="C564" s="4" t="s">
        <v>29</v>
      </c>
      <c r="D564" s="160" t="s">
        <v>498</v>
      </c>
      <c r="E564" s="361">
        <v>610</v>
      </c>
      <c r="F564" s="165">
        <f>'ведом. 2024-2026'!AD625</f>
        <v>157897.60000000001</v>
      </c>
      <c r="G564" s="339"/>
      <c r="H564" s="165">
        <f>'ведом. 2024-2026'!AE625</f>
        <v>157897.60000000001</v>
      </c>
      <c r="I564" s="339"/>
      <c r="J564" s="165">
        <f>'ведом. 2024-2026'!AF625</f>
        <v>157897.60000000001</v>
      </c>
      <c r="K564" s="165"/>
      <c r="L564" s="158"/>
      <c r="N564" s="158"/>
      <c r="O564" s="158"/>
    </row>
    <row r="565" spans="1:15" s="141" customFormat="1" ht="140.4" x14ac:dyDescent="0.3">
      <c r="A565" s="274" t="s">
        <v>439</v>
      </c>
      <c r="B565" s="204" t="s">
        <v>8</v>
      </c>
      <c r="C565" s="198" t="s">
        <v>29</v>
      </c>
      <c r="D565" s="160" t="s">
        <v>519</v>
      </c>
      <c r="E565" s="376"/>
      <c r="F565" s="165">
        <f t="shared" ref="F565:K566" si="97">F566</f>
        <v>280010</v>
      </c>
      <c r="G565" s="339">
        <f t="shared" si="97"/>
        <v>280010</v>
      </c>
      <c r="H565" s="165">
        <f t="shared" si="97"/>
        <v>278454</v>
      </c>
      <c r="I565" s="339">
        <f t="shared" si="97"/>
        <v>278454</v>
      </c>
      <c r="J565" s="165">
        <f t="shared" si="97"/>
        <v>278454</v>
      </c>
      <c r="K565" s="165">
        <f t="shared" si="97"/>
        <v>278454</v>
      </c>
      <c r="L565" s="158"/>
      <c r="N565" s="158"/>
      <c r="O565" s="158"/>
    </row>
    <row r="566" spans="1:15" s="141" customFormat="1" ht="31.2" x14ac:dyDescent="0.3">
      <c r="A566" s="410" t="s">
        <v>62</v>
      </c>
      <c r="B566" s="204" t="s">
        <v>8</v>
      </c>
      <c r="C566" s="198" t="s">
        <v>29</v>
      </c>
      <c r="D566" s="160" t="s">
        <v>519</v>
      </c>
      <c r="E566" s="360">
        <v>600</v>
      </c>
      <c r="F566" s="165">
        <f t="shared" si="97"/>
        <v>280010</v>
      </c>
      <c r="G566" s="339">
        <f t="shared" si="97"/>
        <v>280010</v>
      </c>
      <c r="H566" s="165">
        <f t="shared" si="97"/>
        <v>278454</v>
      </c>
      <c r="I566" s="339">
        <f t="shared" si="97"/>
        <v>278454</v>
      </c>
      <c r="J566" s="165">
        <f t="shared" si="97"/>
        <v>278454</v>
      </c>
      <c r="K566" s="165">
        <f t="shared" si="97"/>
        <v>278454</v>
      </c>
      <c r="L566" s="158"/>
      <c r="N566" s="158"/>
      <c r="O566" s="158"/>
    </row>
    <row r="567" spans="1:15" s="141" customFormat="1" x14ac:dyDescent="0.3">
      <c r="A567" s="410" t="s">
        <v>63</v>
      </c>
      <c r="B567" s="208" t="s">
        <v>8</v>
      </c>
      <c r="C567" s="4" t="s">
        <v>29</v>
      </c>
      <c r="D567" s="160" t="s">
        <v>519</v>
      </c>
      <c r="E567" s="360">
        <v>610</v>
      </c>
      <c r="F567" s="165">
        <f>'ведом. 2024-2026'!AD628</f>
        <v>280010</v>
      </c>
      <c r="G567" s="339">
        <f>F567</f>
        <v>280010</v>
      </c>
      <c r="H567" s="165">
        <f>'ведом. 2024-2026'!AE628</f>
        <v>278454</v>
      </c>
      <c r="I567" s="339">
        <f>H567</f>
        <v>278454</v>
      </c>
      <c r="J567" s="165">
        <f>'ведом. 2024-2026'!AF628</f>
        <v>278454</v>
      </c>
      <c r="K567" s="165">
        <f>J567</f>
        <v>278454</v>
      </c>
      <c r="L567" s="158"/>
      <c r="N567" s="158"/>
      <c r="O567" s="158"/>
    </row>
    <row r="568" spans="1:15" s="184" customFormat="1" ht="31.2" x14ac:dyDescent="0.3">
      <c r="A568" s="271" t="s">
        <v>730</v>
      </c>
      <c r="B568" s="8" t="s">
        <v>8</v>
      </c>
      <c r="C568" s="198" t="s">
        <v>29</v>
      </c>
      <c r="D568" s="324" t="s">
        <v>729</v>
      </c>
      <c r="E568" s="494"/>
      <c r="F568" s="165">
        <f t="shared" ref="F568:K569" si="98">F569</f>
        <v>100</v>
      </c>
      <c r="G568" s="165">
        <f t="shared" si="98"/>
        <v>100</v>
      </c>
      <c r="H568" s="165">
        <f t="shared" si="98"/>
        <v>100</v>
      </c>
      <c r="I568" s="165">
        <f t="shared" si="98"/>
        <v>100</v>
      </c>
      <c r="J568" s="165">
        <f t="shared" si="98"/>
        <v>100</v>
      </c>
      <c r="K568" s="165">
        <f t="shared" si="98"/>
        <v>100</v>
      </c>
      <c r="L568" s="158"/>
      <c r="N568" s="158"/>
      <c r="O568" s="158"/>
    </row>
    <row r="569" spans="1:15" s="184" customFormat="1" ht="31.2" x14ac:dyDescent="0.3">
      <c r="A569" s="271" t="s">
        <v>62</v>
      </c>
      <c r="B569" s="8" t="s">
        <v>8</v>
      </c>
      <c r="C569" s="198" t="s">
        <v>29</v>
      </c>
      <c r="D569" s="324" t="s">
        <v>729</v>
      </c>
      <c r="E569" s="452">
        <v>600</v>
      </c>
      <c r="F569" s="165">
        <f t="shared" si="98"/>
        <v>100</v>
      </c>
      <c r="G569" s="165">
        <f t="shared" si="98"/>
        <v>100</v>
      </c>
      <c r="H569" s="165">
        <f t="shared" si="98"/>
        <v>100</v>
      </c>
      <c r="I569" s="165">
        <f t="shared" si="98"/>
        <v>100</v>
      </c>
      <c r="J569" s="165">
        <f t="shared" si="98"/>
        <v>100</v>
      </c>
      <c r="K569" s="165">
        <f t="shared" si="98"/>
        <v>100</v>
      </c>
      <c r="L569" s="158"/>
      <c r="N569" s="158"/>
      <c r="O569" s="158"/>
    </row>
    <row r="570" spans="1:15" s="184" customFormat="1" x14ac:dyDescent="0.3">
      <c r="A570" s="271" t="s">
        <v>63</v>
      </c>
      <c r="B570" s="2" t="s">
        <v>8</v>
      </c>
      <c r="C570" s="4" t="s">
        <v>29</v>
      </c>
      <c r="D570" s="324" t="s">
        <v>729</v>
      </c>
      <c r="E570" s="452">
        <v>610</v>
      </c>
      <c r="F570" s="165">
        <f>'ведом. 2024-2026'!AD636</f>
        <v>100</v>
      </c>
      <c r="G570" s="339">
        <f>F570</f>
        <v>100</v>
      </c>
      <c r="H570" s="165">
        <f>'ведом. 2024-2026'!AE636</f>
        <v>100</v>
      </c>
      <c r="I570" s="339">
        <f>H570</f>
        <v>100</v>
      </c>
      <c r="J570" s="165">
        <f>'ведом. 2024-2026'!AF636</f>
        <v>100</v>
      </c>
      <c r="K570" s="165">
        <f>J570</f>
        <v>100</v>
      </c>
      <c r="L570" s="158"/>
      <c r="N570" s="158"/>
      <c r="O570" s="158"/>
    </row>
    <row r="571" spans="1:15" s="184" customFormat="1" ht="46.8" x14ac:dyDescent="0.3">
      <c r="A571" s="273" t="s">
        <v>281</v>
      </c>
      <c r="B571" s="2" t="s">
        <v>8</v>
      </c>
      <c r="C571" s="4" t="s">
        <v>29</v>
      </c>
      <c r="D571" s="324" t="s">
        <v>128</v>
      </c>
      <c r="E571" s="452"/>
      <c r="F571" s="165">
        <f>F572</f>
        <v>1460</v>
      </c>
      <c r="G571" s="165">
        <f t="shared" ref="G571:K573" si="99">G572</f>
        <v>1460</v>
      </c>
      <c r="H571" s="165">
        <f t="shared" si="99"/>
        <v>0</v>
      </c>
      <c r="I571" s="165">
        <f t="shared" si="99"/>
        <v>0</v>
      </c>
      <c r="J571" s="165">
        <f t="shared" si="99"/>
        <v>0</v>
      </c>
      <c r="K571" s="165">
        <f t="shared" si="99"/>
        <v>0</v>
      </c>
      <c r="L571" s="158"/>
      <c r="N571" s="158"/>
      <c r="O571" s="158"/>
    </row>
    <row r="572" spans="1:15" s="184" customFormat="1" ht="62.4" x14ac:dyDescent="0.3">
      <c r="A572" s="271" t="s">
        <v>782</v>
      </c>
      <c r="B572" s="2" t="s">
        <v>8</v>
      </c>
      <c r="C572" s="4" t="s">
        <v>29</v>
      </c>
      <c r="D572" s="324" t="s">
        <v>783</v>
      </c>
      <c r="E572" s="452"/>
      <c r="F572" s="165">
        <f>F573</f>
        <v>1460</v>
      </c>
      <c r="G572" s="165">
        <f t="shared" si="99"/>
        <v>1460</v>
      </c>
      <c r="H572" s="165">
        <f t="shared" si="99"/>
        <v>0</v>
      </c>
      <c r="I572" s="165">
        <f t="shared" si="99"/>
        <v>0</v>
      </c>
      <c r="J572" s="165">
        <f t="shared" si="99"/>
        <v>0</v>
      </c>
      <c r="K572" s="165">
        <f t="shared" si="99"/>
        <v>0</v>
      </c>
      <c r="L572" s="158"/>
      <c r="N572" s="158"/>
      <c r="O572" s="158"/>
    </row>
    <row r="573" spans="1:15" s="184" customFormat="1" ht="31.2" x14ac:dyDescent="0.3">
      <c r="A573" s="271" t="s">
        <v>62</v>
      </c>
      <c r="B573" s="2" t="s">
        <v>8</v>
      </c>
      <c r="C573" s="4" t="s">
        <v>29</v>
      </c>
      <c r="D573" s="324" t="s">
        <v>783</v>
      </c>
      <c r="E573" s="452">
        <v>600</v>
      </c>
      <c r="F573" s="165">
        <f>F574</f>
        <v>1460</v>
      </c>
      <c r="G573" s="165">
        <f t="shared" si="99"/>
        <v>1460</v>
      </c>
      <c r="H573" s="165">
        <f t="shared" si="99"/>
        <v>0</v>
      </c>
      <c r="I573" s="165">
        <f t="shared" si="99"/>
        <v>0</v>
      </c>
      <c r="J573" s="165">
        <f t="shared" si="99"/>
        <v>0</v>
      </c>
      <c r="K573" s="165">
        <f t="shared" si="99"/>
        <v>0</v>
      </c>
      <c r="L573" s="158"/>
      <c r="N573" s="158"/>
      <c r="O573" s="158"/>
    </row>
    <row r="574" spans="1:15" s="184" customFormat="1" x14ac:dyDescent="0.3">
      <c r="A574" s="271" t="s">
        <v>63</v>
      </c>
      <c r="B574" s="2" t="s">
        <v>8</v>
      </c>
      <c r="C574" s="4" t="s">
        <v>29</v>
      </c>
      <c r="D574" s="324" t="s">
        <v>783</v>
      </c>
      <c r="E574" s="452">
        <v>610</v>
      </c>
      <c r="F574" s="165">
        <f>'ведом. 2024-2026'!AD640</f>
        <v>1460</v>
      </c>
      <c r="G574" s="339">
        <f>F574</f>
        <v>1460</v>
      </c>
      <c r="H574" s="165">
        <f>'ведом. 2024-2026'!AE640</f>
        <v>0</v>
      </c>
      <c r="I574" s="339">
        <f>H574</f>
        <v>0</v>
      </c>
      <c r="J574" s="165">
        <f>'ведом. 2024-2026'!AF640</f>
        <v>0</v>
      </c>
      <c r="K574" s="165">
        <f>J574</f>
        <v>0</v>
      </c>
      <c r="L574" s="158"/>
      <c r="N574" s="158"/>
      <c r="O574" s="158"/>
    </row>
    <row r="575" spans="1:15" s="141" customFormat="1" x14ac:dyDescent="0.3">
      <c r="A575" s="271" t="s">
        <v>34</v>
      </c>
      <c r="B575" s="208" t="s">
        <v>8</v>
      </c>
      <c r="C575" s="4" t="s">
        <v>30</v>
      </c>
      <c r="D575" s="29"/>
      <c r="E575" s="360"/>
      <c r="F575" s="165">
        <f>F576+F626+F632</f>
        <v>695619.7</v>
      </c>
      <c r="G575" s="688">
        <f t="shared" ref="G575:K575" si="100">G576+G626+G632</f>
        <v>558419.5</v>
      </c>
      <c r="H575" s="688">
        <f t="shared" si="100"/>
        <v>619306.20000000007</v>
      </c>
      <c r="I575" s="688">
        <f t="shared" si="100"/>
        <v>525275</v>
      </c>
      <c r="J575" s="688">
        <f t="shared" si="100"/>
        <v>607194.19999999995</v>
      </c>
      <c r="K575" s="688">
        <f t="shared" si="100"/>
        <v>525215.30000000005</v>
      </c>
      <c r="L575" s="158"/>
      <c r="N575" s="158"/>
      <c r="O575" s="158"/>
    </row>
    <row r="576" spans="1:15" s="141" customFormat="1" x14ac:dyDescent="0.3">
      <c r="A576" s="423" t="s">
        <v>275</v>
      </c>
      <c r="B576" s="208" t="s">
        <v>8</v>
      </c>
      <c r="C576" s="4" t="s">
        <v>30</v>
      </c>
      <c r="D576" s="160" t="s">
        <v>102</v>
      </c>
      <c r="E576" s="361"/>
      <c r="F576" s="166">
        <f>F577</f>
        <v>681705.7</v>
      </c>
      <c r="G576" s="166">
        <f t="shared" ref="G576:K576" si="101">G577</f>
        <v>556419.5</v>
      </c>
      <c r="H576" s="166">
        <f t="shared" si="101"/>
        <v>619306.20000000007</v>
      </c>
      <c r="I576" s="166">
        <f t="shared" si="101"/>
        <v>525275</v>
      </c>
      <c r="J576" s="166">
        <f t="shared" si="101"/>
        <v>607194.19999999995</v>
      </c>
      <c r="K576" s="166">
        <f t="shared" si="101"/>
        <v>525215.30000000005</v>
      </c>
      <c r="L576" s="158"/>
      <c r="N576" s="158"/>
      <c r="O576" s="158"/>
    </row>
    <row r="577" spans="1:15" s="141" customFormat="1" x14ac:dyDescent="0.3">
      <c r="A577" s="273" t="s">
        <v>278</v>
      </c>
      <c r="B577" s="203" t="s">
        <v>8</v>
      </c>
      <c r="C577" s="4" t="s">
        <v>30</v>
      </c>
      <c r="D577" s="160" t="s">
        <v>119</v>
      </c>
      <c r="E577" s="361"/>
      <c r="F577" s="166">
        <f t="shared" ref="F577:K577" si="102">F578+F598+F611+F623+F618</f>
        <v>681705.7</v>
      </c>
      <c r="G577" s="166">
        <f t="shared" si="102"/>
        <v>556419.5</v>
      </c>
      <c r="H577" s="166">
        <f t="shared" si="102"/>
        <v>619306.20000000007</v>
      </c>
      <c r="I577" s="166">
        <f t="shared" si="102"/>
        <v>525275</v>
      </c>
      <c r="J577" s="166">
        <f t="shared" si="102"/>
        <v>607194.19999999995</v>
      </c>
      <c r="K577" s="166">
        <f t="shared" si="102"/>
        <v>525215.30000000005</v>
      </c>
      <c r="L577" s="158"/>
      <c r="N577" s="158"/>
      <c r="O577" s="158"/>
    </row>
    <row r="578" spans="1:15" s="141" customFormat="1" x14ac:dyDescent="0.3">
      <c r="A578" s="291" t="s">
        <v>279</v>
      </c>
      <c r="B578" s="203" t="s">
        <v>8</v>
      </c>
      <c r="C578" s="4" t="s">
        <v>30</v>
      </c>
      <c r="D578" s="160" t="s">
        <v>494</v>
      </c>
      <c r="E578" s="361"/>
      <c r="F578" s="166">
        <f t="shared" ref="F578:K578" si="103">F582+F589+F592+F595+F579</f>
        <v>607448.70000000007</v>
      </c>
      <c r="G578" s="166">
        <f t="shared" si="103"/>
        <v>492750</v>
      </c>
      <c r="H578" s="166">
        <f t="shared" si="103"/>
        <v>563013.30000000005</v>
      </c>
      <c r="I578" s="166">
        <f t="shared" si="103"/>
        <v>484210</v>
      </c>
      <c r="J578" s="166">
        <f t="shared" si="103"/>
        <v>562179.19999999995</v>
      </c>
      <c r="K578" s="166">
        <f t="shared" si="103"/>
        <v>484210</v>
      </c>
      <c r="L578" s="158"/>
      <c r="N578" s="158"/>
      <c r="O578" s="158"/>
    </row>
    <row r="579" spans="1:15" s="184" customFormat="1" ht="31.2" x14ac:dyDescent="0.3">
      <c r="A579" s="273" t="s">
        <v>772</v>
      </c>
      <c r="B579" s="2" t="s">
        <v>8</v>
      </c>
      <c r="C579" s="4" t="s">
        <v>30</v>
      </c>
      <c r="D579" s="324" t="s">
        <v>774</v>
      </c>
      <c r="E579" s="490"/>
      <c r="F579" s="166">
        <f>F580</f>
        <v>28095.4</v>
      </c>
      <c r="G579" s="166"/>
      <c r="H579" s="166">
        <f t="shared" ref="H579:J580" si="104">H580</f>
        <v>0</v>
      </c>
      <c r="I579" s="166"/>
      <c r="J579" s="166">
        <f t="shared" si="104"/>
        <v>0</v>
      </c>
      <c r="K579" s="166"/>
      <c r="L579" s="158"/>
      <c r="N579" s="158"/>
      <c r="O579" s="158"/>
    </row>
    <row r="580" spans="1:15" s="184" customFormat="1" ht="31.2" x14ac:dyDescent="0.3">
      <c r="A580" s="271" t="s">
        <v>62</v>
      </c>
      <c r="B580" s="2" t="s">
        <v>8</v>
      </c>
      <c r="C580" s="4" t="s">
        <v>30</v>
      </c>
      <c r="D580" s="324" t="s">
        <v>774</v>
      </c>
      <c r="E580" s="478">
        <v>600</v>
      </c>
      <c r="F580" s="166">
        <f>F581</f>
        <v>28095.4</v>
      </c>
      <c r="G580" s="166"/>
      <c r="H580" s="166">
        <f t="shared" si="104"/>
        <v>0</v>
      </c>
      <c r="I580" s="166"/>
      <c r="J580" s="166">
        <f t="shared" si="104"/>
        <v>0</v>
      </c>
      <c r="K580" s="166"/>
      <c r="L580" s="158"/>
      <c r="N580" s="158"/>
      <c r="O580" s="158"/>
    </row>
    <row r="581" spans="1:15" s="184" customFormat="1" x14ac:dyDescent="0.3">
      <c r="A581" s="271" t="s">
        <v>63</v>
      </c>
      <c r="B581" s="1" t="s">
        <v>8</v>
      </c>
      <c r="C581" s="4" t="s">
        <v>30</v>
      </c>
      <c r="D581" s="324" t="s">
        <v>774</v>
      </c>
      <c r="E581" s="478">
        <v>610</v>
      </c>
      <c r="F581" s="166">
        <f>'ведом. 2024-2026'!AD647</f>
        <v>28095.4</v>
      </c>
      <c r="G581" s="383"/>
      <c r="H581" s="166">
        <f>'ведом. 2024-2026'!AE647</f>
        <v>0</v>
      </c>
      <c r="I581" s="383"/>
      <c r="J581" s="166">
        <f>'ведом. 2024-2026'!AF647</f>
        <v>0</v>
      </c>
      <c r="K581" s="166"/>
      <c r="L581" s="158"/>
      <c r="N581" s="158"/>
      <c r="O581" s="158"/>
    </row>
    <row r="582" spans="1:15" s="141" customFormat="1" ht="46.8" x14ac:dyDescent="0.3">
      <c r="A582" s="273" t="s">
        <v>479</v>
      </c>
      <c r="B582" s="203" t="s">
        <v>8</v>
      </c>
      <c r="C582" s="4" t="s">
        <v>30</v>
      </c>
      <c r="D582" s="160" t="s">
        <v>516</v>
      </c>
      <c r="E582" s="361"/>
      <c r="F582" s="165">
        <f>F583+F586</f>
        <v>86603.3</v>
      </c>
      <c r="G582" s="339"/>
      <c r="H582" s="165">
        <f>H583+H586</f>
        <v>78803.3</v>
      </c>
      <c r="I582" s="339"/>
      <c r="J582" s="165">
        <f>J583+J586</f>
        <v>77969.2</v>
      </c>
      <c r="K582" s="165"/>
      <c r="L582" s="158"/>
      <c r="N582" s="158"/>
      <c r="O582" s="158"/>
    </row>
    <row r="583" spans="1:15" s="141" customFormat="1" ht="31.2" x14ac:dyDescent="0.3">
      <c r="A583" s="273" t="s">
        <v>351</v>
      </c>
      <c r="B583" s="203" t="s">
        <v>8</v>
      </c>
      <c r="C583" s="4" t="s">
        <v>30</v>
      </c>
      <c r="D583" s="160" t="s">
        <v>517</v>
      </c>
      <c r="E583" s="376"/>
      <c r="F583" s="165">
        <f>F584</f>
        <v>79269.2</v>
      </c>
      <c r="G583" s="339"/>
      <c r="H583" s="165">
        <f>H584</f>
        <v>77969.2</v>
      </c>
      <c r="I583" s="339"/>
      <c r="J583" s="165">
        <f>J584</f>
        <v>77969.2</v>
      </c>
      <c r="K583" s="165"/>
      <c r="L583" s="158"/>
      <c r="N583" s="158"/>
      <c r="O583" s="158"/>
    </row>
    <row r="584" spans="1:15" s="141" customFormat="1" ht="31.2" x14ac:dyDescent="0.3">
      <c r="A584" s="410" t="s">
        <v>62</v>
      </c>
      <c r="B584" s="203" t="s">
        <v>8</v>
      </c>
      <c r="C584" s="4" t="s">
        <v>30</v>
      </c>
      <c r="D584" s="160" t="s">
        <v>517</v>
      </c>
      <c r="E584" s="361">
        <v>600</v>
      </c>
      <c r="F584" s="165">
        <f>F585</f>
        <v>79269.2</v>
      </c>
      <c r="G584" s="339"/>
      <c r="H584" s="165">
        <f>H585</f>
        <v>77969.2</v>
      </c>
      <c r="I584" s="339"/>
      <c r="J584" s="165">
        <f>J585</f>
        <v>77969.2</v>
      </c>
      <c r="K584" s="165"/>
      <c r="L584" s="158"/>
      <c r="N584" s="158"/>
      <c r="O584" s="158"/>
    </row>
    <row r="585" spans="1:15" s="141" customFormat="1" x14ac:dyDescent="0.3">
      <c r="A585" s="410" t="s">
        <v>63</v>
      </c>
      <c r="B585" s="203" t="s">
        <v>8</v>
      </c>
      <c r="C585" s="4" t="s">
        <v>30</v>
      </c>
      <c r="D585" s="160" t="s">
        <v>517</v>
      </c>
      <c r="E585" s="361">
        <v>610</v>
      </c>
      <c r="F585" s="165">
        <f>'ведом. 2024-2026'!AD651</f>
        <v>79269.2</v>
      </c>
      <c r="G585" s="339"/>
      <c r="H585" s="165">
        <f>'ведом. 2024-2026'!AE651</f>
        <v>77969.2</v>
      </c>
      <c r="I585" s="339"/>
      <c r="J585" s="165">
        <f>'ведом. 2024-2026'!AF651</f>
        <v>77969.2</v>
      </c>
      <c r="K585" s="165"/>
      <c r="L585" s="158"/>
      <c r="N585" s="158"/>
      <c r="O585" s="158"/>
    </row>
    <row r="586" spans="1:15" s="184" customFormat="1" ht="31.2" x14ac:dyDescent="0.3">
      <c r="A586" s="410" t="s">
        <v>280</v>
      </c>
      <c r="B586" s="203" t="s">
        <v>8</v>
      </c>
      <c r="C586" s="4" t="s">
        <v>30</v>
      </c>
      <c r="D586" s="160" t="s">
        <v>518</v>
      </c>
      <c r="E586" s="361"/>
      <c r="F586" s="165">
        <f>F587</f>
        <v>7334.1</v>
      </c>
      <c r="G586" s="339"/>
      <c r="H586" s="165">
        <f>H587</f>
        <v>834.1</v>
      </c>
      <c r="I586" s="339"/>
      <c r="J586" s="165">
        <f>J587</f>
        <v>0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518</v>
      </c>
      <c r="E587" s="361">
        <v>600</v>
      </c>
      <c r="F587" s="165">
        <f>F588</f>
        <v>7334.1</v>
      </c>
      <c r="G587" s="339"/>
      <c r="H587" s="165">
        <f>H588</f>
        <v>834.1</v>
      </c>
      <c r="I587" s="339"/>
      <c r="J587" s="165">
        <f>J588</f>
        <v>0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518</v>
      </c>
      <c r="E588" s="361">
        <v>610</v>
      </c>
      <c r="F588" s="165">
        <f>'ведом. 2024-2026'!AD654</f>
        <v>7334.1</v>
      </c>
      <c r="G588" s="339"/>
      <c r="H588" s="165">
        <f>'ведом. 2024-2026'!AE654</f>
        <v>834.1</v>
      </c>
      <c r="I588" s="339"/>
      <c r="J588" s="165">
        <f>'ведом. 2024-2026'!AF654</f>
        <v>0</v>
      </c>
      <c r="K588" s="165"/>
      <c r="L588" s="158"/>
      <c r="N588" s="158"/>
      <c r="O588" s="158"/>
    </row>
    <row r="589" spans="1:15" s="141" customFormat="1" ht="140.4" x14ac:dyDescent="0.3">
      <c r="A589" s="274" t="s">
        <v>439</v>
      </c>
      <c r="B589" s="203" t="s">
        <v>8</v>
      </c>
      <c r="C589" s="4" t="s">
        <v>30</v>
      </c>
      <c r="D589" s="29" t="s">
        <v>519</v>
      </c>
      <c r="E589" s="360"/>
      <c r="F589" s="165">
        <f t="shared" ref="F589:K590" si="105">F590</f>
        <v>470280</v>
      </c>
      <c r="G589" s="339">
        <f t="shared" si="105"/>
        <v>470280</v>
      </c>
      <c r="H589" s="165">
        <f t="shared" si="105"/>
        <v>464783</v>
      </c>
      <c r="I589" s="339">
        <f t="shared" si="105"/>
        <v>464783</v>
      </c>
      <c r="J589" s="165">
        <f t="shared" si="105"/>
        <v>464783</v>
      </c>
      <c r="K589" s="165">
        <f t="shared" si="105"/>
        <v>464783</v>
      </c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29" t="s">
        <v>519</v>
      </c>
      <c r="E590" s="361">
        <v>600</v>
      </c>
      <c r="F590" s="165">
        <f t="shared" si="105"/>
        <v>470280</v>
      </c>
      <c r="G590" s="339">
        <f t="shared" si="105"/>
        <v>470280</v>
      </c>
      <c r="H590" s="165">
        <f t="shared" si="105"/>
        <v>464783</v>
      </c>
      <c r="I590" s="339">
        <f t="shared" si="105"/>
        <v>464783</v>
      </c>
      <c r="J590" s="165">
        <f t="shared" si="105"/>
        <v>464783</v>
      </c>
      <c r="K590" s="165">
        <f t="shared" si="105"/>
        <v>464783</v>
      </c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29" t="s">
        <v>519</v>
      </c>
      <c r="E591" s="361">
        <v>610</v>
      </c>
      <c r="F591" s="165">
        <f>'ведом. 2024-2026'!AD657</f>
        <v>470280</v>
      </c>
      <c r="G591" s="339">
        <f>F591</f>
        <v>470280</v>
      </c>
      <c r="H591" s="165">
        <f>'ведом. 2024-2026'!AE657</f>
        <v>464783</v>
      </c>
      <c r="I591" s="339">
        <f>H591</f>
        <v>464783</v>
      </c>
      <c r="J591" s="165">
        <f>'ведом. 2024-2026'!AF657</f>
        <v>464783</v>
      </c>
      <c r="K591" s="165">
        <f>J591</f>
        <v>464783</v>
      </c>
      <c r="L591" s="158"/>
      <c r="N591" s="158"/>
      <c r="O591" s="158"/>
    </row>
    <row r="592" spans="1:15" s="184" customFormat="1" ht="31.2" x14ac:dyDescent="0.3">
      <c r="A592" s="271" t="s">
        <v>730</v>
      </c>
      <c r="B592" s="1" t="s">
        <v>8</v>
      </c>
      <c r="C592" s="4" t="s">
        <v>30</v>
      </c>
      <c r="D592" s="324" t="s">
        <v>729</v>
      </c>
      <c r="E592" s="361"/>
      <c r="F592" s="165">
        <f>F593</f>
        <v>600</v>
      </c>
      <c r="G592" s="165">
        <f t="shared" ref="G592:K593" si="106">G593</f>
        <v>600</v>
      </c>
      <c r="H592" s="165">
        <f t="shared" si="106"/>
        <v>600</v>
      </c>
      <c r="I592" s="165">
        <f t="shared" si="106"/>
        <v>600</v>
      </c>
      <c r="J592" s="165">
        <f t="shared" si="106"/>
        <v>600</v>
      </c>
      <c r="K592" s="165">
        <f t="shared" si="106"/>
        <v>600</v>
      </c>
      <c r="L592" s="158"/>
      <c r="N592" s="158"/>
      <c r="O592" s="158"/>
    </row>
    <row r="593" spans="1:15" s="184" customFormat="1" ht="31.2" x14ac:dyDescent="0.3">
      <c r="A593" s="271" t="s">
        <v>62</v>
      </c>
      <c r="B593" s="1" t="s">
        <v>8</v>
      </c>
      <c r="C593" s="4" t="s">
        <v>30</v>
      </c>
      <c r="D593" s="324" t="s">
        <v>729</v>
      </c>
      <c r="E593" s="361">
        <v>600</v>
      </c>
      <c r="F593" s="165">
        <f>F594</f>
        <v>600</v>
      </c>
      <c r="G593" s="165">
        <f t="shared" si="106"/>
        <v>600</v>
      </c>
      <c r="H593" s="165">
        <f t="shared" si="106"/>
        <v>600</v>
      </c>
      <c r="I593" s="165">
        <f t="shared" si="106"/>
        <v>600</v>
      </c>
      <c r="J593" s="165">
        <f t="shared" si="106"/>
        <v>600</v>
      </c>
      <c r="K593" s="165">
        <f t="shared" si="106"/>
        <v>600</v>
      </c>
      <c r="L593" s="158"/>
      <c r="N593" s="158"/>
      <c r="O593" s="158"/>
    </row>
    <row r="594" spans="1:15" s="184" customFormat="1" x14ac:dyDescent="0.3">
      <c r="A594" s="271" t="s">
        <v>63</v>
      </c>
      <c r="B594" s="1" t="s">
        <v>8</v>
      </c>
      <c r="C594" s="4" t="s">
        <v>30</v>
      </c>
      <c r="D594" s="324" t="s">
        <v>729</v>
      </c>
      <c r="E594" s="361">
        <v>610</v>
      </c>
      <c r="F594" s="165">
        <f>'ведом. 2024-2026'!AD660</f>
        <v>600</v>
      </c>
      <c r="G594" s="339">
        <f>F594</f>
        <v>600</v>
      </c>
      <c r="H594" s="165">
        <f>'ведом. 2024-2026'!AE660</f>
        <v>600</v>
      </c>
      <c r="I594" s="339">
        <f>H594</f>
        <v>600</v>
      </c>
      <c r="J594" s="165">
        <f>'ведом. 2024-2026'!AF660</f>
        <v>600</v>
      </c>
      <c r="K594" s="165">
        <f>J594</f>
        <v>600</v>
      </c>
      <c r="L594" s="158"/>
      <c r="N594" s="158"/>
      <c r="O594" s="158"/>
    </row>
    <row r="595" spans="1:15" s="184" customFormat="1" ht="171.6" x14ac:dyDescent="0.3">
      <c r="A595" s="293" t="s">
        <v>438</v>
      </c>
      <c r="B595" s="203" t="s">
        <v>8</v>
      </c>
      <c r="C595" s="4" t="s">
        <v>30</v>
      </c>
      <c r="D595" s="348" t="s">
        <v>748</v>
      </c>
      <c r="E595" s="361"/>
      <c r="F595" s="165">
        <f t="shared" ref="F595:K596" si="107">F596</f>
        <v>21870</v>
      </c>
      <c r="G595" s="339">
        <f t="shared" si="107"/>
        <v>21870</v>
      </c>
      <c r="H595" s="165">
        <f t="shared" si="107"/>
        <v>18827</v>
      </c>
      <c r="I595" s="339">
        <f t="shared" si="107"/>
        <v>18827</v>
      </c>
      <c r="J595" s="165">
        <f t="shared" si="107"/>
        <v>18827</v>
      </c>
      <c r="K595" s="165">
        <f t="shared" si="107"/>
        <v>18827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203" t="s">
        <v>8</v>
      </c>
      <c r="C596" s="4" t="s">
        <v>30</v>
      </c>
      <c r="D596" s="348" t="s">
        <v>748</v>
      </c>
      <c r="E596" s="361">
        <v>600</v>
      </c>
      <c r="F596" s="165">
        <f t="shared" si="107"/>
        <v>21870</v>
      </c>
      <c r="G596" s="339">
        <f t="shared" si="107"/>
        <v>21870</v>
      </c>
      <c r="H596" s="165">
        <f t="shared" si="107"/>
        <v>18827</v>
      </c>
      <c r="I596" s="339">
        <f t="shared" si="107"/>
        <v>18827</v>
      </c>
      <c r="J596" s="165">
        <f t="shared" si="107"/>
        <v>18827</v>
      </c>
      <c r="K596" s="165">
        <f t="shared" si="107"/>
        <v>18827</v>
      </c>
      <c r="L596" s="158"/>
      <c r="N596" s="158"/>
      <c r="O596" s="158"/>
    </row>
    <row r="597" spans="1:15" s="184" customFormat="1" x14ac:dyDescent="0.3">
      <c r="A597" s="271" t="s">
        <v>63</v>
      </c>
      <c r="B597" s="203" t="s">
        <v>8</v>
      </c>
      <c r="C597" s="4" t="s">
        <v>30</v>
      </c>
      <c r="D597" s="348" t="s">
        <v>748</v>
      </c>
      <c r="E597" s="361">
        <v>610</v>
      </c>
      <c r="F597" s="165">
        <f>'ведом. 2024-2026'!AD663</f>
        <v>21870</v>
      </c>
      <c r="G597" s="339">
        <f>F597</f>
        <v>21870</v>
      </c>
      <c r="H597" s="165">
        <f>'ведом. 2024-2026'!AE663</f>
        <v>18827</v>
      </c>
      <c r="I597" s="339">
        <f>H597</f>
        <v>18827</v>
      </c>
      <c r="J597" s="165">
        <f>'ведом. 2024-2026'!AF663</f>
        <v>18827</v>
      </c>
      <c r="K597" s="165">
        <f>J597</f>
        <v>18827</v>
      </c>
      <c r="L597" s="158"/>
      <c r="N597" s="158"/>
      <c r="O597" s="158"/>
    </row>
    <row r="598" spans="1:15" s="141" customFormat="1" ht="46.8" x14ac:dyDescent="0.3">
      <c r="A598" s="273" t="s">
        <v>281</v>
      </c>
      <c r="B598" s="203" t="s">
        <v>8</v>
      </c>
      <c r="C598" s="4" t="s">
        <v>30</v>
      </c>
      <c r="D598" s="160" t="s">
        <v>128</v>
      </c>
      <c r="E598" s="361"/>
      <c r="F598" s="165">
        <f t="shared" ref="F598:K598" si="108">F608+F599+F602+F605</f>
        <v>58887.200000000004</v>
      </c>
      <c r="G598" s="165">
        <f t="shared" si="108"/>
        <v>51310.9</v>
      </c>
      <c r="H598" s="165">
        <f t="shared" si="108"/>
        <v>49871.799999999988</v>
      </c>
      <c r="I598" s="165">
        <f t="shared" si="108"/>
        <v>36509.799999999996</v>
      </c>
      <c r="J598" s="165">
        <f t="shared" si="108"/>
        <v>40109.600000000006</v>
      </c>
      <c r="K598" s="165">
        <f t="shared" si="108"/>
        <v>36099.9</v>
      </c>
      <c r="L598" s="158"/>
      <c r="N598" s="158"/>
      <c r="O598" s="158"/>
    </row>
    <row r="599" spans="1:15" s="141" customFormat="1" ht="31.2" x14ac:dyDescent="0.3">
      <c r="A599" s="410" t="s">
        <v>562</v>
      </c>
      <c r="B599" s="203" t="s">
        <v>8</v>
      </c>
      <c r="C599" s="4" t="s">
        <v>30</v>
      </c>
      <c r="D599" s="160" t="s">
        <v>520</v>
      </c>
      <c r="E599" s="361"/>
      <c r="F599" s="165">
        <f t="shared" ref="F599:K600" si="109">F600</f>
        <v>13</v>
      </c>
      <c r="G599" s="339">
        <f t="shared" si="109"/>
        <v>13</v>
      </c>
      <c r="H599" s="165">
        <f t="shared" si="109"/>
        <v>13</v>
      </c>
      <c r="I599" s="339">
        <f t="shared" si="109"/>
        <v>13</v>
      </c>
      <c r="J599" s="165">
        <f t="shared" si="109"/>
        <v>13</v>
      </c>
      <c r="K599" s="165">
        <f t="shared" si="109"/>
        <v>13</v>
      </c>
      <c r="L599" s="158"/>
      <c r="N599" s="158"/>
      <c r="O599" s="158"/>
    </row>
    <row r="600" spans="1:15" s="141" customFormat="1" ht="31.2" x14ac:dyDescent="0.3">
      <c r="A600" s="410" t="s">
        <v>62</v>
      </c>
      <c r="B600" s="203" t="s">
        <v>8</v>
      </c>
      <c r="C600" s="4" t="s">
        <v>30</v>
      </c>
      <c r="D600" s="160" t="s">
        <v>520</v>
      </c>
      <c r="E600" s="360">
        <v>600</v>
      </c>
      <c r="F600" s="165">
        <f t="shared" si="109"/>
        <v>13</v>
      </c>
      <c r="G600" s="339">
        <f t="shared" si="109"/>
        <v>13</v>
      </c>
      <c r="H600" s="165">
        <f t="shared" si="109"/>
        <v>13</v>
      </c>
      <c r="I600" s="339">
        <f t="shared" si="109"/>
        <v>13</v>
      </c>
      <c r="J600" s="165">
        <f t="shared" si="109"/>
        <v>13</v>
      </c>
      <c r="K600" s="165">
        <f t="shared" si="109"/>
        <v>13</v>
      </c>
      <c r="L600" s="158"/>
      <c r="N600" s="158"/>
      <c r="O600" s="158"/>
    </row>
    <row r="601" spans="1:15" s="141" customFormat="1" x14ac:dyDescent="0.3">
      <c r="A601" s="410" t="s">
        <v>63</v>
      </c>
      <c r="B601" s="203" t="s">
        <v>8</v>
      </c>
      <c r="C601" s="4" t="s">
        <v>30</v>
      </c>
      <c r="D601" s="160" t="s">
        <v>520</v>
      </c>
      <c r="E601" s="360">
        <v>610</v>
      </c>
      <c r="F601" s="165">
        <f>'ведом. 2024-2026'!AD667</f>
        <v>13</v>
      </c>
      <c r="G601" s="339">
        <f>F601</f>
        <v>13</v>
      </c>
      <c r="H601" s="165">
        <f>'ведом. 2024-2026'!AE667</f>
        <v>13</v>
      </c>
      <c r="I601" s="339">
        <f>H601</f>
        <v>13</v>
      </c>
      <c r="J601" s="165">
        <f>'ведом. 2024-2026'!AF667</f>
        <v>13</v>
      </c>
      <c r="K601" s="165">
        <f>J601</f>
        <v>13</v>
      </c>
      <c r="L601" s="158"/>
      <c r="N601" s="158"/>
      <c r="O601" s="158"/>
    </row>
    <row r="602" spans="1:15" s="184" customFormat="1" ht="31.2" x14ac:dyDescent="0.3">
      <c r="A602" s="271" t="s">
        <v>387</v>
      </c>
      <c r="B602" s="203" t="s">
        <v>8</v>
      </c>
      <c r="C602" s="4" t="s">
        <v>30</v>
      </c>
      <c r="D602" s="29" t="s">
        <v>521</v>
      </c>
      <c r="E602" s="361"/>
      <c r="F602" s="165">
        <f t="shared" ref="F602:K603" si="110">F603</f>
        <v>38283.200000000004</v>
      </c>
      <c r="G602" s="339">
        <f t="shared" si="110"/>
        <v>34454.9</v>
      </c>
      <c r="H602" s="165">
        <f t="shared" si="110"/>
        <v>40551.999999999993</v>
      </c>
      <c r="I602" s="339">
        <f t="shared" si="110"/>
        <v>36496.799999999996</v>
      </c>
      <c r="J602" s="165">
        <f t="shared" si="110"/>
        <v>40096.600000000006</v>
      </c>
      <c r="K602" s="165">
        <f t="shared" si="110"/>
        <v>36086.9</v>
      </c>
      <c r="L602" s="158"/>
      <c r="N602" s="158"/>
      <c r="O602" s="158"/>
    </row>
    <row r="603" spans="1:15" s="184" customFormat="1" x14ac:dyDescent="0.3">
      <c r="A603" s="293" t="s">
        <v>122</v>
      </c>
      <c r="B603" s="203" t="s">
        <v>8</v>
      </c>
      <c r="C603" s="4" t="s">
        <v>30</v>
      </c>
      <c r="D603" s="29" t="s">
        <v>521</v>
      </c>
      <c r="E603" s="361">
        <v>200</v>
      </c>
      <c r="F603" s="165">
        <f t="shared" si="110"/>
        <v>38283.200000000004</v>
      </c>
      <c r="G603" s="339">
        <f t="shared" si="110"/>
        <v>34454.9</v>
      </c>
      <c r="H603" s="165">
        <f t="shared" si="110"/>
        <v>40551.999999999993</v>
      </c>
      <c r="I603" s="339">
        <f t="shared" si="110"/>
        <v>36496.799999999996</v>
      </c>
      <c r="J603" s="165">
        <f t="shared" si="110"/>
        <v>40096.600000000006</v>
      </c>
      <c r="K603" s="165">
        <f t="shared" si="110"/>
        <v>36086.9</v>
      </c>
      <c r="L603" s="158"/>
      <c r="N603" s="158"/>
      <c r="O603" s="158"/>
    </row>
    <row r="604" spans="1:15" s="184" customFormat="1" x14ac:dyDescent="0.3">
      <c r="A604" s="293" t="s">
        <v>53</v>
      </c>
      <c r="B604" s="203" t="s">
        <v>8</v>
      </c>
      <c r="C604" s="4" t="s">
        <v>30</v>
      </c>
      <c r="D604" s="29" t="s">
        <v>521</v>
      </c>
      <c r="E604" s="361">
        <v>240</v>
      </c>
      <c r="F604" s="165">
        <f>'ведом. 2024-2026'!AD673</f>
        <v>38283.200000000004</v>
      </c>
      <c r="G604" s="339">
        <f>29950+4504.9</f>
        <v>34454.9</v>
      </c>
      <c r="H604" s="165">
        <f>'ведом. 2024-2026'!AE673</f>
        <v>40551.999999999993</v>
      </c>
      <c r="I604" s="339">
        <f>33034.1+3462.7</f>
        <v>36496.799999999996</v>
      </c>
      <c r="J604" s="165">
        <f>'ведом. 2024-2026'!AF673</f>
        <v>40096.600000000006</v>
      </c>
      <c r="K604" s="165">
        <f>35790.8+296.1</f>
        <v>36086.9</v>
      </c>
      <c r="L604" s="158"/>
      <c r="N604" s="158"/>
      <c r="O604" s="158"/>
    </row>
    <row r="605" spans="1:15" s="184" customFormat="1" ht="46.8" x14ac:dyDescent="0.3">
      <c r="A605" s="271" t="s">
        <v>759</v>
      </c>
      <c r="B605" s="1" t="s">
        <v>8</v>
      </c>
      <c r="C605" s="4" t="s">
        <v>30</v>
      </c>
      <c r="D605" s="324" t="s">
        <v>758</v>
      </c>
      <c r="E605" s="488"/>
      <c r="F605" s="165">
        <f>F606</f>
        <v>0</v>
      </c>
      <c r="G605" s="165"/>
      <c r="H605" s="165">
        <f>H606</f>
        <v>9306.7999999999993</v>
      </c>
      <c r="I605" s="165"/>
      <c r="J605" s="165">
        <f>J606</f>
        <v>0</v>
      </c>
      <c r="K605" s="165"/>
      <c r="L605" s="158"/>
      <c r="N605" s="158"/>
      <c r="O605" s="158"/>
    </row>
    <row r="606" spans="1:15" s="184" customFormat="1" x14ac:dyDescent="0.3">
      <c r="A606" s="271" t="s">
        <v>122</v>
      </c>
      <c r="B606" s="1" t="s">
        <v>8</v>
      </c>
      <c r="C606" s="4" t="s">
        <v>30</v>
      </c>
      <c r="D606" s="324" t="s">
        <v>758</v>
      </c>
      <c r="E606" s="492">
        <v>200</v>
      </c>
      <c r="F606" s="165">
        <f>F607</f>
        <v>0</v>
      </c>
      <c r="G606" s="165"/>
      <c r="H606" s="165">
        <f>H607</f>
        <v>9306.7999999999993</v>
      </c>
      <c r="I606" s="165"/>
      <c r="J606" s="165">
        <f>J607</f>
        <v>0</v>
      </c>
      <c r="K606" s="165"/>
      <c r="L606" s="158"/>
      <c r="N606" s="158"/>
      <c r="O606" s="158"/>
    </row>
    <row r="607" spans="1:15" s="184" customFormat="1" x14ac:dyDescent="0.3">
      <c r="A607" s="271" t="s">
        <v>53</v>
      </c>
      <c r="B607" s="1" t="s">
        <v>8</v>
      </c>
      <c r="C607" s="4" t="s">
        <v>30</v>
      </c>
      <c r="D607" s="324" t="s">
        <v>758</v>
      </c>
      <c r="E607" s="492">
        <v>240</v>
      </c>
      <c r="F607" s="165">
        <f>'ведом. 2024-2026'!AD670</f>
        <v>0</v>
      </c>
      <c r="G607" s="339"/>
      <c r="H607" s="165">
        <f>'ведом. 2024-2026'!AE670</f>
        <v>9306.7999999999993</v>
      </c>
      <c r="I607" s="339"/>
      <c r="J607" s="165">
        <f>'ведом. 2024-2026'!AF670</f>
        <v>0</v>
      </c>
      <c r="K607" s="165"/>
      <c r="L607" s="158"/>
      <c r="N607" s="158"/>
      <c r="O607" s="158"/>
    </row>
    <row r="608" spans="1:15" s="184" customFormat="1" ht="46.8" x14ac:dyDescent="0.3">
      <c r="A608" s="274" t="s">
        <v>417</v>
      </c>
      <c r="B608" s="203" t="s">
        <v>8</v>
      </c>
      <c r="C608" s="4" t="s">
        <v>30</v>
      </c>
      <c r="D608" s="160" t="s">
        <v>522</v>
      </c>
      <c r="E608" s="365"/>
      <c r="F608" s="165">
        <f t="shared" ref="F608:J609" si="111">F609</f>
        <v>20591</v>
      </c>
      <c r="G608" s="339">
        <f t="shared" si="111"/>
        <v>16843</v>
      </c>
      <c r="H608" s="165">
        <f t="shared" si="111"/>
        <v>0</v>
      </c>
      <c r="I608" s="339"/>
      <c r="J608" s="165">
        <f t="shared" si="111"/>
        <v>0</v>
      </c>
      <c r="K608" s="165"/>
      <c r="L608" s="158"/>
      <c r="N608" s="158"/>
      <c r="O608" s="158"/>
    </row>
    <row r="609" spans="1:15" s="184" customFormat="1" x14ac:dyDescent="0.3">
      <c r="A609" s="293" t="s">
        <v>122</v>
      </c>
      <c r="B609" s="203" t="s">
        <v>8</v>
      </c>
      <c r="C609" s="4" t="s">
        <v>30</v>
      </c>
      <c r="D609" s="160" t="s">
        <v>522</v>
      </c>
      <c r="E609" s="361">
        <v>200</v>
      </c>
      <c r="F609" s="165">
        <f t="shared" si="111"/>
        <v>20591</v>
      </c>
      <c r="G609" s="339">
        <f t="shared" si="111"/>
        <v>16843</v>
      </c>
      <c r="H609" s="165">
        <f t="shared" si="111"/>
        <v>0</v>
      </c>
      <c r="I609" s="339"/>
      <c r="J609" s="165">
        <f t="shared" si="111"/>
        <v>0</v>
      </c>
      <c r="K609" s="165"/>
      <c r="L609" s="158"/>
      <c r="N609" s="158"/>
      <c r="O609" s="158"/>
    </row>
    <row r="610" spans="1:15" s="184" customFormat="1" x14ac:dyDescent="0.3">
      <c r="A610" s="293" t="s">
        <v>53</v>
      </c>
      <c r="B610" s="203" t="s">
        <v>8</v>
      </c>
      <c r="C610" s="4" t="s">
        <v>30</v>
      </c>
      <c r="D610" s="160" t="s">
        <v>522</v>
      </c>
      <c r="E610" s="361">
        <v>240</v>
      </c>
      <c r="F610" s="165">
        <f>'ведом. 2024-2026'!AD676</f>
        <v>20591</v>
      </c>
      <c r="G610" s="339">
        <f>16427+416</f>
        <v>16843</v>
      </c>
      <c r="H610" s="165">
        <f>'ведом. 2024-2026'!AE676</f>
        <v>0</v>
      </c>
      <c r="I610" s="339"/>
      <c r="J610" s="165">
        <f>'ведом. 2024-2026'!AF676</f>
        <v>0</v>
      </c>
      <c r="K610" s="165"/>
      <c r="L610" s="158"/>
      <c r="N610" s="158"/>
      <c r="O610" s="158"/>
    </row>
    <row r="611" spans="1:15" s="141" customFormat="1" ht="46.8" x14ac:dyDescent="0.3">
      <c r="A611" s="273" t="s">
        <v>327</v>
      </c>
      <c r="B611" s="203" t="s">
        <v>8</v>
      </c>
      <c r="C611" s="4" t="s">
        <v>30</v>
      </c>
      <c r="D611" s="160" t="s">
        <v>523</v>
      </c>
      <c r="E611" s="360"/>
      <c r="F611" s="165">
        <f t="shared" ref="F611:K611" si="112">F612+F615</f>
        <v>5998.5</v>
      </c>
      <c r="G611" s="165">
        <f t="shared" si="112"/>
        <v>3175</v>
      </c>
      <c r="H611" s="165">
        <f t="shared" si="112"/>
        <v>4745.8999999999996</v>
      </c>
      <c r="I611" s="165">
        <f t="shared" si="112"/>
        <v>2880</v>
      </c>
      <c r="J611" s="165">
        <f t="shared" si="112"/>
        <v>2880</v>
      </c>
      <c r="K611" s="165">
        <f t="shared" si="112"/>
        <v>2880</v>
      </c>
      <c r="L611" s="158"/>
      <c r="N611" s="158"/>
      <c r="O611" s="158"/>
    </row>
    <row r="612" spans="1:15" s="141" customFormat="1" ht="46.8" x14ac:dyDescent="0.3">
      <c r="A612" s="273" t="s">
        <v>479</v>
      </c>
      <c r="B612" s="203" t="s">
        <v>8</v>
      </c>
      <c r="C612" s="4" t="s">
        <v>30</v>
      </c>
      <c r="D612" s="160" t="s">
        <v>524</v>
      </c>
      <c r="E612" s="360"/>
      <c r="F612" s="165">
        <f>F613</f>
        <v>2823.5</v>
      </c>
      <c r="G612" s="339"/>
      <c r="H612" s="165">
        <f>H613</f>
        <v>1865.9</v>
      </c>
      <c r="I612" s="339"/>
      <c r="J612" s="165">
        <f>J613</f>
        <v>0</v>
      </c>
      <c r="K612" s="165"/>
      <c r="L612" s="158"/>
      <c r="N612" s="158"/>
      <c r="O612" s="158"/>
    </row>
    <row r="613" spans="1:15" s="141" customFormat="1" ht="31.2" x14ac:dyDescent="0.3">
      <c r="A613" s="410" t="s">
        <v>62</v>
      </c>
      <c r="B613" s="203" t="s">
        <v>8</v>
      </c>
      <c r="C613" s="4" t="s">
        <v>30</v>
      </c>
      <c r="D613" s="160" t="s">
        <v>524</v>
      </c>
      <c r="E613" s="360">
        <v>600</v>
      </c>
      <c r="F613" s="165">
        <f>F614</f>
        <v>2823.5</v>
      </c>
      <c r="G613" s="339"/>
      <c r="H613" s="165">
        <f>H614</f>
        <v>1865.9</v>
      </c>
      <c r="I613" s="339"/>
      <c r="J613" s="165">
        <f>J614</f>
        <v>0</v>
      </c>
      <c r="K613" s="165"/>
      <c r="L613" s="158"/>
      <c r="N613" s="158"/>
      <c r="O613" s="158"/>
    </row>
    <row r="614" spans="1:15" s="141" customFormat="1" x14ac:dyDescent="0.3">
      <c r="A614" s="410" t="s">
        <v>63</v>
      </c>
      <c r="B614" s="203" t="s">
        <v>8</v>
      </c>
      <c r="C614" s="4" t="s">
        <v>30</v>
      </c>
      <c r="D614" s="160" t="s">
        <v>524</v>
      </c>
      <c r="E614" s="360">
        <v>610</v>
      </c>
      <c r="F614" s="165">
        <f>'ведом. 2024-2026'!AD680</f>
        <v>2823.5</v>
      </c>
      <c r="G614" s="339"/>
      <c r="H614" s="165">
        <f>'ведом. 2024-2026'!AE680</f>
        <v>1865.9</v>
      </c>
      <c r="I614" s="339"/>
      <c r="J614" s="165">
        <f>'ведом. 2024-2026'!AF680</f>
        <v>0</v>
      </c>
      <c r="K614" s="165"/>
      <c r="L614" s="158"/>
      <c r="N614" s="158"/>
      <c r="O614" s="158"/>
    </row>
    <row r="615" spans="1:15" s="184" customFormat="1" ht="62.4" x14ac:dyDescent="0.3">
      <c r="A615" s="271" t="s">
        <v>731</v>
      </c>
      <c r="B615" s="1" t="s">
        <v>8</v>
      </c>
      <c r="C615" s="4" t="s">
        <v>30</v>
      </c>
      <c r="D615" s="324" t="s">
        <v>728</v>
      </c>
      <c r="E615" s="489"/>
      <c r="F615" s="165">
        <f>F616</f>
        <v>3175</v>
      </c>
      <c r="G615" s="165">
        <f t="shared" ref="G615:K616" si="113">G616</f>
        <v>3175</v>
      </c>
      <c r="H615" s="165">
        <f t="shared" si="113"/>
        <v>2880</v>
      </c>
      <c r="I615" s="165">
        <f t="shared" si="113"/>
        <v>2880</v>
      </c>
      <c r="J615" s="165">
        <f t="shared" si="113"/>
        <v>2880</v>
      </c>
      <c r="K615" s="165">
        <f t="shared" si="113"/>
        <v>2880</v>
      </c>
      <c r="L615" s="158"/>
      <c r="N615" s="158"/>
      <c r="O615" s="158"/>
    </row>
    <row r="616" spans="1:15" s="184" customFormat="1" ht="31.2" x14ac:dyDescent="0.3">
      <c r="A616" s="271" t="s">
        <v>62</v>
      </c>
      <c r="B616" s="1" t="s">
        <v>8</v>
      </c>
      <c r="C616" s="4" t="s">
        <v>30</v>
      </c>
      <c r="D616" s="324" t="s">
        <v>728</v>
      </c>
      <c r="E616" s="452">
        <v>600</v>
      </c>
      <c r="F616" s="165">
        <f>F617</f>
        <v>3175</v>
      </c>
      <c r="G616" s="165">
        <f t="shared" si="113"/>
        <v>3175</v>
      </c>
      <c r="H616" s="165">
        <f t="shared" si="113"/>
        <v>2880</v>
      </c>
      <c r="I616" s="165">
        <f t="shared" si="113"/>
        <v>2880</v>
      </c>
      <c r="J616" s="165">
        <f t="shared" si="113"/>
        <v>2880</v>
      </c>
      <c r="K616" s="165">
        <f t="shared" si="113"/>
        <v>2880</v>
      </c>
      <c r="L616" s="158"/>
      <c r="N616" s="158"/>
      <c r="O616" s="158"/>
    </row>
    <row r="617" spans="1:15" s="184" customFormat="1" x14ac:dyDescent="0.3">
      <c r="A617" s="271" t="s">
        <v>63</v>
      </c>
      <c r="B617" s="1" t="s">
        <v>8</v>
      </c>
      <c r="C617" s="4" t="s">
        <v>30</v>
      </c>
      <c r="D617" s="324" t="s">
        <v>728</v>
      </c>
      <c r="E617" s="452">
        <v>610</v>
      </c>
      <c r="F617" s="165">
        <f>'ведом. 2024-2026'!AD688</f>
        <v>3175</v>
      </c>
      <c r="G617" s="339">
        <f>F617</f>
        <v>3175</v>
      </c>
      <c r="H617" s="165">
        <f>'ведом. 2024-2026'!AE688</f>
        <v>2880</v>
      </c>
      <c r="I617" s="339">
        <f>H617</f>
        <v>2880</v>
      </c>
      <c r="J617" s="165">
        <f>'ведом. 2024-2026'!AF688</f>
        <v>2880</v>
      </c>
      <c r="K617" s="165">
        <f>J617</f>
        <v>2880</v>
      </c>
      <c r="L617" s="158"/>
      <c r="N617" s="158"/>
      <c r="O617" s="158"/>
    </row>
    <row r="618" spans="1:15" s="184" customFormat="1" x14ac:dyDescent="0.3">
      <c r="A618" s="271" t="s">
        <v>740</v>
      </c>
      <c r="B618" s="1" t="s">
        <v>8</v>
      </c>
      <c r="C618" s="4" t="s">
        <v>30</v>
      </c>
      <c r="D618" s="324" t="s">
        <v>741</v>
      </c>
      <c r="E618" s="452"/>
      <c r="F618" s="165">
        <f>F619</f>
        <v>7696.0999999999995</v>
      </c>
      <c r="G618" s="165">
        <f t="shared" ref="G618:H620" si="114">G619</f>
        <v>7508.4</v>
      </c>
      <c r="H618" s="165">
        <f t="shared" si="114"/>
        <v>0</v>
      </c>
      <c r="I618" s="339"/>
      <c r="J618" s="165"/>
      <c r="K618" s="165"/>
      <c r="L618" s="158"/>
      <c r="N618" s="158"/>
      <c r="O618" s="158"/>
    </row>
    <row r="619" spans="1:15" s="184" customFormat="1" ht="93.6" x14ac:dyDescent="0.3">
      <c r="A619" s="271" t="s">
        <v>743</v>
      </c>
      <c r="B619" s="1" t="s">
        <v>8</v>
      </c>
      <c r="C619" s="4" t="s">
        <v>30</v>
      </c>
      <c r="D619" s="324" t="s">
        <v>742</v>
      </c>
      <c r="E619" s="452"/>
      <c r="F619" s="165">
        <f>F620</f>
        <v>7696.0999999999995</v>
      </c>
      <c r="G619" s="165">
        <f t="shared" si="114"/>
        <v>7508.4</v>
      </c>
      <c r="H619" s="165">
        <f t="shared" si="114"/>
        <v>0</v>
      </c>
      <c r="I619" s="165"/>
      <c r="J619" s="165">
        <f>J620</f>
        <v>0</v>
      </c>
      <c r="K619" s="165"/>
      <c r="L619" s="158"/>
      <c r="N619" s="158"/>
      <c r="O619" s="158"/>
    </row>
    <row r="620" spans="1:15" s="184" customFormat="1" x14ac:dyDescent="0.3">
      <c r="A620" s="293" t="s">
        <v>122</v>
      </c>
      <c r="B620" s="1" t="s">
        <v>8</v>
      </c>
      <c r="C620" s="4" t="s">
        <v>30</v>
      </c>
      <c r="D620" s="324" t="s">
        <v>742</v>
      </c>
      <c r="E620" s="452">
        <v>200</v>
      </c>
      <c r="F620" s="165">
        <f>F621</f>
        <v>7696.0999999999995</v>
      </c>
      <c r="G620" s="165">
        <f>G621</f>
        <v>7508.4</v>
      </c>
      <c r="H620" s="165">
        <f t="shared" si="114"/>
        <v>0</v>
      </c>
      <c r="I620" s="165"/>
      <c r="J620" s="165">
        <f>J621</f>
        <v>0</v>
      </c>
      <c r="K620" s="165"/>
      <c r="L620" s="158"/>
      <c r="N620" s="158"/>
      <c r="O620" s="158"/>
    </row>
    <row r="621" spans="1:15" s="184" customFormat="1" x14ac:dyDescent="0.3">
      <c r="A621" s="293" t="s">
        <v>53</v>
      </c>
      <c r="B621" s="1" t="s">
        <v>8</v>
      </c>
      <c r="C621" s="4" t="s">
        <v>30</v>
      </c>
      <c r="D621" s="324" t="s">
        <v>742</v>
      </c>
      <c r="E621" s="452">
        <v>240</v>
      </c>
      <c r="F621" s="165">
        <f>'ведом. 2024-2026'!AD692</f>
        <v>7696.0999999999995</v>
      </c>
      <c r="G621" s="165">
        <v>7508.4</v>
      </c>
      <c r="H621" s="165">
        <f>'ведом. 2024-2026'!AE692</f>
        <v>0</v>
      </c>
      <c r="I621" s="339"/>
      <c r="J621" s="165">
        <f>'ведом. 2024-2026'!AF692</f>
        <v>0</v>
      </c>
      <c r="K621" s="165"/>
      <c r="L621" s="158"/>
      <c r="N621" s="158"/>
      <c r="O621" s="158"/>
    </row>
    <row r="622" spans="1:15" s="184" customFormat="1" x14ac:dyDescent="0.3">
      <c r="A622" s="273" t="s">
        <v>506</v>
      </c>
      <c r="B622" s="203" t="s">
        <v>8</v>
      </c>
      <c r="C622" s="4" t="s">
        <v>30</v>
      </c>
      <c r="D622" s="29" t="s">
        <v>698</v>
      </c>
      <c r="E622" s="360"/>
      <c r="F622" s="165">
        <f t="shared" ref="F622:K624" si="115">F623</f>
        <v>1675.2</v>
      </c>
      <c r="G622" s="165">
        <f t="shared" si="115"/>
        <v>1675.2</v>
      </c>
      <c r="H622" s="165">
        <f t="shared" si="115"/>
        <v>1675.2</v>
      </c>
      <c r="I622" s="165">
        <f t="shared" si="115"/>
        <v>1675.2</v>
      </c>
      <c r="J622" s="165">
        <f t="shared" si="115"/>
        <v>2025.4</v>
      </c>
      <c r="K622" s="165">
        <f t="shared" si="115"/>
        <v>2025.4</v>
      </c>
      <c r="L622" s="158"/>
      <c r="N622" s="158"/>
      <c r="O622" s="158"/>
    </row>
    <row r="623" spans="1:15" s="184" customFormat="1" ht="156" x14ac:dyDescent="0.3">
      <c r="A623" s="271" t="s">
        <v>693</v>
      </c>
      <c r="B623" s="1" t="s">
        <v>8</v>
      </c>
      <c r="C623" s="4" t="s">
        <v>30</v>
      </c>
      <c r="D623" s="434" t="s">
        <v>694</v>
      </c>
      <c r="E623" s="312"/>
      <c r="F623" s="165">
        <f t="shared" si="115"/>
        <v>1675.2</v>
      </c>
      <c r="G623" s="165">
        <f t="shared" si="115"/>
        <v>1675.2</v>
      </c>
      <c r="H623" s="165">
        <f t="shared" si="115"/>
        <v>1675.2</v>
      </c>
      <c r="I623" s="165">
        <f t="shared" si="115"/>
        <v>1675.2</v>
      </c>
      <c r="J623" s="165">
        <f t="shared" si="115"/>
        <v>2025.4</v>
      </c>
      <c r="K623" s="165">
        <f t="shared" si="115"/>
        <v>2025.4</v>
      </c>
      <c r="L623" s="158"/>
      <c r="N623" s="158"/>
      <c r="O623" s="158"/>
    </row>
    <row r="624" spans="1:15" s="184" customFormat="1" ht="31.2" x14ac:dyDescent="0.3">
      <c r="A624" s="271" t="s">
        <v>62</v>
      </c>
      <c r="B624" s="1" t="s">
        <v>8</v>
      </c>
      <c r="C624" s="4" t="s">
        <v>30</v>
      </c>
      <c r="D624" s="434" t="s">
        <v>694</v>
      </c>
      <c r="E624" s="306">
        <v>600</v>
      </c>
      <c r="F624" s="165">
        <f t="shared" si="115"/>
        <v>1675.2</v>
      </c>
      <c r="G624" s="165">
        <f t="shared" si="115"/>
        <v>1675.2</v>
      </c>
      <c r="H624" s="165">
        <f t="shared" si="115"/>
        <v>1675.2</v>
      </c>
      <c r="I624" s="165">
        <f t="shared" si="115"/>
        <v>1675.2</v>
      </c>
      <c r="J624" s="165">
        <f t="shared" si="115"/>
        <v>2025.4</v>
      </c>
      <c r="K624" s="165">
        <f t="shared" si="115"/>
        <v>2025.4</v>
      </c>
      <c r="L624" s="158"/>
      <c r="N624" s="158"/>
      <c r="O624" s="158"/>
    </row>
    <row r="625" spans="1:15" s="184" customFormat="1" x14ac:dyDescent="0.3">
      <c r="A625" s="271" t="s">
        <v>63</v>
      </c>
      <c r="B625" s="1" t="s">
        <v>8</v>
      </c>
      <c r="C625" s="4" t="s">
        <v>30</v>
      </c>
      <c r="D625" s="434" t="s">
        <v>694</v>
      </c>
      <c r="E625" s="306">
        <v>610</v>
      </c>
      <c r="F625" s="165">
        <f>'ведом. 2024-2026'!AD696</f>
        <v>1675.2</v>
      </c>
      <c r="G625" s="339">
        <f>F625</f>
        <v>1675.2</v>
      </c>
      <c r="H625" s="165">
        <f>'ведом. 2024-2026'!AE696</f>
        <v>1675.2</v>
      </c>
      <c r="I625" s="339">
        <f>H625</f>
        <v>1675.2</v>
      </c>
      <c r="J625" s="165">
        <f>'ведом. 2024-2026'!AF696</f>
        <v>2025.4</v>
      </c>
      <c r="K625" s="165">
        <f>J625</f>
        <v>2025.4</v>
      </c>
      <c r="L625" s="158"/>
      <c r="N625" s="158"/>
      <c r="O625" s="158"/>
    </row>
    <row r="626" spans="1:15" s="184" customFormat="1" ht="31.2" x14ac:dyDescent="0.3">
      <c r="A626" s="277" t="s">
        <v>165</v>
      </c>
      <c r="B626" s="1" t="s">
        <v>8</v>
      </c>
      <c r="C626" s="4" t="s">
        <v>30</v>
      </c>
      <c r="D626" s="348" t="s">
        <v>104</v>
      </c>
      <c r="E626" s="452"/>
      <c r="F626" s="165">
        <f>F627</f>
        <v>10414</v>
      </c>
      <c r="G626" s="165"/>
      <c r="H626" s="165">
        <f t="shared" ref="H626:J630" si="116">H627</f>
        <v>0</v>
      </c>
      <c r="I626" s="165"/>
      <c r="J626" s="165">
        <f t="shared" si="116"/>
        <v>0</v>
      </c>
      <c r="K626" s="165"/>
      <c r="L626" s="158"/>
      <c r="N626" s="158"/>
      <c r="O626" s="158"/>
    </row>
    <row r="627" spans="1:15" s="184" customFormat="1" ht="31.2" x14ac:dyDescent="0.3">
      <c r="A627" s="277" t="s">
        <v>383</v>
      </c>
      <c r="B627" s="1" t="s">
        <v>8</v>
      </c>
      <c r="C627" s="4" t="s">
        <v>30</v>
      </c>
      <c r="D627" s="324" t="s">
        <v>106</v>
      </c>
      <c r="E627" s="478"/>
      <c r="F627" s="165">
        <f>F628</f>
        <v>10414</v>
      </c>
      <c r="G627" s="165"/>
      <c r="H627" s="165">
        <f t="shared" si="116"/>
        <v>0</v>
      </c>
      <c r="I627" s="165"/>
      <c r="J627" s="165">
        <f t="shared" si="116"/>
        <v>0</v>
      </c>
      <c r="K627" s="165"/>
      <c r="L627" s="158"/>
      <c r="N627" s="158"/>
      <c r="O627" s="158"/>
    </row>
    <row r="628" spans="1:15" s="184" customFormat="1" ht="31.2" x14ac:dyDescent="0.3">
      <c r="A628" s="275" t="s">
        <v>624</v>
      </c>
      <c r="B628" s="1" t="s">
        <v>8</v>
      </c>
      <c r="C628" s="4" t="s">
        <v>30</v>
      </c>
      <c r="D628" s="324" t="s">
        <v>127</v>
      </c>
      <c r="E628" s="489"/>
      <c r="F628" s="165">
        <f>F629</f>
        <v>10414</v>
      </c>
      <c r="G628" s="165"/>
      <c r="H628" s="165">
        <f t="shared" si="116"/>
        <v>0</v>
      </c>
      <c r="I628" s="165"/>
      <c r="J628" s="165">
        <f t="shared" si="116"/>
        <v>0</v>
      </c>
      <c r="K628" s="165"/>
      <c r="L628" s="158"/>
      <c r="N628" s="158"/>
      <c r="O628" s="158"/>
    </row>
    <row r="629" spans="1:15" s="184" customFormat="1" x14ac:dyDescent="0.3">
      <c r="A629" s="271" t="s">
        <v>178</v>
      </c>
      <c r="B629" s="1" t="s">
        <v>8</v>
      </c>
      <c r="C629" s="4" t="s">
        <v>30</v>
      </c>
      <c r="D629" s="324" t="s">
        <v>179</v>
      </c>
      <c r="E629" s="478"/>
      <c r="F629" s="165">
        <f>F630</f>
        <v>10414</v>
      </c>
      <c r="G629" s="165"/>
      <c r="H629" s="165">
        <f t="shared" si="116"/>
        <v>0</v>
      </c>
      <c r="I629" s="165"/>
      <c r="J629" s="165">
        <f t="shared" si="116"/>
        <v>0</v>
      </c>
      <c r="K629" s="497"/>
      <c r="L629" s="188"/>
      <c r="M629" s="184">
        <v>0</v>
      </c>
      <c r="N629" s="158"/>
      <c r="O629" s="158"/>
    </row>
    <row r="630" spans="1:15" s="184" customFormat="1" ht="31.2" x14ac:dyDescent="0.3">
      <c r="A630" s="271" t="s">
        <v>62</v>
      </c>
      <c r="B630" s="1" t="s">
        <v>8</v>
      </c>
      <c r="C630" s="4" t="s">
        <v>30</v>
      </c>
      <c r="D630" s="324" t="s">
        <v>179</v>
      </c>
      <c r="E630" s="452">
        <v>600</v>
      </c>
      <c r="F630" s="165">
        <f>F631</f>
        <v>10414</v>
      </c>
      <c r="G630" s="165"/>
      <c r="H630" s="165">
        <f t="shared" si="116"/>
        <v>0</v>
      </c>
      <c r="I630" s="165"/>
      <c r="J630" s="165">
        <f t="shared" si="116"/>
        <v>0</v>
      </c>
      <c r="K630" s="165"/>
      <c r="L630" s="158"/>
      <c r="N630" s="158"/>
      <c r="O630" s="158"/>
    </row>
    <row r="631" spans="1:15" s="184" customFormat="1" x14ac:dyDescent="0.3">
      <c r="A631" s="271" t="s">
        <v>63</v>
      </c>
      <c r="B631" s="1" t="s">
        <v>8</v>
      </c>
      <c r="C631" s="4" t="s">
        <v>30</v>
      </c>
      <c r="D631" s="324" t="s">
        <v>179</v>
      </c>
      <c r="E631" s="452">
        <v>610</v>
      </c>
      <c r="F631" s="165">
        <f>'ведом. 2024-2026'!AD702</f>
        <v>10414</v>
      </c>
      <c r="G631" s="339"/>
      <c r="H631" s="165">
        <f>'ведом. 2024-2026'!AE702</f>
        <v>0</v>
      </c>
      <c r="I631" s="339"/>
      <c r="J631" s="165">
        <f>'ведом. 2024-2026'!AF702</f>
        <v>0</v>
      </c>
      <c r="K631" s="165"/>
      <c r="L631" s="158"/>
      <c r="N631" s="158"/>
      <c r="O631" s="158"/>
    </row>
    <row r="632" spans="1:15" s="684" customFormat="1" ht="34.200000000000003" customHeight="1" x14ac:dyDescent="0.3">
      <c r="A632" s="271" t="s">
        <v>312</v>
      </c>
      <c r="B632" s="568" t="s">
        <v>8</v>
      </c>
      <c r="C632" s="569" t="s">
        <v>30</v>
      </c>
      <c r="D632" s="324" t="s">
        <v>134</v>
      </c>
      <c r="E632" s="571"/>
      <c r="F632" s="688">
        <f t="shared" ref="F632:F637" si="117">F633</f>
        <v>3500</v>
      </c>
      <c r="G632" s="688">
        <f t="shared" ref="G632:K637" si="118">G633</f>
        <v>2000</v>
      </c>
      <c r="H632" s="688">
        <f t="shared" si="118"/>
        <v>0</v>
      </c>
      <c r="I632" s="688">
        <f t="shared" si="118"/>
        <v>0</v>
      </c>
      <c r="J632" s="688">
        <f t="shared" si="118"/>
        <v>0</v>
      </c>
      <c r="K632" s="688">
        <f t="shared" si="118"/>
        <v>0</v>
      </c>
      <c r="L632" s="687"/>
      <c r="N632" s="687"/>
      <c r="O632" s="687"/>
    </row>
    <row r="633" spans="1:15" s="684" customFormat="1" x14ac:dyDescent="0.3">
      <c r="A633" s="566" t="s">
        <v>832</v>
      </c>
      <c r="B633" s="568" t="s">
        <v>8</v>
      </c>
      <c r="C633" s="569" t="s">
        <v>30</v>
      </c>
      <c r="D633" s="324" t="s">
        <v>833</v>
      </c>
      <c r="E633" s="571"/>
      <c r="F633" s="688">
        <f t="shared" si="117"/>
        <v>3500</v>
      </c>
      <c r="G633" s="688">
        <f t="shared" si="118"/>
        <v>2000</v>
      </c>
      <c r="H633" s="688">
        <f t="shared" si="118"/>
        <v>0</v>
      </c>
      <c r="I633" s="688">
        <f t="shared" si="118"/>
        <v>0</v>
      </c>
      <c r="J633" s="688">
        <f t="shared" si="118"/>
        <v>0</v>
      </c>
      <c r="K633" s="688">
        <f t="shared" si="118"/>
        <v>0</v>
      </c>
      <c r="L633" s="687"/>
      <c r="N633" s="687"/>
      <c r="O633" s="687"/>
    </row>
    <row r="634" spans="1:15" s="684" customFormat="1" x14ac:dyDescent="0.3">
      <c r="A634" s="566" t="s">
        <v>834</v>
      </c>
      <c r="B634" s="568" t="s">
        <v>8</v>
      </c>
      <c r="C634" s="569" t="s">
        <v>30</v>
      </c>
      <c r="D634" s="324" t="s">
        <v>835</v>
      </c>
      <c r="E634" s="571"/>
      <c r="F634" s="688">
        <f t="shared" si="117"/>
        <v>3500</v>
      </c>
      <c r="G634" s="688">
        <f t="shared" si="118"/>
        <v>2000</v>
      </c>
      <c r="H634" s="688">
        <f t="shared" si="118"/>
        <v>0</v>
      </c>
      <c r="I634" s="688">
        <f t="shared" si="118"/>
        <v>0</v>
      </c>
      <c r="J634" s="688">
        <f t="shared" si="118"/>
        <v>0</v>
      </c>
      <c r="K634" s="688">
        <f t="shared" si="118"/>
        <v>0</v>
      </c>
      <c r="L634" s="687"/>
      <c r="N634" s="687"/>
      <c r="O634" s="687"/>
    </row>
    <row r="635" spans="1:15" s="684" customFormat="1" ht="31.2" x14ac:dyDescent="0.3">
      <c r="A635" s="566" t="s">
        <v>836</v>
      </c>
      <c r="B635" s="568" t="s">
        <v>8</v>
      </c>
      <c r="C635" s="569" t="s">
        <v>30</v>
      </c>
      <c r="D635" s="574" t="s">
        <v>837</v>
      </c>
      <c r="E635" s="571"/>
      <c r="F635" s="688">
        <f t="shared" si="117"/>
        <v>3500</v>
      </c>
      <c r="G635" s="688">
        <f t="shared" si="118"/>
        <v>2000</v>
      </c>
      <c r="H635" s="688">
        <f t="shared" si="118"/>
        <v>0</v>
      </c>
      <c r="I635" s="688">
        <f t="shared" si="118"/>
        <v>0</v>
      </c>
      <c r="J635" s="688">
        <f t="shared" si="118"/>
        <v>0</v>
      </c>
      <c r="K635" s="688">
        <f t="shared" si="118"/>
        <v>0</v>
      </c>
      <c r="L635" s="687"/>
      <c r="N635" s="687"/>
      <c r="O635" s="687"/>
    </row>
    <row r="636" spans="1:15" s="684" customFormat="1" ht="46.8" x14ac:dyDescent="0.3">
      <c r="A636" s="566" t="s">
        <v>839</v>
      </c>
      <c r="B636" s="568" t="s">
        <v>8</v>
      </c>
      <c r="C636" s="569" t="s">
        <v>30</v>
      </c>
      <c r="D636" s="574" t="s">
        <v>838</v>
      </c>
      <c r="E636" s="571"/>
      <c r="F636" s="688">
        <f t="shared" si="117"/>
        <v>3500</v>
      </c>
      <c r="G636" s="688">
        <f t="shared" si="118"/>
        <v>2000</v>
      </c>
      <c r="H636" s="688">
        <f t="shared" si="118"/>
        <v>0</v>
      </c>
      <c r="I636" s="688">
        <f t="shared" si="118"/>
        <v>0</v>
      </c>
      <c r="J636" s="688">
        <f t="shared" si="118"/>
        <v>0</v>
      </c>
      <c r="K636" s="688">
        <f t="shared" si="118"/>
        <v>0</v>
      </c>
      <c r="L636" s="687"/>
      <c r="N636" s="687"/>
      <c r="O636" s="687"/>
    </row>
    <row r="637" spans="1:15" s="684" customFormat="1" ht="31.2" x14ac:dyDescent="0.3">
      <c r="A637" s="566" t="s">
        <v>62</v>
      </c>
      <c r="B637" s="568" t="s">
        <v>8</v>
      </c>
      <c r="C637" s="569" t="s">
        <v>30</v>
      </c>
      <c r="D637" s="574" t="s">
        <v>838</v>
      </c>
      <c r="E637" s="571">
        <v>600</v>
      </c>
      <c r="F637" s="688">
        <f t="shared" si="117"/>
        <v>3500</v>
      </c>
      <c r="G637" s="688">
        <f t="shared" si="118"/>
        <v>2000</v>
      </c>
      <c r="H637" s="688">
        <f t="shared" si="118"/>
        <v>0</v>
      </c>
      <c r="I637" s="688">
        <f t="shared" si="118"/>
        <v>0</v>
      </c>
      <c r="J637" s="688">
        <f t="shared" si="118"/>
        <v>0</v>
      </c>
      <c r="K637" s="688">
        <f t="shared" si="118"/>
        <v>0</v>
      </c>
      <c r="L637" s="687"/>
      <c r="N637" s="687"/>
      <c r="O637" s="687"/>
    </row>
    <row r="638" spans="1:15" s="684" customFormat="1" x14ac:dyDescent="0.3">
      <c r="A638" s="566" t="s">
        <v>63</v>
      </c>
      <c r="B638" s="568" t="s">
        <v>8</v>
      </c>
      <c r="C638" s="569" t="s">
        <v>30</v>
      </c>
      <c r="D638" s="574" t="s">
        <v>838</v>
      </c>
      <c r="E638" s="571">
        <v>610</v>
      </c>
      <c r="F638" s="688">
        <f>'ведом. 2024-2026'!AD709</f>
        <v>3500</v>
      </c>
      <c r="G638" s="692">
        <v>2000</v>
      </c>
      <c r="H638" s="688">
        <f>'ведом. 2024-2026'!AE709</f>
        <v>0</v>
      </c>
      <c r="I638" s="692"/>
      <c r="J638" s="688">
        <f>'ведом. 2024-2026'!AF709</f>
        <v>0</v>
      </c>
      <c r="K638" s="688"/>
      <c r="L638" s="687"/>
      <c r="N638" s="687"/>
      <c r="O638" s="687"/>
    </row>
    <row r="639" spans="1:15" s="141" customFormat="1" x14ac:dyDescent="0.3">
      <c r="A639" s="410" t="s">
        <v>137</v>
      </c>
      <c r="B639" s="208" t="s">
        <v>8</v>
      </c>
      <c r="C639" s="4" t="s">
        <v>7</v>
      </c>
      <c r="D639" s="29"/>
      <c r="E639" s="361"/>
      <c r="F639" s="165">
        <f t="shared" ref="F639:K639" si="119">F650+F640+F676</f>
        <v>148789.9</v>
      </c>
      <c r="G639" s="165">
        <f t="shared" si="119"/>
        <v>4942</v>
      </c>
      <c r="H639" s="165">
        <f t="shared" si="119"/>
        <v>138597.9</v>
      </c>
      <c r="I639" s="165">
        <f t="shared" si="119"/>
        <v>5020</v>
      </c>
      <c r="J639" s="165">
        <f t="shared" si="119"/>
        <v>141297.9</v>
      </c>
      <c r="K639" s="165">
        <f t="shared" si="119"/>
        <v>5020</v>
      </c>
      <c r="L639" s="158"/>
      <c r="N639" s="158"/>
      <c r="O639" s="158"/>
    </row>
    <row r="640" spans="1:15" s="184" customFormat="1" x14ac:dyDescent="0.3">
      <c r="A640" s="273" t="s">
        <v>635</v>
      </c>
      <c r="B640" s="208" t="s">
        <v>8</v>
      </c>
      <c r="C640" s="4" t="s">
        <v>7</v>
      </c>
      <c r="D640" s="160" t="s">
        <v>116</v>
      </c>
      <c r="E640" s="365"/>
      <c r="F640" s="165">
        <f>F641</f>
        <v>61308.5</v>
      </c>
      <c r="G640" s="165"/>
      <c r="H640" s="165">
        <f>H641</f>
        <v>60196.7</v>
      </c>
      <c r="I640" s="165"/>
      <c r="J640" s="165">
        <f>J641</f>
        <v>62896.7</v>
      </c>
      <c r="K640" s="165"/>
      <c r="L640" s="158"/>
      <c r="N640" s="158"/>
      <c r="O640" s="158"/>
    </row>
    <row r="641" spans="1:15" s="184" customFormat="1" x14ac:dyDescent="0.3">
      <c r="A641" s="271" t="s">
        <v>547</v>
      </c>
      <c r="B641" s="208" t="s">
        <v>8</v>
      </c>
      <c r="C641" s="4" t="s">
        <v>7</v>
      </c>
      <c r="D641" s="160" t="s">
        <v>413</v>
      </c>
      <c r="E641" s="360"/>
      <c r="F641" s="165">
        <f>F642+F646</f>
        <v>61308.5</v>
      </c>
      <c r="G641" s="165"/>
      <c r="H641" s="165">
        <f>H642+H646</f>
        <v>60196.7</v>
      </c>
      <c r="I641" s="165"/>
      <c r="J641" s="165">
        <f>J642+J646</f>
        <v>62896.7</v>
      </c>
      <c r="K641" s="165"/>
      <c r="L641" s="158"/>
      <c r="N641" s="158"/>
      <c r="O641" s="158"/>
    </row>
    <row r="642" spans="1:15" s="184" customFormat="1" ht="31.2" x14ac:dyDescent="0.3">
      <c r="A642" s="271" t="s">
        <v>411</v>
      </c>
      <c r="B642" s="203" t="s">
        <v>8</v>
      </c>
      <c r="C642" s="4" t="s">
        <v>7</v>
      </c>
      <c r="D642" s="160" t="s">
        <v>414</v>
      </c>
      <c r="E642" s="360"/>
      <c r="F642" s="165">
        <f>F643</f>
        <v>61108.5</v>
      </c>
      <c r="G642" s="339"/>
      <c r="H642" s="165">
        <f>H643</f>
        <v>60196.7</v>
      </c>
      <c r="I642" s="339"/>
      <c r="J642" s="165">
        <f>J643</f>
        <v>62896.7</v>
      </c>
      <c r="K642" s="165"/>
      <c r="L642" s="158"/>
      <c r="N642" s="158"/>
      <c r="O642" s="158"/>
    </row>
    <row r="643" spans="1:15" s="184" customFormat="1" ht="31.2" x14ac:dyDescent="0.3">
      <c r="A643" s="410" t="s">
        <v>412</v>
      </c>
      <c r="B643" s="203" t="s">
        <v>8</v>
      </c>
      <c r="C643" s="4" t="s">
        <v>7</v>
      </c>
      <c r="D643" s="160" t="s">
        <v>415</v>
      </c>
      <c r="E643" s="360"/>
      <c r="F643" s="165">
        <f>F644</f>
        <v>61108.5</v>
      </c>
      <c r="G643" s="339"/>
      <c r="H643" s="165">
        <f>H644</f>
        <v>60196.7</v>
      </c>
      <c r="I643" s="339"/>
      <c r="J643" s="165">
        <f>J644</f>
        <v>62896.7</v>
      </c>
      <c r="K643" s="165"/>
      <c r="L643" s="158"/>
      <c r="N643" s="158"/>
      <c r="O643" s="158"/>
    </row>
    <row r="644" spans="1:15" s="184" customFormat="1" ht="31.2" x14ac:dyDescent="0.3">
      <c r="A644" s="271" t="s">
        <v>62</v>
      </c>
      <c r="B644" s="203" t="s">
        <v>8</v>
      </c>
      <c r="C644" s="4" t="s">
        <v>7</v>
      </c>
      <c r="D644" s="160" t="s">
        <v>415</v>
      </c>
      <c r="E644" s="360">
        <v>600</v>
      </c>
      <c r="F644" s="165">
        <f>F645</f>
        <v>61108.5</v>
      </c>
      <c r="G644" s="339"/>
      <c r="H644" s="165">
        <f>H645</f>
        <v>60196.7</v>
      </c>
      <c r="I644" s="339"/>
      <c r="J644" s="165">
        <f>J645</f>
        <v>62896.7</v>
      </c>
      <c r="K644" s="165"/>
      <c r="L644" s="158"/>
      <c r="N644" s="158"/>
      <c r="O644" s="158"/>
    </row>
    <row r="645" spans="1:15" s="184" customFormat="1" x14ac:dyDescent="0.3">
      <c r="A645" s="271" t="s">
        <v>63</v>
      </c>
      <c r="B645" s="203" t="s">
        <v>8</v>
      </c>
      <c r="C645" s="4" t="s">
        <v>7</v>
      </c>
      <c r="D645" s="160" t="s">
        <v>415</v>
      </c>
      <c r="E645" s="360">
        <v>610</v>
      </c>
      <c r="F645" s="165">
        <f>'ведом. 2024-2026'!AD340</f>
        <v>61108.5</v>
      </c>
      <c r="G645" s="339"/>
      <c r="H645" s="165">
        <f>'ведом. 2024-2026'!AE340</f>
        <v>60196.7</v>
      </c>
      <c r="I645" s="339"/>
      <c r="J645" s="165">
        <f>'ведом. 2024-2026'!AF340</f>
        <v>62896.7</v>
      </c>
      <c r="K645" s="165"/>
      <c r="L645" s="158"/>
      <c r="N645" s="158"/>
      <c r="O645" s="158"/>
    </row>
    <row r="646" spans="1:15" s="184" customFormat="1" ht="31.2" x14ac:dyDescent="0.3">
      <c r="A646" s="271" t="s">
        <v>768</v>
      </c>
      <c r="B646" s="1" t="s">
        <v>8</v>
      </c>
      <c r="C646" s="4" t="s">
        <v>7</v>
      </c>
      <c r="D646" s="324" t="s">
        <v>771</v>
      </c>
      <c r="E646" s="452"/>
      <c r="F646" s="165">
        <f>F647</f>
        <v>200</v>
      </c>
      <c r="G646" s="165"/>
      <c r="H646" s="165">
        <f t="shared" ref="H646:J648" si="120">H647</f>
        <v>0</v>
      </c>
      <c r="I646" s="165"/>
      <c r="J646" s="165">
        <f t="shared" si="120"/>
        <v>0</v>
      </c>
      <c r="K646" s="165"/>
      <c r="L646" s="158"/>
      <c r="N646" s="158"/>
      <c r="O646" s="158"/>
    </row>
    <row r="647" spans="1:15" s="184" customFormat="1" ht="31.2" x14ac:dyDescent="0.3">
      <c r="A647" s="271" t="s">
        <v>769</v>
      </c>
      <c r="B647" s="1" t="s">
        <v>8</v>
      </c>
      <c r="C647" s="4" t="s">
        <v>7</v>
      </c>
      <c r="D647" s="324" t="s">
        <v>770</v>
      </c>
      <c r="E647" s="452"/>
      <c r="F647" s="165">
        <f>F648</f>
        <v>200</v>
      </c>
      <c r="G647" s="165"/>
      <c r="H647" s="165">
        <f t="shared" si="120"/>
        <v>0</v>
      </c>
      <c r="I647" s="165"/>
      <c r="J647" s="165">
        <f t="shared" si="120"/>
        <v>0</v>
      </c>
      <c r="K647" s="165"/>
      <c r="L647" s="158"/>
      <c r="N647" s="158"/>
      <c r="O647" s="158"/>
    </row>
    <row r="648" spans="1:15" s="184" customFormat="1" ht="31.2" x14ac:dyDescent="0.3">
      <c r="A648" s="412" t="s">
        <v>62</v>
      </c>
      <c r="B648" s="1" t="s">
        <v>8</v>
      </c>
      <c r="C648" s="4" t="s">
        <v>7</v>
      </c>
      <c r="D648" s="324" t="s">
        <v>770</v>
      </c>
      <c r="E648" s="452">
        <v>600</v>
      </c>
      <c r="F648" s="165">
        <f>F649</f>
        <v>200</v>
      </c>
      <c r="G648" s="165"/>
      <c r="H648" s="165">
        <f t="shared" si="120"/>
        <v>0</v>
      </c>
      <c r="I648" s="165"/>
      <c r="J648" s="165">
        <f t="shared" si="120"/>
        <v>0</v>
      </c>
      <c r="K648" s="165"/>
      <c r="L648" s="158"/>
      <c r="N648" s="158"/>
      <c r="O648" s="158"/>
    </row>
    <row r="649" spans="1:15" s="184" customFormat="1" x14ac:dyDescent="0.3">
      <c r="A649" s="271" t="s">
        <v>63</v>
      </c>
      <c r="B649" s="1" t="s">
        <v>8</v>
      </c>
      <c r="C649" s="4" t="s">
        <v>7</v>
      </c>
      <c r="D649" s="324" t="s">
        <v>770</v>
      </c>
      <c r="E649" s="452">
        <v>610</v>
      </c>
      <c r="F649" s="165">
        <f>'ведом. 2024-2026'!AD344</f>
        <v>200</v>
      </c>
      <c r="G649" s="339"/>
      <c r="H649" s="165">
        <f>'ведом. 2024-2026'!AE344</f>
        <v>0</v>
      </c>
      <c r="I649" s="339"/>
      <c r="J649" s="165">
        <f>'ведом. 2024-2026'!AF344</f>
        <v>0</v>
      </c>
      <c r="K649" s="165"/>
      <c r="L649" s="158"/>
      <c r="N649" s="158"/>
      <c r="O649" s="158"/>
    </row>
    <row r="650" spans="1:15" s="141" customFormat="1" x14ac:dyDescent="0.3">
      <c r="A650" s="423" t="s">
        <v>275</v>
      </c>
      <c r="B650" s="208" t="s">
        <v>8</v>
      </c>
      <c r="C650" s="4" t="s">
        <v>7</v>
      </c>
      <c r="D650" s="29" t="s">
        <v>102</v>
      </c>
      <c r="E650" s="361"/>
      <c r="F650" s="165">
        <f t="shared" ref="F650:K650" si="121">F656+F651</f>
        <v>83081.399999999994</v>
      </c>
      <c r="G650" s="339">
        <f t="shared" si="121"/>
        <v>4942</v>
      </c>
      <c r="H650" s="165">
        <f t="shared" si="121"/>
        <v>78401.2</v>
      </c>
      <c r="I650" s="339">
        <f t="shared" si="121"/>
        <v>5020</v>
      </c>
      <c r="J650" s="165">
        <f t="shared" si="121"/>
        <v>78401.2</v>
      </c>
      <c r="K650" s="165">
        <f t="shared" si="121"/>
        <v>5020</v>
      </c>
      <c r="L650" s="158"/>
      <c r="N650" s="158"/>
      <c r="O650" s="158"/>
    </row>
    <row r="651" spans="1:15" s="184" customFormat="1" x14ac:dyDescent="0.3">
      <c r="A651" s="273" t="s">
        <v>278</v>
      </c>
      <c r="B651" s="203" t="s">
        <v>8</v>
      </c>
      <c r="C651" s="4" t="s">
        <v>7</v>
      </c>
      <c r="D651" s="160" t="s">
        <v>119</v>
      </c>
      <c r="E651" s="361"/>
      <c r="F651" s="165">
        <f t="shared" ref="F651:K654" si="122">F652</f>
        <v>4942</v>
      </c>
      <c r="G651" s="339">
        <f t="shared" si="122"/>
        <v>4942</v>
      </c>
      <c r="H651" s="165">
        <f t="shared" si="122"/>
        <v>5020</v>
      </c>
      <c r="I651" s="339">
        <f t="shared" si="122"/>
        <v>5020</v>
      </c>
      <c r="J651" s="165">
        <f t="shared" si="122"/>
        <v>5020</v>
      </c>
      <c r="K651" s="165">
        <f t="shared" si="122"/>
        <v>5020</v>
      </c>
      <c r="L651" s="158"/>
      <c r="N651" s="158"/>
      <c r="O651" s="158"/>
    </row>
    <row r="652" spans="1:15" s="184" customFormat="1" x14ac:dyDescent="0.3">
      <c r="A652" s="291" t="s">
        <v>279</v>
      </c>
      <c r="B652" s="203" t="s">
        <v>8</v>
      </c>
      <c r="C652" s="4" t="s">
        <v>7</v>
      </c>
      <c r="D652" s="160" t="s">
        <v>494</v>
      </c>
      <c r="E652" s="361"/>
      <c r="F652" s="165">
        <f t="shared" si="122"/>
        <v>4942</v>
      </c>
      <c r="G652" s="339">
        <f t="shared" si="122"/>
        <v>4942</v>
      </c>
      <c r="H652" s="165">
        <f t="shared" si="122"/>
        <v>5020</v>
      </c>
      <c r="I652" s="339">
        <f t="shared" si="122"/>
        <v>5020</v>
      </c>
      <c r="J652" s="165">
        <f t="shared" si="122"/>
        <v>5020</v>
      </c>
      <c r="K652" s="165">
        <f t="shared" si="122"/>
        <v>5020</v>
      </c>
      <c r="L652" s="158"/>
      <c r="N652" s="158"/>
      <c r="O652" s="158"/>
    </row>
    <row r="653" spans="1:15" s="184" customFormat="1" ht="140.4" x14ac:dyDescent="0.3">
      <c r="A653" s="274" t="s">
        <v>439</v>
      </c>
      <c r="B653" s="204" t="s">
        <v>8</v>
      </c>
      <c r="C653" s="198" t="s">
        <v>7</v>
      </c>
      <c r="D653" s="160" t="s">
        <v>519</v>
      </c>
      <c r="E653" s="361"/>
      <c r="F653" s="165">
        <f t="shared" si="122"/>
        <v>4942</v>
      </c>
      <c r="G653" s="339">
        <f t="shared" si="122"/>
        <v>4942</v>
      </c>
      <c r="H653" s="165">
        <f t="shared" si="122"/>
        <v>5020</v>
      </c>
      <c r="I653" s="339">
        <f t="shared" si="122"/>
        <v>5020</v>
      </c>
      <c r="J653" s="165">
        <f t="shared" si="122"/>
        <v>5020</v>
      </c>
      <c r="K653" s="165">
        <f t="shared" si="122"/>
        <v>5020</v>
      </c>
      <c r="L653" s="158"/>
      <c r="N653" s="158"/>
      <c r="O653" s="158"/>
    </row>
    <row r="654" spans="1:15" s="184" customFormat="1" ht="31.2" x14ac:dyDescent="0.3">
      <c r="A654" s="271" t="s">
        <v>62</v>
      </c>
      <c r="B654" s="203" t="s">
        <v>8</v>
      </c>
      <c r="C654" s="4" t="s">
        <v>7</v>
      </c>
      <c r="D654" s="160" t="s">
        <v>519</v>
      </c>
      <c r="E654" s="361">
        <v>600</v>
      </c>
      <c r="F654" s="165">
        <f t="shared" si="122"/>
        <v>4942</v>
      </c>
      <c r="G654" s="339">
        <f t="shared" si="122"/>
        <v>4942</v>
      </c>
      <c r="H654" s="165">
        <f t="shared" si="122"/>
        <v>5020</v>
      </c>
      <c r="I654" s="339">
        <f t="shared" si="122"/>
        <v>5020</v>
      </c>
      <c r="J654" s="165">
        <f t="shared" si="122"/>
        <v>5020</v>
      </c>
      <c r="K654" s="165">
        <f t="shared" si="122"/>
        <v>5020</v>
      </c>
      <c r="L654" s="158"/>
      <c r="N654" s="158"/>
      <c r="O654" s="158"/>
    </row>
    <row r="655" spans="1:15" s="184" customFormat="1" x14ac:dyDescent="0.3">
      <c r="A655" s="271" t="s">
        <v>63</v>
      </c>
      <c r="B655" s="203" t="s">
        <v>8</v>
      </c>
      <c r="C655" s="4" t="s">
        <v>7</v>
      </c>
      <c r="D655" s="160" t="s">
        <v>519</v>
      </c>
      <c r="E655" s="361">
        <v>610</v>
      </c>
      <c r="F655" s="165">
        <f>'ведом. 2024-2026'!AD716</f>
        <v>4942</v>
      </c>
      <c r="G655" s="339">
        <f>F655</f>
        <v>4942</v>
      </c>
      <c r="H655" s="165">
        <f>'ведом. 2024-2026'!AE716</f>
        <v>5020</v>
      </c>
      <c r="I655" s="339">
        <f>H655</f>
        <v>5020</v>
      </c>
      <c r="J655" s="165">
        <f>'ведом. 2024-2026'!AF716</f>
        <v>5020</v>
      </c>
      <c r="K655" s="165">
        <f>J655</f>
        <v>5020</v>
      </c>
      <c r="L655" s="158"/>
      <c r="N655" s="158"/>
      <c r="O655" s="158"/>
    </row>
    <row r="656" spans="1:15" s="141" customFormat="1" ht="31.2" x14ac:dyDescent="0.3">
      <c r="A656" s="273" t="s">
        <v>525</v>
      </c>
      <c r="B656" s="208" t="s">
        <v>8</v>
      </c>
      <c r="C656" s="4" t="s">
        <v>7</v>
      </c>
      <c r="D656" s="160" t="s">
        <v>103</v>
      </c>
      <c r="E656" s="375"/>
      <c r="F656" s="165">
        <f>F657+F668</f>
        <v>78139.399999999994</v>
      </c>
      <c r="G656" s="339"/>
      <c r="H656" s="165">
        <f>H657+H668</f>
        <v>73381.2</v>
      </c>
      <c r="I656" s="339"/>
      <c r="J656" s="165">
        <f>J657+J668</f>
        <v>73381.2</v>
      </c>
      <c r="K656" s="165"/>
      <c r="L656" s="158"/>
      <c r="N656" s="158"/>
      <c r="O656" s="158"/>
    </row>
    <row r="657" spans="1:15" s="141" customFormat="1" ht="31.2" x14ac:dyDescent="0.3">
      <c r="A657" s="273" t="s">
        <v>526</v>
      </c>
      <c r="B657" s="208" t="s">
        <v>8</v>
      </c>
      <c r="C657" s="4" t="s">
        <v>7</v>
      </c>
      <c r="D657" s="160" t="s">
        <v>527</v>
      </c>
      <c r="E657" s="375"/>
      <c r="F657" s="165">
        <f>F661+F658</f>
        <v>46599.499999999993</v>
      </c>
      <c r="G657" s="165"/>
      <c r="H657" s="165">
        <f>H661+H658</f>
        <v>41646.699999999997</v>
      </c>
      <c r="I657" s="165"/>
      <c r="J657" s="165">
        <f>J661+J658</f>
        <v>41646.699999999997</v>
      </c>
      <c r="K657" s="165"/>
      <c r="L657" s="158"/>
      <c r="N657" s="158"/>
      <c r="O657" s="158"/>
    </row>
    <row r="658" spans="1:15" s="184" customFormat="1" ht="31.2" x14ac:dyDescent="0.3">
      <c r="A658" s="273" t="s">
        <v>772</v>
      </c>
      <c r="B658" s="2" t="s">
        <v>8</v>
      </c>
      <c r="C658" s="4" t="s">
        <v>7</v>
      </c>
      <c r="D658" s="324" t="s">
        <v>773</v>
      </c>
      <c r="E658" s="490"/>
      <c r="F658" s="165">
        <f>F659</f>
        <v>4500</v>
      </c>
      <c r="G658" s="165"/>
      <c r="H658" s="165">
        <f t="shared" ref="H658:J659" si="123">H659</f>
        <v>0</v>
      </c>
      <c r="I658" s="165"/>
      <c r="J658" s="165">
        <f t="shared" si="123"/>
        <v>0</v>
      </c>
      <c r="K658" s="165"/>
      <c r="L658" s="158"/>
      <c r="N658" s="158"/>
      <c r="O658" s="158"/>
    </row>
    <row r="659" spans="1:15" s="184" customFormat="1" ht="31.2" x14ac:dyDescent="0.3">
      <c r="A659" s="271" t="s">
        <v>62</v>
      </c>
      <c r="B659" s="2" t="s">
        <v>8</v>
      </c>
      <c r="C659" s="4" t="s">
        <v>7</v>
      </c>
      <c r="D659" s="324" t="s">
        <v>773</v>
      </c>
      <c r="E659" s="478">
        <v>600</v>
      </c>
      <c r="F659" s="165">
        <f>F660</f>
        <v>4500</v>
      </c>
      <c r="G659" s="165"/>
      <c r="H659" s="165">
        <f t="shared" si="123"/>
        <v>0</v>
      </c>
      <c r="I659" s="165"/>
      <c r="J659" s="165">
        <f t="shared" si="123"/>
        <v>0</v>
      </c>
      <c r="K659" s="165"/>
      <c r="L659" s="158"/>
      <c r="N659" s="158"/>
      <c r="O659" s="158"/>
    </row>
    <row r="660" spans="1:15" s="184" customFormat="1" x14ac:dyDescent="0.3">
      <c r="A660" s="271" t="s">
        <v>63</v>
      </c>
      <c r="B660" s="2" t="s">
        <v>8</v>
      </c>
      <c r="C660" s="4" t="s">
        <v>7</v>
      </c>
      <c r="D660" s="324" t="s">
        <v>773</v>
      </c>
      <c r="E660" s="478">
        <v>610</v>
      </c>
      <c r="F660" s="165">
        <f>'ведом. 2024-2026'!AD721</f>
        <v>4500</v>
      </c>
      <c r="G660" s="339"/>
      <c r="H660" s="165">
        <f>'ведом. 2024-2026'!AE721</f>
        <v>0</v>
      </c>
      <c r="I660" s="339"/>
      <c r="J660" s="165">
        <f>'ведом. 2024-2026'!AF721</f>
        <v>0</v>
      </c>
      <c r="K660" s="165"/>
      <c r="L660" s="158"/>
      <c r="N660" s="158"/>
      <c r="O660" s="158"/>
    </row>
    <row r="661" spans="1:15" s="141" customFormat="1" ht="31.2" x14ac:dyDescent="0.3">
      <c r="A661" s="273" t="s">
        <v>282</v>
      </c>
      <c r="B661" s="208" t="s">
        <v>8</v>
      </c>
      <c r="C661" s="4" t="s">
        <v>7</v>
      </c>
      <c r="D661" s="160" t="s">
        <v>528</v>
      </c>
      <c r="E661" s="377"/>
      <c r="F661" s="165">
        <f>F662+F665</f>
        <v>42099.499999999993</v>
      </c>
      <c r="G661" s="165"/>
      <c r="H661" s="165">
        <f>H662</f>
        <v>41646.699999999997</v>
      </c>
      <c r="I661" s="165"/>
      <c r="J661" s="165">
        <f>J662</f>
        <v>41646.699999999997</v>
      </c>
      <c r="K661" s="165"/>
      <c r="L661" s="158"/>
      <c r="N661" s="158"/>
      <c r="O661" s="158"/>
    </row>
    <row r="662" spans="1:15" s="184" customFormat="1" ht="31.2" x14ac:dyDescent="0.3">
      <c r="A662" s="410" t="s">
        <v>349</v>
      </c>
      <c r="B662" s="208" t="s">
        <v>8</v>
      </c>
      <c r="C662" s="4" t="s">
        <v>7</v>
      </c>
      <c r="D662" s="160" t="s">
        <v>529</v>
      </c>
      <c r="E662" s="378"/>
      <c r="F662" s="165">
        <f>F664</f>
        <v>42009.499999999993</v>
      </c>
      <c r="G662" s="339"/>
      <c r="H662" s="165">
        <f>H664</f>
        <v>41646.699999999997</v>
      </c>
      <c r="I662" s="339"/>
      <c r="J662" s="165">
        <f>J664</f>
        <v>41646.699999999997</v>
      </c>
      <c r="K662" s="165"/>
      <c r="L662" s="158"/>
      <c r="N662" s="158"/>
      <c r="O662" s="158"/>
    </row>
    <row r="663" spans="1:15" s="184" customFormat="1" ht="31.2" x14ac:dyDescent="0.3">
      <c r="A663" s="410" t="s">
        <v>62</v>
      </c>
      <c r="B663" s="208" t="s">
        <v>8</v>
      </c>
      <c r="C663" s="4" t="s">
        <v>7</v>
      </c>
      <c r="D663" s="160" t="s">
        <v>529</v>
      </c>
      <c r="E663" s="361">
        <v>600</v>
      </c>
      <c r="F663" s="165">
        <f>F664</f>
        <v>42009.499999999993</v>
      </c>
      <c r="G663" s="339"/>
      <c r="H663" s="165">
        <f>H664</f>
        <v>41646.699999999997</v>
      </c>
      <c r="I663" s="339"/>
      <c r="J663" s="165">
        <f>J664</f>
        <v>41646.699999999997</v>
      </c>
      <c r="K663" s="165"/>
      <c r="L663" s="158"/>
      <c r="N663" s="158"/>
      <c r="O663" s="158"/>
    </row>
    <row r="664" spans="1:15" s="184" customFormat="1" x14ac:dyDescent="0.3">
      <c r="A664" s="410" t="s">
        <v>63</v>
      </c>
      <c r="B664" s="208" t="s">
        <v>8</v>
      </c>
      <c r="C664" s="4" t="s">
        <v>7</v>
      </c>
      <c r="D664" s="160" t="s">
        <v>529</v>
      </c>
      <c r="E664" s="361">
        <v>610</v>
      </c>
      <c r="F664" s="165">
        <f>'ведом. 2024-2026'!AD725</f>
        <v>42009.499999999993</v>
      </c>
      <c r="G664" s="339"/>
      <c r="H664" s="165">
        <f>'ведом. 2024-2026'!AE725</f>
        <v>41646.699999999997</v>
      </c>
      <c r="I664" s="339"/>
      <c r="J664" s="165">
        <f>'ведом. 2024-2026'!AF725</f>
        <v>41646.699999999997</v>
      </c>
      <c r="K664" s="165"/>
      <c r="L664" s="158"/>
      <c r="N664" s="158"/>
      <c r="O664" s="158"/>
    </row>
    <row r="665" spans="1:15" s="684" customFormat="1" ht="31.2" x14ac:dyDescent="0.3">
      <c r="A665" s="293" t="s">
        <v>815</v>
      </c>
      <c r="B665" s="2" t="s">
        <v>8</v>
      </c>
      <c r="C665" s="506" t="s">
        <v>7</v>
      </c>
      <c r="D665" s="160" t="s">
        <v>816</v>
      </c>
      <c r="E665" s="448"/>
      <c r="F665" s="688">
        <f>F666</f>
        <v>90</v>
      </c>
      <c r="G665" s="688"/>
      <c r="H665" s="688">
        <f t="shared" ref="H665:J665" si="124">H666</f>
        <v>0</v>
      </c>
      <c r="I665" s="688"/>
      <c r="J665" s="688">
        <f t="shared" si="124"/>
        <v>0</v>
      </c>
      <c r="K665" s="688"/>
      <c r="L665" s="687"/>
      <c r="N665" s="687"/>
      <c r="O665" s="687"/>
    </row>
    <row r="666" spans="1:15" s="684" customFormat="1" ht="31.2" x14ac:dyDescent="0.3">
      <c r="A666" s="293" t="s">
        <v>62</v>
      </c>
      <c r="B666" s="2" t="s">
        <v>8</v>
      </c>
      <c r="C666" s="506" t="s">
        <v>7</v>
      </c>
      <c r="D666" s="160" t="s">
        <v>816</v>
      </c>
      <c r="E666" s="448">
        <v>600</v>
      </c>
      <c r="F666" s="696">
        <f>F667</f>
        <v>90</v>
      </c>
      <c r="G666" s="696"/>
      <c r="H666" s="696">
        <f t="shared" ref="H666:J666" si="125">H667</f>
        <v>0</v>
      </c>
      <c r="I666" s="696"/>
      <c r="J666" s="696">
        <f t="shared" si="125"/>
        <v>0</v>
      </c>
      <c r="K666" s="693"/>
      <c r="L666" s="687"/>
      <c r="N666" s="687"/>
      <c r="O666" s="687"/>
    </row>
    <row r="667" spans="1:15" s="684" customFormat="1" x14ac:dyDescent="0.3">
      <c r="A667" s="293" t="s">
        <v>63</v>
      </c>
      <c r="B667" s="2" t="s">
        <v>8</v>
      </c>
      <c r="C667" s="506" t="s">
        <v>7</v>
      </c>
      <c r="D667" s="160" t="s">
        <v>816</v>
      </c>
      <c r="E667" s="448">
        <v>610</v>
      </c>
      <c r="F667" s="688">
        <f>'ведом. 2024-2026'!AD728</f>
        <v>90</v>
      </c>
      <c r="G667" s="692"/>
      <c r="H667" s="688">
        <v>0</v>
      </c>
      <c r="I667" s="692"/>
      <c r="J667" s="688">
        <v>0</v>
      </c>
      <c r="K667" s="688"/>
      <c r="L667" s="687"/>
      <c r="N667" s="687"/>
      <c r="O667" s="687"/>
    </row>
    <row r="668" spans="1:15" s="141" customFormat="1" ht="31.2" x14ac:dyDescent="0.3">
      <c r="A668" s="273" t="s">
        <v>530</v>
      </c>
      <c r="B668" s="208" t="s">
        <v>8</v>
      </c>
      <c r="C668" s="4" t="s">
        <v>7</v>
      </c>
      <c r="D668" s="160" t="s">
        <v>531</v>
      </c>
      <c r="E668" s="361"/>
      <c r="F668" s="165">
        <f>F669</f>
        <v>31539.899999999998</v>
      </c>
      <c r="G668" s="339"/>
      <c r="H668" s="165">
        <f>H669</f>
        <v>31734.499999999996</v>
      </c>
      <c r="I668" s="339"/>
      <c r="J668" s="165">
        <f>J669</f>
        <v>31734.499999999996</v>
      </c>
      <c r="K668" s="165"/>
      <c r="L668" s="158"/>
      <c r="N668" s="158"/>
      <c r="O668" s="158"/>
    </row>
    <row r="669" spans="1:15" s="141" customFormat="1" ht="31.2" x14ac:dyDescent="0.3">
      <c r="A669" s="274" t="s">
        <v>159</v>
      </c>
      <c r="B669" s="208" t="s">
        <v>8</v>
      </c>
      <c r="C669" s="4" t="s">
        <v>7</v>
      </c>
      <c r="D669" s="160" t="s">
        <v>532</v>
      </c>
      <c r="E669" s="361"/>
      <c r="F669" s="165">
        <f>F670+F674</f>
        <v>31539.899999999998</v>
      </c>
      <c r="G669" s="339"/>
      <c r="H669" s="165">
        <f>H670+H674</f>
        <v>31734.499999999996</v>
      </c>
      <c r="I669" s="339"/>
      <c r="J669" s="165">
        <f>J670+J674</f>
        <v>31734.499999999996</v>
      </c>
      <c r="K669" s="165"/>
      <c r="L669" s="158"/>
      <c r="N669" s="158"/>
      <c r="O669" s="158"/>
    </row>
    <row r="670" spans="1:15" s="141" customFormat="1" ht="31.2" x14ac:dyDescent="0.3">
      <c r="A670" s="410" t="s">
        <v>62</v>
      </c>
      <c r="B670" s="208" t="s">
        <v>8</v>
      </c>
      <c r="C670" s="4" t="s">
        <v>7</v>
      </c>
      <c r="D670" s="160" t="s">
        <v>532</v>
      </c>
      <c r="E670" s="361">
        <v>600</v>
      </c>
      <c r="F670" s="165">
        <f>F671+F672+F673</f>
        <v>31163.599999999999</v>
      </c>
      <c r="G670" s="339"/>
      <c r="H670" s="165">
        <f>H671+H672+H673</f>
        <v>31358.199999999997</v>
      </c>
      <c r="I670" s="339"/>
      <c r="J670" s="165">
        <f>J671+J672+J673</f>
        <v>31358.199999999997</v>
      </c>
      <c r="K670" s="165"/>
      <c r="L670" s="158"/>
      <c r="N670" s="158"/>
      <c r="O670" s="158"/>
    </row>
    <row r="671" spans="1:15" s="141" customFormat="1" x14ac:dyDescent="0.3">
      <c r="A671" s="410" t="s">
        <v>63</v>
      </c>
      <c r="B671" s="208" t="s">
        <v>8</v>
      </c>
      <c r="C671" s="4" t="s">
        <v>7</v>
      </c>
      <c r="D671" s="160" t="s">
        <v>532</v>
      </c>
      <c r="E671" s="361">
        <v>610</v>
      </c>
      <c r="F671" s="165">
        <f>'ведом. 2024-2026'!AD732</f>
        <v>29906.199999999997</v>
      </c>
      <c r="G671" s="339"/>
      <c r="H671" s="165">
        <f>'ведом. 2024-2026'!AE732</f>
        <v>30100.799999999996</v>
      </c>
      <c r="I671" s="339"/>
      <c r="J671" s="165">
        <f>'ведом. 2024-2026'!AF732</f>
        <v>30100.799999999996</v>
      </c>
      <c r="K671" s="165"/>
      <c r="L671" s="158"/>
      <c r="N671" s="158"/>
      <c r="O671" s="158"/>
    </row>
    <row r="672" spans="1:15" s="184" customFormat="1" x14ac:dyDescent="0.3">
      <c r="A672" s="271" t="s">
        <v>132</v>
      </c>
      <c r="B672" s="208" t="s">
        <v>8</v>
      </c>
      <c r="C672" s="4" t="s">
        <v>7</v>
      </c>
      <c r="D672" s="160" t="s">
        <v>532</v>
      </c>
      <c r="E672" s="361">
        <v>620</v>
      </c>
      <c r="F672" s="165">
        <f>'ведом. 2024-2026'!AD733</f>
        <v>628.70000000000005</v>
      </c>
      <c r="G672" s="339"/>
      <c r="H672" s="165">
        <f>'ведом. 2024-2026'!AE733</f>
        <v>628.70000000000005</v>
      </c>
      <c r="I672" s="339"/>
      <c r="J672" s="165">
        <f>'ведом. 2024-2026'!AF733</f>
        <v>628.70000000000005</v>
      </c>
      <c r="K672" s="165"/>
      <c r="L672" s="158"/>
      <c r="N672" s="158"/>
      <c r="O672" s="158"/>
    </row>
    <row r="673" spans="1:15" s="184" customFormat="1" ht="31.2" x14ac:dyDescent="0.3">
      <c r="A673" s="271" t="s">
        <v>392</v>
      </c>
      <c r="B673" s="208" t="s">
        <v>8</v>
      </c>
      <c r="C673" s="4" t="s">
        <v>7</v>
      </c>
      <c r="D673" s="160" t="s">
        <v>532</v>
      </c>
      <c r="E673" s="361">
        <v>630</v>
      </c>
      <c r="F673" s="165">
        <f>'ведом. 2024-2026'!AD734</f>
        <v>628.70000000000005</v>
      </c>
      <c r="G673" s="339"/>
      <c r="H673" s="165">
        <f>'ведом. 2024-2026'!AE734</f>
        <v>628.70000000000005</v>
      </c>
      <c r="I673" s="339"/>
      <c r="J673" s="165">
        <f>'ведом. 2024-2026'!AF734</f>
        <v>628.70000000000005</v>
      </c>
      <c r="K673" s="165"/>
      <c r="L673" s="158"/>
      <c r="N673" s="158"/>
      <c r="O673" s="158"/>
    </row>
    <row r="674" spans="1:15" s="184" customFormat="1" x14ac:dyDescent="0.3">
      <c r="A674" s="271" t="s">
        <v>42</v>
      </c>
      <c r="B674" s="208" t="s">
        <v>8</v>
      </c>
      <c r="C674" s="4" t="s">
        <v>7</v>
      </c>
      <c r="D674" s="160" t="s">
        <v>532</v>
      </c>
      <c r="E674" s="361">
        <v>800</v>
      </c>
      <c r="F674" s="165">
        <f>F675</f>
        <v>376.3</v>
      </c>
      <c r="G674" s="339"/>
      <c r="H674" s="165">
        <f>H675</f>
        <v>376.3</v>
      </c>
      <c r="I674" s="339"/>
      <c r="J674" s="165">
        <f>J675</f>
        <v>376.3</v>
      </c>
      <c r="K674" s="165"/>
      <c r="L674" s="158"/>
      <c r="N674" s="158"/>
      <c r="O674" s="158"/>
    </row>
    <row r="675" spans="1:15" s="184" customFormat="1" ht="31.2" x14ac:dyDescent="0.3">
      <c r="A675" s="271" t="s">
        <v>123</v>
      </c>
      <c r="B675" s="208" t="s">
        <v>8</v>
      </c>
      <c r="C675" s="4" t="s">
        <v>7</v>
      </c>
      <c r="D675" s="160" t="s">
        <v>532</v>
      </c>
      <c r="E675" s="361">
        <v>810</v>
      </c>
      <c r="F675" s="165">
        <f>'ведом. 2024-2026'!AD736</f>
        <v>376.3</v>
      </c>
      <c r="G675" s="339"/>
      <c r="H675" s="165">
        <f>'ведом. 2024-2026'!AE736</f>
        <v>376.3</v>
      </c>
      <c r="I675" s="339"/>
      <c r="J675" s="165">
        <f>'ведом. 2024-2026'!AF736</f>
        <v>376.3</v>
      </c>
      <c r="K675" s="165"/>
      <c r="L675" s="158"/>
      <c r="N675" s="158"/>
      <c r="O675" s="158"/>
    </row>
    <row r="676" spans="1:15" s="184" customFormat="1" ht="31.2" x14ac:dyDescent="0.3">
      <c r="A676" s="277" t="s">
        <v>165</v>
      </c>
      <c r="B676" s="2" t="s">
        <v>8</v>
      </c>
      <c r="C676" s="4" t="s">
        <v>7</v>
      </c>
      <c r="D676" s="348" t="s">
        <v>104</v>
      </c>
      <c r="E676" s="478"/>
      <c r="F676" s="165">
        <f>F677</f>
        <v>4400</v>
      </c>
      <c r="G676" s="165"/>
      <c r="H676" s="165">
        <f t="shared" ref="H676:J680" si="126">H677</f>
        <v>0</v>
      </c>
      <c r="I676" s="165"/>
      <c r="J676" s="165">
        <f t="shared" si="126"/>
        <v>0</v>
      </c>
      <c r="K676" s="165"/>
      <c r="L676" s="158"/>
      <c r="N676" s="158"/>
      <c r="O676" s="158"/>
    </row>
    <row r="677" spans="1:15" s="184" customFormat="1" ht="31.2" x14ac:dyDescent="0.3">
      <c r="A677" s="273" t="s">
        <v>383</v>
      </c>
      <c r="B677" s="2" t="s">
        <v>8</v>
      </c>
      <c r="C677" s="4" t="s">
        <v>7</v>
      </c>
      <c r="D677" s="160" t="s">
        <v>106</v>
      </c>
      <c r="E677" s="304"/>
      <c r="F677" s="165">
        <f>F678</f>
        <v>4400</v>
      </c>
      <c r="G677" s="165"/>
      <c r="H677" s="165">
        <f t="shared" si="126"/>
        <v>0</v>
      </c>
      <c r="I677" s="165"/>
      <c r="J677" s="165">
        <f t="shared" si="126"/>
        <v>0</v>
      </c>
      <c r="K677" s="165"/>
      <c r="L677" s="158"/>
      <c r="N677" s="158"/>
      <c r="O677" s="158"/>
    </row>
    <row r="678" spans="1:15" s="184" customFormat="1" ht="31.2" x14ac:dyDescent="0.3">
      <c r="A678" s="297" t="s">
        <v>624</v>
      </c>
      <c r="B678" s="2" t="s">
        <v>8</v>
      </c>
      <c r="C678" s="4" t="s">
        <v>7</v>
      </c>
      <c r="D678" s="160" t="s">
        <v>127</v>
      </c>
      <c r="E678" s="312"/>
      <c r="F678" s="165">
        <f>F679</f>
        <v>4400</v>
      </c>
      <c r="G678" s="165"/>
      <c r="H678" s="165">
        <f t="shared" si="126"/>
        <v>0</v>
      </c>
      <c r="I678" s="165"/>
      <c r="J678" s="165">
        <f t="shared" si="126"/>
        <v>0</v>
      </c>
      <c r="K678" s="165"/>
      <c r="L678" s="158"/>
      <c r="N678" s="158"/>
      <c r="O678" s="158"/>
    </row>
    <row r="679" spans="1:15" s="184" customFormat="1" x14ac:dyDescent="0.3">
      <c r="A679" s="293" t="s">
        <v>178</v>
      </c>
      <c r="B679" s="2" t="s">
        <v>8</v>
      </c>
      <c r="C679" s="4" t="s">
        <v>7</v>
      </c>
      <c r="D679" s="160" t="s">
        <v>179</v>
      </c>
      <c r="E679" s="304"/>
      <c r="F679" s="165">
        <f>F680</f>
        <v>4400</v>
      </c>
      <c r="G679" s="165"/>
      <c r="H679" s="165">
        <f t="shared" si="126"/>
        <v>0</v>
      </c>
      <c r="I679" s="165"/>
      <c r="J679" s="165">
        <f t="shared" si="126"/>
        <v>0</v>
      </c>
      <c r="K679" s="165"/>
      <c r="L679" s="158"/>
      <c r="N679" s="158"/>
      <c r="O679" s="158"/>
    </row>
    <row r="680" spans="1:15" s="184" customFormat="1" ht="31.2" x14ac:dyDescent="0.3">
      <c r="A680" s="271" t="s">
        <v>62</v>
      </c>
      <c r="B680" s="2" t="s">
        <v>8</v>
      </c>
      <c r="C680" s="4" t="s">
        <v>7</v>
      </c>
      <c r="D680" s="160" t="s">
        <v>179</v>
      </c>
      <c r="E680" s="478">
        <v>600</v>
      </c>
      <c r="F680" s="165">
        <f>F681</f>
        <v>4400</v>
      </c>
      <c r="G680" s="165"/>
      <c r="H680" s="165">
        <f t="shared" si="126"/>
        <v>0</v>
      </c>
      <c r="I680" s="165"/>
      <c r="J680" s="165">
        <f t="shared" si="126"/>
        <v>0</v>
      </c>
      <c r="K680" s="165"/>
      <c r="L680" s="158"/>
      <c r="N680" s="158"/>
      <c r="O680" s="158"/>
    </row>
    <row r="681" spans="1:15" s="184" customFormat="1" x14ac:dyDescent="0.3">
      <c r="A681" s="271" t="s">
        <v>63</v>
      </c>
      <c r="B681" s="2" t="s">
        <v>8</v>
      </c>
      <c r="C681" s="4" t="s">
        <v>7</v>
      </c>
      <c r="D681" s="160" t="s">
        <v>179</v>
      </c>
      <c r="E681" s="478">
        <v>610</v>
      </c>
      <c r="F681" s="165">
        <f>'ведом. 2024-2026'!AD742</f>
        <v>4400</v>
      </c>
      <c r="G681" s="339"/>
      <c r="H681" s="165">
        <f>'ведом. 2024-2026'!AE742</f>
        <v>0</v>
      </c>
      <c r="I681" s="339"/>
      <c r="J681" s="165">
        <f>'ведом. 2024-2026'!AF742</f>
        <v>0</v>
      </c>
      <c r="K681" s="165"/>
      <c r="L681" s="158"/>
      <c r="N681" s="158"/>
      <c r="O681" s="158"/>
    </row>
    <row r="682" spans="1:15" s="141" customFormat="1" x14ac:dyDescent="0.3">
      <c r="A682" s="410" t="s">
        <v>138</v>
      </c>
      <c r="B682" s="203" t="s">
        <v>8</v>
      </c>
      <c r="C682" s="4" t="s">
        <v>8</v>
      </c>
      <c r="D682" s="29"/>
      <c r="E682" s="360"/>
      <c r="F682" s="165">
        <f>F683+F689</f>
        <v>2059.6999999999998</v>
      </c>
      <c r="G682" s="165"/>
      <c r="H682" s="165">
        <f>H683+H689</f>
        <v>2000</v>
      </c>
      <c r="I682" s="165"/>
      <c r="J682" s="165">
        <f>J683+J689</f>
        <v>2000</v>
      </c>
      <c r="K682" s="165"/>
      <c r="L682" s="158"/>
      <c r="N682" s="158"/>
      <c r="O682" s="158"/>
    </row>
    <row r="683" spans="1:15" s="141" customFormat="1" ht="31.2" x14ac:dyDescent="0.3">
      <c r="A683" s="273" t="s">
        <v>165</v>
      </c>
      <c r="B683" s="203" t="s">
        <v>8</v>
      </c>
      <c r="C683" s="4" t="s">
        <v>8</v>
      </c>
      <c r="D683" s="29" t="s">
        <v>104</v>
      </c>
      <c r="E683" s="360"/>
      <c r="F683" s="165">
        <f>F684</f>
        <v>295.2</v>
      </c>
      <c r="G683" s="339"/>
      <c r="H683" s="165">
        <f>H684</f>
        <v>295.2</v>
      </c>
      <c r="I683" s="339"/>
      <c r="J683" s="165">
        <f>J684</f>
        <v>295.2</v>
      </c>
      <c r="K683" s="165"/>
      <c r="L683" s="158"/>
      <c r="N683" s="158"/>
      <c r="O683" s="158"/>
    </row>
    <row r="684" spans="1:15" s="141" customFormat="1" x14ac:dyDescent="0.3">
      <c r="A684" s="277" t="s">
        <v>166</v>
      </c>
      <c r="B684" s="203" t="s">
        <v>8</v>
      </c>
      <c r="C684" s="4" t="s">
        <v>8</v>
      </c>
      <c r="D684" s="29" t="s">
        <v>108</v>
      </c>
      <c r="E684" s="360"/>
      <c r="F684" s="165">
        <f>F685</f>
        <v>295.2</v>
      </c>
      <c r="G684" s="339"/>
      <c r="H684" s="165">
        <f>H685</f>
        <v>295.2</v>
      </c>
      <c r="I684" s="339"/>
      <c r="J684" s="165">
        <f>J685</f>
        <v>295.2</v>
      </c>
      <c r="K684" s="165"/>
      <c r="L684" s="158"/>
      <c r="N684" s="158"/>
      <c r="O684" s="158"/>
    </row>
    <row r="685" spans="1:15" s="141" customFormat="1" ht="31.2" x14ac:dyDescent="0.3">
      <c r="A685" s="297" t="s">
        <v>582</v>
      </c>
      <c r="B685" s="203" t="s">
        <v>8</v>
      </c>
      <c r="C685" s="4" t="s">
        <v>8</v>
      </c>
      <c r="D685" s="160" t="s">
        <v>170</v>
      </c>
      <c r="E685" s="360"/>
      <c r="F685" s="165">
        <f>F686</f>
        <v>295.2</v>
      </c>
      <c r="G685" s="339"/>
      <c r="H685" s="165">
        <f>H686</f>
        <v>295.2</v>
      </c>
      <c r="I685" s="339"/>
      <c r="J685" s="165">
        <f>J686</f>
        <v>295.2</v>
      </c>
      <c r="K685" s="165"/>
      <c r="L685" s="158"/>
      <c r="N685" s="158"/>
      <c r="O685" s="158"/>
    </row>
    <row r="686" spans="1:15" s="141" customFormat="1" ht="31.2" x14ac:dyDescent="0.3">
      <c r="A686" s="277" t="s">
        <v>675</v>
      </c>
      <c r="B686" s="203" t="s">
        <v>8</v>
      </c>
      <c r="C686" s="4" t="s">
        <v>8</v>
      </c>
      <c r="D686" s="324" t="s">
        <v>676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1" t="s">
        <v>122</v>
      </c>
      <c r="B687" s="203" t="s">
        <v>8</v>
      </c>
      <c r="C687" s="4" t="s">
        <v>8</v>
      </c>
      <c r="D687" s="324" t="s">
        <v>676</v>
      </c>
      <c r="E687" s="361">
        <v>200</v>
      </c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x14ac:dyDescent="0.3">
      <c r="A688" s="271" t="s">
        <v>53</v>
      </c>
      <c r="B688" s="203" t="s">
        <v>8</v>
      </c>
      <c r="C688" s="4" t="s">
        <v>8</v>
      </c>
      <c r="D688" s="324" t="s">
        <v>676</v>
      </c>
      <c r="E688" s="361">
        <v>240</v>
      </c>
      <c r="F688" s="165">
        <f>'ведом. 2024-2026'!AD351</f>
        <v>295.2</v>
      </c>
      <c r="G688" s="339"/>
      <c r="H688" s="165">
        <f>'ведом. 2024-2026'!AE351</f>
        <v>295.2</v>
      </c>
      <c r="I688" s="339"/>
      <c r="J688" s="165">
        <f>'ведом. 2024-2026'!AF351</f>
        <v>295.2</v>
      </c>
      <c r="K688" s="165"/>
      <c r="L688" s="158"/>
      <c r="N688" s="158"/>
      <c r="O688" s="158"/>
    </row>
    <row r="689" spans="1:15" s="141" customFormat="1" ht="31.2" x14ac:dyDescent="0.3">
      <c r="A689" s="273" t="s">
        <v>312</v>
      </c>
      <c r="B689" s="203" t="s">
        <v>8</v>
      </c>
      <c r="C689" s="4" t="s">
        <v>8</v>
      </c>
      <c r="D689" s="160" t="s">
        <v>134</v>
      </c>
      <c r="E689" s="361"/>
      <c r="F689" s="165">
        <f>F690</f>
        <v>1764.5</v>
      </c>
      <c r="G689" s="339"/>
      <c r="H689" s="165">
        <f>H690</f>
        <v>1704.8</v>
      </c>
      <c r="I689" s="339"/>
      <c r="J689" s="165">
        <f>J690</f>
        <v>1704.8</v>
      </c>
      <c r="K689" s="165"/>
      <c r="L689" s="158"/>
      <c r="N689" s="158"/>
      <c r="O689" s="158"/>
    </row>
    <row r="690" spans="1:15" s="141" customFormat="1" x14ac:dyDescent="0.3">
      <c r="A690" s="273" t="s">
        <v>321</v>
      </c>
      <c r="B690" s="11" t="s">
        <v>8</v>
      </c>
      <c r="C690" s="201" t="s">
        <v>8</v>
      </c>
      <c r="D690" s="160" t="s">
        <v>322</v>
      </c>
      <c r="E690" s="361"/>
      <c r="F690" s="165">
        <f>F691+F697</f>
        <v>1764.5</v>
      </c>
      <c r="G690" s="165"/>
      <c r="H690" s="165">
        <f>H691+H697</f>
        <v>1704.8</v>
      </c>
      <c r="I690" s="165"/>
      <c r="J690" s="165">
        <f>J691+J697</f>
        <v>1704.8</v>
      </c>
      <c r="K690" s="165"/>
      <c r="L690" s="158"/>
      <c r="N690" s="158"/>
      <c r="O690" s="158"/>
    </row>
    <row r="691" spans="1:15" s="141" customFormat="1" x14ac:dyDescent="0.3">
      <c r="A691" s="292" t="s">
        <v>568</v>
      </c>
      <c r="B691" s="11" t="s">
        <v>8</v>
      </c>
      <c r="C691" s="201" t="s">
        <v>8</v>
      </c>
      <c r="D691" s="160" t="s">
        <v>323</v>
      </c>
      <c r="E691" s="361"/>
      <c r="F691" s="165">
        <f>F692</f>
        <v>725.8</v>
      </c>
      <c r="G691" s="165"/>
      <c r="H691" s="165">
        <f>H692</f>
        <v>747.8</v>
      </c>
      <c r="I691" s="165"/>
      <c r="J691" s="165">
        <f>J692</f>
        <v>747.8</v>
      </c>
      <c r="K691" s="165"/>
      <c r="L691" s="158"/>
      <c r="N691" s="158"/>
      <c r="O691" s="158"/>
    </row>
    <row r="692" spans="1:15" s="141" customFormat="1" ht="31.2" x14ac:dyDescent="0.3">
      <c r="A692" s="298" t="s">
        <v>324</v>
      </c>
      <c r="B692" s="203" t="s">
        <v>8</v>
      </c>
      <c r="C692" s="4" t="s">
        <v>8</v>
      </c>
      <c r="D692" s="160" t="s">
        <v>325</v>
      </c>
      <c r="E692" s="361"/>
      <c r="F692" s="165">
        <f>F693+F695</f>
        <v>725.8</v>
      </c>
      <c r="G692" s="165"/>
      <c r="H692" s="165">
        <f>H693+H695</f>
        <v>747.8</v>
      </c>
      <c r="I692" s="165"/>
      <c r="J692" s="165">
        <f>J693+J695</f>
        <v>747.8</v>
      </c>
      <c r="K692" s="165"/>
      <c r="L692" s="158"/>
      <c r="N692" s="158"/>
      <c r="O692" s="158"/>
    </row>
    <row r="693" spans="1:15" s="141" customFormat="1" x14ac:dyDescent="0.3">
      <c r="A693" s="271" t="s">
        <v>122</v>
      </c>
      <c r="B693" s="11" t="s">
        <v>8</v>
      </c>
      <c r="C693" s="201" t="s">
        <v>8</v>
      </c>
      <c r="D693" s="160" t="s">
        <v>325</v>
      </c>
      <c r="E693" s="361">
        <v>200</v>
      </c>
      <c r="F693" s="165">
        <f>F694</f>
        <v>350</v>
      </c>
      <c r="G693" s="386"/>
      <c r="H693" s="165">
        <f>H694</f>
        <v>480</v>
      </c>
      <c r="I693" s="386"/>
      <c r="J693" s="165">
        <f>J694</f>
        <v>480</v>
      </c>
      <c r="K693" s="169"/>
      <c r="L693" s="158"/>
      <c r="N693" s="158"/>
      <c r="O693" s="158"/>
    </row>
    <row r="694" spans="1:15" s="141" customFormat="1" x14ac:dyDescent="0.3">
      <c r="A694" s="271" t="s">
        <v>53</v>
      </c>
      <c r="B694" s="11" t="s">
        <v>8</v>
      </c>
      <c r="C694" s="201" t="s">
        <v>8</v>
      </c>
      <c r="D694" s="160" t="s">
        <v>325</v>
      </c>
      <c r="E694" s="361">
        <v>240</v>
      </c>
      <c r="F694" s="165">
        <f>'ведом. 2024-2026'!AD357</f>
        <v>350</v>
      </c>
      <c r="G694" s="339"/>
      <c r="H694" s="165">
        <f>'ведом. 2024-2026'!AE357</f>
        <v>480</v>
      </c>
      <c r="I694" s="339"/>
      <c r="J694" s="165">
        <f>'ведом. 2024-2026'!AF357</f>
        <v>480</v>
      </c>
      <c r="K694" s="165"/>
      <c r="L694" s="158"/>
      <c r="N694" s="158"/>
      <c r="O694" s="158"/>
    </row>
    <row r="695" spans="1:15" s="184" customFormat="1" ht="31.2" x14ac:dyDescent="0.3">
      <c r="A695" s="410" t="s">
        <v>62</v>
      </c>
      <c r="B695" s="11" t="s">
        <v>8</v>
      </c>
      <c r="C695" s="201" t="s">
        <v>8</v>
      </c>
      <c r="D695" s="160" t="s">
        <v>325</v>
      </c>
      <c r="E695" s="361">
        <v>600</v>
      </c>
      <c r="F695" s="165">
        <f>F696</f>
        <v>375.8</v>
      </c>
      <c r="G695" s="165"/>
      <c r="H695" s="165">
        <f>H696</f>
        <v>267.8</v>
      </c>
      <c r="I695" s="165"/>
      <c r="J695" s="165">
        <f>J696</f>
        <v>267.8</v>
      </c>
      <c r="K695" s="165"/>
      <c r="L695" s="158"/>
      <c r="N695" s="158"/>
      <c r="O695" s="158"/>
    </row>
    <row r="696" spans="1:15" s="184" customFormat="1" x14ac:dyDescent="0.3">
      <c r="A696" s="410" t="s">
        <v>63</v>
      </c>
      <c r="B696" s="11" t="s">
        <v>8</v>
      </c>
      <c r="C696" s="201" t="s">
        <v>8</v>
      </c>
      <c r="D696" s="160" t="s">
        <v>325</v>
      </c>
      <c r="E696" s="361">
        <v>610</v>
      </c>
      <c r="F696" s="165">
        <f>'ведом. 2024-2026'!AD359</f>
        <v>375.8</v>
      </c>
      <c r="G696" s="339"/>
      <c r="H696" s="165">
        <f>'ведом. 2024-2026'!AE359</f>
        <v>267.8</v>
      </c>
      <c r="I696" s="339"/>
      <c r="J696" s="165">
        <f>'ведом. 2024-2026'!AF359</f>
        <v>267.8</v>
      </c>
      <c r="K696" s="165"/>
      <c r="L696" s="158"/>
      <c r="N696" s="158"/>
      <c r="O696" s="158"/>
    </row>
    <row r="697" spans="1:15" s="184" customFormat="1" ht="62.4" x14ac:dyDescent="0.3">
      <c r="A697" s="411" t="s">
        <v>641</v>
      </c>
      <c r="B697" s="11" t="s">
        <v>8</v>
      </c>
      <c r="C697" s="201" t="s">
        <v>8</v>
      </c>
      <c r="D697" s="343" t="s">
        <v>643</v>
      </c>
      <c r="E697" s="361"/>
      <c r="F697" s="165">
        <f>F698</f>
        <v>1038.7</v>
      </c>
      <c r="G697" s="339"/>
      <c r="H697" s="165">
        <f>H698</f>
        <v>957</v>
      </c>
      <c r="I697" s="339"/>
      <c r="J697" s="165">
        <f>J698</f>
        <v>957</v>
      </c>
      <c r="K697" s="165"/>
      <c r="L697" s="158"/>
      <c r="N697" s="158"/>
      <c r="O697" s="158"/>
    </row>
    <row r="698" spans="1:15" s="184" customFormat="1" ht="31.2" x14ac:dyDescent="0.3">
      <c r="A698" s="411" t="s">
        <v>642</v>
      </c>
      <c r="B698" s="11" t="s">
        <v>8</v>
      </c>
      <c r="C698" s="201" t="s">
        <v>8</v>
      </c>
      <c r="D698" s="343" t="s">
        <v>644</v>
      </c>
      <c r="E698" s="361"/>
      <c r="F698" s="165">
        <f>F699</f>
        <v>1038.7</v>
      </c>
      <c r="G698" s="339"/>
      <c r="H698" s="165">
        <f>H699</f>
        <v>957</v>
      </c>
      <c r="I698" s="339"/>
      <c r="J698" s="165">
        <f>J699</f>
        <v>957</v>
      </c>
      <c r="K698" s="165"/>
      <c r="L698" s="158"/>
      <c r="N698" s="158"/>
      <c r="O698" s="158"/>
    </row>
    <row r="699" spans="1:15" s="184" customFormat="1" ht="31.2" x14ac:dyDescent="0.3">
      <c r="A699" s="410" t="s">
        <v>62</v>
      </c>
      <c r="B699" s="11" t="s">
        <v>8</v>
      </c>
      <c r="C699" s="201" t="s">
        <v>8</v>
      </c>
      <c r="D699" s="343" t="s">
        <v>644</v>
      </c>
      <c r="E699" s="361">
        <v>600</v>
      </c>
      <c r="F699" s="165">
        <f>F700</f>
        <v>1038.7</v>
      </c>
      <c r="G699" s="339"/>
      <c r="H699" s="165">
        <f>H700</f>
        <v>957</v>
      </c>
      <c r="I699" s="339"/>
      <c r="J699" s="165">
        <f>J700</f>
        <v>957</v>
      </c>
      <c r="K699" s="165"/>
      <c r="L699" s="158"/>
      <c r="N699" s="158"/>
      <c r="O699" s="158"/>
    </row>
    <row r="700" spans="1:15" s="184" customFormat="1" x14ac:dyDescent="0.3">
      <c r="A700" s="410" t="s">
        <v>63</v>
      </c>
      <c r="B700" s="11" t="s">
        <v>8</v>
      </c>
      <c r="C700" s="201" t="s">
        <v>8</v>
      </c>
      <c r="D700" s="343" t="s">
        <v>644</v>
      </c>
      <c r="E700" s="361">
        <v>610</v>
      </c>
      <c r="F700" s="165">
        <f>'ведом. 2024-2026'!AD749</f>
        <v>1038.7</v>
      </c>
      <c r="G700" s="339"/>
      <c r="H700" s="165">
        <f>'ведом. 2024-2026'!AE749</f>
        <v>957</v>
      </c>
      <c r="I700" s="339"/>
      <c r="J700" s="165">
        <f>'ведом. 2024-2026'!AF749</f>
        <v>957</v>
      </c>
      <c r="K700" s="165"/>
      <c r="L700" s="158"/>
      <c r="N700" s="158"/>
      <c r="O700" s="158"/>
    </row>
    <row r="701" spans="1:15" s="141" customFormat="1" x14ac:dyDescent="0.3">
      <c r="A701" s="410" t="s">
        <v>38</v>
      </c>
      <c r="B701" s="203" t="s">
        <v>8</v>
      </c>
      <c r="C701" s="4" t="s">
        <v>22</v>
      </c>
      <c r="D701" s="29"/>
      <c r="E701" s="361"/>
      <c r="F701" s="165">
        <f t="shared" ref="F701:K701" si="127">F702+F720+F734</f>
        <v>31982.1</v>
      </c>
      <c r="G701" s="339">
        <f t="shared" si="127"/>
        <v>3285</v>
      </c>
      <c r="H701" s="165">
        <f t="shared" si="127"/>
        <v>31479.599999999999</v>
      </c>
      <c r="I701" s="339">
        <f t="shared" si="127"/>
        <v>3500</v>
      </c>
      <c r="J701" s="165">
        <f t="shared" si="127"/>
        <v>30869.599999999999</v>
      </c>
      <c r="K701" s="165">
        <f t="shared" si="127"/>
        <v>3527</v>
      </c>
      <c r="L701" s="158"/>
      <c r="N701" s="158"/>
      <c r="O701" s="158"/>
    </row>
    <row r="702" spans="1:15" s="141" customFormat="1" x14ac:dyDescent="0.3">
      <c r="A702" s="423" t="s">
        <v>275</v>
      </c>
      <c r="B702" s="203" t="s">
        <v>8</v>
      </c>
      <c r="C702" s="4" t="s">
        <v>22</v>
      </c>
      <c r="D702" s="29" t="s">
        <v>102</v>
      </c>
      <c r="E702" s="360"/>
      <c r="F702" s="165">
        <f>F703</f>
        <v>26188.1</v>
      </c>
      <c r="G702" s="165"/>
      <c r="H702" s="165">
        <f>H703</f>
        <v>24533.599999999999</v>
      </c>
      <c r="I702" s="165"/>
      <c r="J702" s="165">
        <f>J703</f>
        <v>24833.599999999999</v>
      </c>
      <c r="K702" s="165"/>
      <c r="L702" s="158"/>
      <c r="N702" s="158"/>
      <c r="O702" s="158"/>
    </row>
    <row r="703" spans="1:15" s="141" customFormat="1" x14ac:dyDescent="0.3">
      <c r="A703" s="273" t="s">
        <v>389</v>
      </c>
      <c r="B703" s="203" t="s">
        <v>8</v>
      </c>
      <c r="C703" s="4" t="s">
        <v>22</v>
      </c>
      <c r="D703" s="160" t="s">
        <v>533</v>
      </c>
      <c r="E703" s="361"/>
      <c r="F703" s="165">
        <f>F704</f>
        <v>26188.1</v>
      </c>
      <c r="G703" s="339"/>
      <c r="H703" s="165">
        <f>H704</f>
        <v>24533.599999999999</v>
      </c>
      <c r="I703" s="339"/>
      <c r="J703" s="165">
        <f>J704</f>
        <v>24833.599999999999</v>
      </c>
      <c r="K703" s="165"/>
      <c r="L703" s="158"/>
      <c r="N703" s="158"/>
      <c r="O703" s="158"/>
    </row>
    <row r="704" spans="1:15" s="141" customFormat="1" ht="31.2" x14ac:dyDescent="0.3">
      <c r="A704" s="273" t="s">
        <v>283</v>
      </c>
      <c r="B704" s="203" t="s">
        <v>8</v>
      </c>
      <c r="C704" s="4" t="s">
        <v>22</v>
      </c>
      <c r="D704" s="160" t="s">
        <v>534</v>
      </c>
      <c r="E704" s="361"/>
      <c r="F704" s="165">
        <f>F705+F717</f>
        <v>26188.1</v>
      </c>
      <c r="G704" s="339"/>
      <c r="H704" s="165">
        <f>H705+H717</f>
        <v>24533.599999999999</v>
      </c>
      <c r="I704" s="339"/>
      <c r="J704" s="165">
        <f>J705+J717</f>
        <v>24833.599999999999</v>
      </c>
      <c r="K704" s="165"/>
      <c r="L704" s="158"/>
      <c r="N704" s="158"/>
      <c r="O704" s="158"/>
    </row>
    <row r="705" spans="1:15" s="141" customFormat="1" x14ac:dyDescent="0.3">
      <c r="A705" s="274" t="s">
        <v>212</v>
      </c>
      <c r="B705" s="203" t="s">
        <v>8</v>
      </c>
      <c r="C705" s="4" t="s">
        <v>22</v>
      </c>
      <c r="D705" s="160" t="s">
        <v>535</v>
      </c>
      <c r="E705" s="361"/>
      <c r="F705" s="165">
        <f>F706+F711+F714</f>
        <v>26188.1</v>
      </c>
      <c r="G705" s="339"/>
      <c r="H705" s="165">
        <f>H706+H711+H714</f>
        <v>24345.699999999997</v>
      </c>
      <c r="I705" s="339"/>
      <c r="J705" s="165">
        <f>J706+J711+J714</f>
        <v>24645.699999999997</v>
      </c>
      <c r="K705" s="165"/>
      <c r="L705" s="158"/>
      <c r="N705" s="158"/>
      <c r="O705" s="158"/>
    </row>
    <row r="706" spans="1:15" s="141" customFormat="1" ht="31.2" x14ac:dyDescent="0.3">
      <c r="A706" s="410" t="s">
        <v>213</v>
      </c>
      <c r="B706" s="203" t="s">
        <v>8</v>
      </c>
      <c r="C706" s="4" t="s">
        <v>22</v>
      </c>
      <c r="D706" s="160" t="s">
        <v>536</v>
      </c>
      <c r="E706" s="361"/>
      <c r="F706" s="165">
        <f>F707+F709</f>
        <v>1435.8</v>
      </c>
      <c r="G706" s="514"/>
      <c r="H706" s="514">
        <f>H707+H709</f>
        <v>1389.3</v>
      </c>
      <c r="I706" s="514"/>
      <c r="J706" s="514">
        <f>J707+J709</f>
        <v>1689.3</v>
      </c>
      <c r="K706" s="165"/>
      <c r="L706" s="158"/>
      <c r="N706" s="158"/>
      <c r="O706" s="158"/>
    </row>
    <row r="707" spans="1:15" s="141" customFormat="1" x14ac:dyDescent="0.3">
      <c r="A707" s="410" t="s">
        <v>122</v>
      </c>
      <c r="B707" s="203" t="s">
        <v>8</v>
      </c>
      <c r="C707" s="4" t="s">
        <v>22</v>
      </c>
      <c r="D707" s="160" t="s">
        <v>536</v>
      </c>
      <c r="E707" s="361">
        <v>200</v>
      </c>
      <c r="F707" s="165">
        <f>F708</f>
        <v>1435.7</v>
      </c>
      <c r="G707" s="339"/>
      <c r="H707" s="165">
        <f>H708</f>
        <v>1389.3</v>
      </c>
      <c r="I707" s="339"/>
      <c r="J707" s="165">
        <f>J708</f>
        <v>1689.3</v>
      </c>
      <c r="K707" s="165"/>
      <c r="L707" s="158"/>
      <c r="N707" s="158"/>
      <c r="O707" s="158"/>
    </row>
    <row r="708" spans="1:15" s="141" customFormat="1" x14ac:dyDescent="0.3">
      <c r="A708" s="410" t="s">
        <v>53</v>
      </c>
      <c r="B708" s="203" t="s">
        <v>8</v>
      </c>
      <c r="C708" s="4" t="s">
        <v>22</v>
      </c>
      <c r="D708" s="160" t="s">
        <v>536</v>
      </c>
      <c r="E708" s="361">
        <v>240</v>
      </c>
      <c r="F708" s="165">
        <f>'ведом. 2024-2026'!AD757</f>
        <v>1435.7</v>
      </c>
      <c r="G708" s="339"/>
      <c r="H708" s="165">
        <f>'ведом. 2024-2026'!AE757</f>
        <v>1389.3</v>
      </c>
      <c r="I708" s="339"/>
      <c r="J708" s="165">
        <f>'ведом. 2024-2026'!AF757</f>
        <v>1689.3</v>
      </c>
      <c r="K708" s="165"/>
      <c r="L708" s="158"/>
      <c r="N708" s="158"/>
      <c r="O708" s="158"/>
    </row>
    <row r="709" spans="1:15" s="510" customFormat="1" x14ac:dyDescent="0.3">
      <c r="A709" s="271" t="s">
        <v>42</v>
      </c>
      <c r="B709" s="203" t="s">
        <v>8</v>
      </c>
      <c r="C709" s="506" t="s">
        <v>22</v>
      </c>
      <c r="D709" s="160" t="s">
        <v>536</v>
      </c>
      <c r="E709" s="361">
        <v>800</v>
      </c>
      <c r="F709" s="514">
        <f>F710</f>
        <v>0.1</v>
      </c>
      <c r="G709" s="514"/>
      <c r="H709" s="514">
        <f>H710</f>
        <v>0</v>
      </c>
      <c r="I709" s="514"/>
      <c r="J709" s="514">
        <f>J710</f>
        <v>0</v>
      </c>
      <c r="K709" s="514"/>
      <c r="L709" s="158"/>
      <c r="N709" s="158"/>
      <c r="O709" s="158"/>
    </row>
    <row r="710" spans="1:15" s="510" customFormat="1" x14ac:dyDescent="0.3">
      <c r="A710" s="271" t="s">
        <v>59</v>
      </c>
      <c r="B710" s="203" t="s">
        <v>8</v>
      </c>
      <c r="C710" s="506" t="s">
        <v>22</v>
      </c>
      <c r="D710" s="160" t="s">
        <v>536</v>
      </c>
      <c r="E710" s="361">
        <v>850</v>
      </c>
      <c r="F710" s="514">
        <f>'ведом. 2024-2026'!AD759</f>
        <v>0.1</v>
      </c>
      <c r="G710" s="339"/>
      <c r="H710" s="514">
        <f>'ведом. 2024-2026'!AE759</f>
        <v>0</v>
      </c>
      <c r="I710" s="339"/>
      <c r="J710" s="514">
        <f>'ведом. 2024-2026'!AF759</f>
        <v>0</v>
      </c>
      <c r="K710" s="514"/>
      <c r="L710" s="158"/>
      <c r="N710" s="158"/>
      <c r="O710" s="158"/>
    </row>
    <row r="711" spans="1:15" s="141" customFormat="1" ht="31.2" x14ac:dyDescent="0.3">
      <c r="A711" s="293" t="s">
        <v>375</v>
      </c>
      <c r="B711" s="203" t="s">
        <v>8</v>
      </c>
      <c r="C711" s="4" t="s">
        <v>22</v>
      </c>
      <c r="D711" s="160" t="s">
        <v>537</v>
      </c>
      <c r="E711" s="361"/>
      <c r="F711" s="165">
        <f>F712</f>
        <v>9803.5</v>
      </c>
      <c r="G711" s="339"/>
      <c r="H711" s="165">
        <f>H712</f>
        <v>9803.5</v>
      </c>
      <c r="I711" s="339"/>
      <c r="J711" s="165">
        <f>J712</f>
        <v>9803.5</v>
      </c>
      <c r="K711" s="165"/>
      <c r="L711" s="158"/>
      <c r="N711" s="158"/>
      <c r="O711" s="158"/>
    </row>
    <row r="712" spans="1:15" s="141" customFormat="1" ht="46.8" x14ac:dyDescent="0.3">
      <c r="A712" s="410" t="s">
        <v>41</v>
      </c>
      <c r="B712" s="203" t="s">
        <v>8</v>
      </c>
      <c r="C712" s="4" t="s">
        <v>22</v>
      </c>
      <c r="D712" s="160" t="s">
        <v>537</v>
      </c>
      <c r="E712" s="361">
        <v>100</v>
      </c>
      <c r="F712" s="165">
        <f>F713</f>
        <v>9803.5</v>
      </c>
      <c r="G712" s="339"/>
      <c r="H712" s="165">
        <f>H713</f>
        <v>9803.5</v>
      </c>
      <c r="I712" s="339"/>
      <c r="J712" s="165">
        <f>J713</f>
        <v>9803.5</v>
      </c>
      <c r="K712" s="165"/>
      <c r="L712" s="158"/>
      <c r="N712" s="158"/>
      <c r="O712" s="158"/>
    </row>
    <row r="713" spans="1:15" s="141" customFormat="1" x14ac:dyDescent="0.3">
      <c r="A713" s="410" t="s">
        <v>98</v>
      </c>
      <c r="B713" s="203" t="s">
        <v>8</v>
      </c>
      <c r="C713" s="4" t="s">
        <v>22</v>
      </c>
      <c r="D713" s="160" t="s">
        <v>537</v>
      </c>
      <c r="E713" s="361">
        <v>120</v>
      </c>
      <c r="F713" s="165">
        <f>'ведом. 2024-2026'!AD762</f>
        <v>9803.5</v>
      </c>
      <c r="G713" s="339"/>
      <c r="H713" s="165">
        <f>'ведом. 2024-2026'!AE762</f>
        <v>9803.5</v>
      </c>
      <c r="I713" s="339"/>
      <c r="J713" s="165">
        <f>'ведом. 2024-2026'!AF762</f>
        <v>9803.5</v>
      </c>
      <c r="K713" s="165"/>
      <c r="L713" s="158"/>
      <c r="N713" s="158"/>
      <c r="O713" s="158"/>
    </row>
    <row r="714" spans="1:15" s="141" customFormat="1" ht="31.2" x14ac:dyDescent="0.3">
      <c r="A714" s="410" t="s">
        <v>284</v>
      </c>
      <c r="B714" s="203" t="s">
        <v>8</v>
      </c>
      <c r="C714" s="4" t="s">
        <v>22</v>
      </c>
      <c r="D714" s="160" t="s">
        <v>538</v>
      </c>
      <c r="E714" s="361"/>
      <c r="F714" s="174">
        <f>F715</f>
        <v>14948.8</v>
      </c>
      <c r="G714" s="339"/>
      <c r="H714" s="174">
        <f>H715</f>
        <v>13152.9</v>
      </c>
      <c r="I714" s="339"/>
      <c r="J714" s="174">
        <f>J715</f>
        <v>13152.9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538</v>
      </c>
      <c r="E715" s="361">
        <v>100</v>
      </c>
      <c r="F715" s="165">
        <f>F716</f>
        <v>14948.8</v>
      </c>
      <c r="G715" s="339"/>
      <c r="H715" s="165">
        <f>H716</f>
        <v>13152.9</v>
      </c>
      <c r="I715" s="339"/>
      <c r="J715" s="165">
        <f>J716</f>
        <v>13152.9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538</v>
      </c>
      <c r="E716" s="361">
        <v>120</v>
      </c>
      <c r="F716" s="165">
        <f>'ведом. 2024-2026'!AD765</f>
        <v>14948.8</v>
      </c>
      <c r="G716" s="339"/>
      <c r="H716" s="165">
        <f>'ведом. 2024-2026'!AE765</f>
        <v>13152.9</v>
      </c>
      <c r="I716" s="339"/>
      <c r="J716" s="165">
        <f>'ведом. 2024-2026'!AF765</f>
        <v>13152.9</v>
      </c>
      <c r="K716" s="165"/>
      <c r="L716" s="158"/>
      <c r="N716" s="158"/>
      <c r="O716" s="158"/>
    </row>
    <row r="717" spans="1:15" s="141" customFormat="1" x14ac:dyDescent="0.3">
      <c r="A717" s="410" t="s">
        <v>285</v>
      </c>
      <c r="B717" s="203" t="s">
        <v>8</v>
      </c>
      <c r="C717" s="4" t="s">
        <v>22</v>
      </c>
      <c r="D717" s="160" t="s">
        <v>539</v>
      </c>
      <c r="E717" s="361"/>
      <c r="F717" s="165">
        <f>F718</f>
        <v>0</v>
      </c>
      <c r="G717" s="339"/>
      <c r="H717" s="165">
        <f>H718</f>
        <v>187.9</v>
      </c>
      <c r="I717" s="339"/>
      <c r="J717" s="165">
        <f>J718</f>
        <v>187.9</v>
      </c>
      <c r="K717" s="165"/>
      <c r="L717" s="158"/>
      <c r="N717" s="158"/>
      <c r="O717" s="158"/>
    </row>
    <row r="718" spans="1:15" s="141" customFormat="1" x14ac:dyDescent="0.3">
      <c r="A718" s="410" t="s">
        <v>122</v>
      </c>
      <c r="B718" s="203" t="s">
        <v>8</v>
      </c>
      <c r="C718" s="4" t="s">
        <v>22</v>
      </c>
      <c r="D718" s="160" t="s">
        <v>539</v>
      </c>
      <c r="E718" s="361">
        <v>200</v>
      </c>
      <c r="F718" s="165">
        <f>F719</f>
        <v>0</v>
      </c>
      <c r="G718" s="339"/>
      <c r="H718" s="165">
        <f>H719</f>
        <v>187.9</v>
      </c>
      <c r="I718" s="339"/>
      <c r="J718" s="165">
        <f>J719</f>
        <v>187.9</v>
      </c>
      <c r="K718" s="165"/>
      <c r="L718" s="158"/>
      <c r="N718" s="158"/>
      <c r="O718" s="158"/>
    </row>
    <row r="719" spans="1:15" s="141" customFormat="1" x14ac:dyDescent="0.3">
      <c r="A719" s="410" t="s">
        <v>53</v>
      </c>
      <c r="B719" s="203" t="s">
        <v>8</v>
      </c>
      <c r="C719" s="4" t="s">
        <v>22</v>
      </c>
      <c r="D719" s="160" t="s">
        <v>539</v>
      </c>
      <c r="E719" s="361">
        <v>240</v>
      </c>
      <c r="F719" s="165">
        <f>'ведом. 2024-2026'!AD768</f>
        <v>0</v>
      </c>
      <c r="G719" s="339"/>
      <c r="H719" s="165">
        <f>'ведом. 2024-2026'!AE768</f>
        <v>187.9</v>
      </c>
      <c r="I719" s="339"/>
      <c r="J719" s="165">
        <f>'ведом. 2024-2026'!AF768</f>
        <v>187.9</v>
      </c>
      <c r="K719" s="165"/>
      <c r="L719" s="158"/>
      <c r="N719" s="158"/>
      <c r="O719" s="158"/>
    </row>
    <row r="720" spans="1:15" s="141" customFormat="1" x14ac:dyDescent="0.3">
      <c r="A720" s="273" t="s">
        <v>306</v>
      </c>
      <c r="B720" s="203" t="s">
        <v>8</v>
      </c>
      <c r="C720" s="4" t="s">
        <v>22</v>
      </c>
      <c r="D720" s="160" t="s">
        <v>111</v>
      </c>
      <c r="E720" s="361"/>
      <c r="F720" s="165">
        <f t="shared" ref="F720:K722" si="128">F721</f>
        <v>5794</v>
      </c>
      <c r="G720" s="339">
        <f t="shared" si="128"/>
        <v>3285</v>
      </c>
      <c r="H720" s="165">
        <f t="shared" si="128"/>
        <v>6009</v>
      </c>
      <c r="I720" s="339">
        <f t="shared" si="128"/>
        <v>3500</v>
      </c>
      <c r="J720" s="165">
        <f t="shared" si="128"/>
        <v>6036</v>
      </c>
      <c r="K720" s="165">
        <f t="shared" si="128"/>
        <v>3527</v>
      </c>
      <c r="L720" s="158"/>
      <c r="N720" s="158"/>
      <c r="O720" s="158"/>
    </row>
    <row r="721" spans="1:15" s="141" customFormat="1" x14ac:dyDescent="0.3">
      <c r="A721" s="273" t="s">
        <v>310</v>
      </c>
      <c r="B721" s="203" t="s">
        <v>8</v>
      </c>
      <c r="C721" s="4" t="s">
        <v>22</v>
      </c>
      <c r="D721" s="160" t="s">
        <v>112</v>
      </c>
      <c r="E721" s="361"/>
      <c r="F721" s="165">
        <f t="shared" si="128"/>
        <v>5794</v>
      </c>
      <c r="G721" s="339">
        <f t="shared" si="128"/>
        <v>3285</v>
      </c>
      <c r="H721" s="165">
        <f t="shared" si="128"/>
        <v>6009</v>
      </c>
      <c r="I721" s="339">
        <f t="shared" si="128"/>
        <v>3500</v>
      </c>
      <c r="J721" s="165">
        <f t="shared" si="128"/>
        <v>6036</v>
      </c>
      <c r="K721" s="165">
        <f t="shared" si="128"/>
        <v>3527</v>
      </c>
      <c r="L721" s="158"/>
      <c r="N721" s="158"/>
      <c r="O721" s="158"/>
    </row>
    <row r="722" spans="1:15" s="141" customFormat="1" x14ac:dyDescent="0.3">
      <c r="A722" s="298" t="s">
        <v>569</v>
      </c>
      <c r="B722" s="203" t="s">
        <v>8</v>
      </c>
      <c r="C722" s="4" t="s">
        <v>22</v>
      </c>
      <c r="D722" s="160" t="s">
        <v>555</v>
      </c>
      <c r="E722" s="361"/>
      <c r="F722" s="165">
        <f>F723</f>
        <v>5794</v>
      </c>
      <c r="G722" s="339">
        <f t="shared" si="128"/>
        <v>3285</v>
      </c>
      <c r="H722" s="165">
        <f t="shared" si="128"/>
        <v>6009</v>
      </c>
      <c r="I722" s="339">
        <f t="shared" si="128"/>
        <v>3500</v>
      </c>
      <c r="J722" s="165">
        <f t="shared" si="128"/>
        <v>6036</v>
      </c>
      <c r="K722" s="165">
        <f t="shared" si="128"/>
        <v>3527</v>
      </c>
      <c r="L722" s="158"/>
      <c r="N722" s="158"/>
      <c r="O722" s="158"/>
    </row>
    <row r="723" spans="1:15" s="141" customFormat="1" x14ac:dyDescent="0.3">
      <c r="A723" s="298" t="s">
        <v>311</v>
      </c>
      <c r="B723" s="203" t="s">
        <v>8</v>
      </c>
      <c r="C723" s="4" t="s">
        <v>22</v>
      </c>
      <c r="D723" s="160" t="s">
        <v>557</v>
      </c>
      <c r="E723" s="361"/>
      <c r="F723" s="165">
        <f t="shared" ref="F723:K723" si="129">F724+F731</f>
        <v>5794</v>
      </c>
      <c r="G723" s="339">
        <f t="shared" si="129"/>
        <v>3285</v>
      </c>
      <c r="H723" s="165">
        <f t="shared" si="129"/>
        <v>6009</v>
      </c>
      <c r="I723" s="339">
        <f t="shared" si="129"/>
        <v>3500</v>
      </c>
      <c r="J723" s="165">
        <f t="shared" si="129"/>
        <v>6036</v>
      </c>
      <c r="K723" s="165">
        <f t="shared" si="129"/>
        <v>3527</v>
      </c>
      <c r="L723" s="158"/>
      <c r="N723" s="158"/>
      <c r="O723" s="158"/>
    </row>
    <row r="724" spans="1:15" s="141" customFormat="1" ht="31.2" x14ac:dyDescent="0.3">
      <c r="A724" s="298" t="s">
        <v>332</v>
      </c>
      <c r="B724" s="203" t="s">
        <v>8</v>
      </c>
      <c r="C724" s="4" t="s">
        <v>22</v>
      </c>
      <c r="D724" s="160" t="s">
        <v>558</v>
      </c>
      <c r="E724" s="361"/>
      <c r="F724" s="165">
        <f t="shared" ref="F724:K724" si="130">F727+F725+F729</f>
        <v>4094</v>
      </c>
      <c r="G724" s="339">
        <f t="shared" si="130"/>
        <v>2685</v>
      </c>
      <c r="H724" s="165">
        <f t="shared" si="130"/>
        <v>4259</v>
      </c>
      <c r="I724" s="339">
        <f t="shared" si="130"/>
        <v>2850</v>
      </c>
      <c r="J724" s="165">
        <f t="shared" si="130"/>
        <v>4281</v>
      </c>
      <c r="K724" s="165">
        <f t="shared" si="130"/>
        <v>2872</v>
      </c>
      <c r="L724" s="158"/>
      <c r="N724" s="158"/>
      <c r="O724" s="158"/>
    </row>
    <row r="725" spans="1:15" s="184" customFormat="1" x14ac:dyDescent="0.3">
      <c r="A725" s="410" t="s">
        <v>122</v>
      </c>
      <c r="B725" s="203" t="s">
        <v>8</v>
      </c>
      <c r="C725" s="4" t="s">
        <v>22</v>
      </c>
      <c r="D725" s="160" t="s">
        <v>558</v>
      </c>
      <c r="E725" s="361">
        <v>200</v>
      </c>
      <c r="F725" s="165">
        <f t="shared" ref="F725:K725" si="131">F726</f>
        <v>2091</v>
      </c>
      <c r="G725" s="339">
        <f t="shared" si="131"/>
        <v>1971</v>
      </c>
      <c r="H725" s="165">
        <f t="shared" si="131"/>
        <v>2230</v>
      </c>
      <c r="I725" s="339">
        <f t="shared" si="131"/>
        <v>2100</v>
      </c>
      <c r="J725" s="165">
        <f t="shared" si="131"/>
        <v>2256.1999999999998</v>
      </c>
      <c r="K725" s="165">
        <f t="shared" si="131"/>
        <v>2116.1999999999998</v>
      </c>
      <c r="L725" s="158"/>
      <c r="N725" s="158"/>
      <c r="O725" s="158"/>
    </row>
    <row r="726" spans="1:15" s="184" customFormat="1" x14ac:dyDescent="0.3">
      <c r="A726" s="410" t="s">
        <v>53</v>
      </c>
      <c r="B726" s="203" t="s">
        <v>8</v>
      </c>
      <c r="C726" s="4" t="s">
        <v>22</v>
      </c>
      <c r="D726" s="160" t="s">
        <v>558</v>
      </c>
      <c r="E726" s="361">
        <v>240</v>
      </c>
      <c r="F726" s="165">
        <f>'ведом. 2024-2026'!AD367</f>
        <v>2091</v>
      </c>
      <c r="G726" s="339">
        <v>1971</v>
      </c>
      <c r="H726" s="165">
        <f>'ведом. 2024-2026'!AE367</f>
        <v>2230</v>
      </c>
      <c r="I726" s="339">
        <v>2100</v>
      </c>
      <c r="J726" s="165">
        <f>'ведом. 2024-2026'!AF367</f>
        <v>2256.1999999999998</v>
      </c>
      <c r="K726" s="165">
        <v>2116.1999999999998</v>
      </c>
      <c r="L726" s="158"/>
      <c r="N726" s="158"/>
      <c r="O726" s="158"/>
    </row>
    <row r="727" spans="1:15" s="141" customFormat="1" x14ac:dyDescent="0.3">
      <c r="A727" s="410" t="s">
        <v>99</v>
      </c>
      <c r="B727" s="203" t="s">
        <v>8</v>
      </c>
      <c r="C727" s="4" t="s">
        <v>22</v>
      </c>
      <c r="D727" s="160" t="s">
        <v>558</v>
      </c>
      <c r="E727" s="361">
        <v>300</v>
      </c>
      <c r="F727" s="165">
        <f t="shared" ref="F727:K727" si="132">F728</f>
        <v>314</v>
      </c>
      <c r="G727" s="339">
        <f>G728</f>
        <v>64</v>
      </c>
      <c r="H727" s="165">
        <f t="shared" si="132"/>
        <v>310</v>
      </c>
      <c r="I727" s="165">
        <f t="shared" si="132"/>
        <v>70</v>
      </c>
      <c r="J727" s="165">
        <f t="shared" si="132"/>
        <v>300.8</v>
      </c>
      <c r="K727" s="165">
        <f t="shared" si="132"/>
        <v>70.8</v>
      </c>
      <c r="L727" s="158"/>
      <c r="N727" s="158"/>
      <c r="O727" s="158"/>
    </row>
    <row r="728" spans="1:15" s="141" customFormat="1" x14ac:dyDescent="0.3">
      <c r="A728" s="410" t="s">
        <v>40</v>
      </c>
      <c r="B728" s="203" t="s">
        <v>8</v>
      </c>
      <c r="C728" s="4" t="s">
        <v>22</v>
      </c>
      <c r="D728" s="160" t="s">
        <v>558</v>
      </c>
      <c r="E728" s="361">
        <v>320</v>
      </c>
      <c r="F728" s="165">
        <f>'ведом. 2024-2026'!AD369</f>
        <v>314</v>
      </c>
      <c r="G728" s="339">
        <v>64</v>
      </c>
      <c r="H728" s="165">
        <f>'ведом. 2024-2026'!AE369</f>
        <v>310</v>
      </c>
      <c r="I728" s="339">
        <v>70</v>
      </c>
      <c r="J728" s="165">
        <f>'ведом. 2024-2026'!AF369</f>
        <v>300.8</v>
      </c>
      <c r="K728" s="165">
        <v>70.8</v>
      </c>
      <c r="L728" s="158"/>
      <c r="N728" s="158"/>
      <c r="O728" s="158"/>
    </row>
    <row r="729" spans="1:15" s="184" customFormat="1" ht="31.2" x14ac:dyDescent="0.3">
      <c r="A729" s="410" t="s">
        <v>62</v>
      </c>
      <c r="B729" s="203" t="s">
        <v>8</v>
      </c>
      <c r="C729" s="4" t="s">
        <v>22</v>
      </c>
      <c r="D729" s="160" t="s">
        <v>558</v>
      </c>
      <c r="E729" s="361">
        <v>600</v>
      </c>
      <c r="F729" s="165">
        <f t="shared" ref="F729:K729" si="133">F730</f>
        <v>1689</v>
      </c>
      <c r="G729" s="339">
        <f t="shared" si="133"/>
        <v>650</v>
      </c>
      <c r="H729" s="165">
        <f t="shared" si="133"/>
        <v>1719</v>
      </c>
      <c r="I729" s="339">
        <f t="shared" si="133"/>
        <v>680</v>
      </c>
      <c r="J729" s="165">
        <f t="shared" si="133"/>
        <v>1724</v>
      </c>
      <c r="K729" s="165">
        <f t="shared" si="133"/>
        <v>685</v>
      </c>
      <c r="L729" s="158"/>
      <c r="N729" s="158"/>
      <c r="O729" s="158"/>
    </row>
    <row r="730" spans="1:15" s="184" customFormat="1" x14ac:dyDescent="0.3">
      <c r="A730" s="410" t="s">
        <v>63</v>
      </c>
      <c r="B730" s="203" t="s">
        <v>8</v>
      </c>
      <c r="C730" s="4" t="s">
        <v>22</v>
      </c>
      <c r="D730" s="160" t="s">
        <v>558</v>
      </c>
      <c r="E730" s="361">
        <v>610</v>
      </c>
      <c r="F730" s="165">
        <f>'ведом. 2024-2026'!AD775</f>
        <v>1689</v>
      </c>
      <c r="G730" s="339">
        <v>650</v>
      </c>
      <c r="H730" s="165">
        <f>'ведом. 2024-2026'!AE775</f>
        <v>1719</v>
      </c>
      <c r="I730" s="339">
        <v>680</v>
      </c>
      <c r="J730" s="165">
        <f>'ведом. 2024-2026'!AF775</f>
        <v>1724</v>
      </c>
      <c r="K730" s="165">
        <v>685</v>
      </c>
      <c r="L730" s="158"/>
      <c r="N730" s="158"/>
      <c r="O730" s="158"/>
    </row>
    <row r="731" spans="1:15" s="141" customFormat="1" ht="31.2" x14ac:dyDescent="0.3">
      <c r="A731" s="410" t="s">
        <v>333</v>
      </c>
      <c r="B731" s="203" t="s">
        <v>8</v>
      </c>
      <c r="C731" s="4" t="s">
        <v>22</v>
      </c>
      <c r="D731" s="160" t="s">
        <v>559</v>
      </c>
      <c r="E731" s="361"/>
      <c r="F731" s="165">
        <f t="shared" ref="F731:K732" si="134">F732</f>
        <v>1700</v>
      </c>
      <c r="G731" s="339">
        <f t="shared" si="134"/>
        <v>600</v>
      </c>
      <c r="H731" s="165">
        <f t="shared" si="134"/>
        <v>1750</v>
      </c>
      <c r="I731" s="339">
        <f t="shared" si="134"/>
        <v>650</v>
      </c>
      <c r="J731" s="165">
        <f t="shared" si="134"/>
        <v>1755</v>
      </c>
      <c r="K731" s="165">
        <f t="shared" si="134"/>
        <v>655</v>
      </c>
      <c r="L731" s="158"/>
      <c r="N731" s="158"/>
      <c r="O731" s="158"/>
    </row>
    <row r="732" spans="1:15" s="141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559</v>
      </c>
      <c r="E732" s="360">
        <v>600</v>
      </c>
      <c r="F732" s="165">
        <f t="shared" si="134"/>
        <v>1700</v>
      </c>
      <c r="G732" s="339">
        <f t="shared" si="134"/>
        <v>600</v>
      </c>
      <c r="H732" s="165">
        <f t="shared" si="134"/>
        <v>1750</v>
      </c>
      <c r="I732" s="339">
        <f t="shared" si="134"/>
        <v>650</v>
      </c>
      <c r="J732" s="165">
        <f t="shared" si="134"/>
        <v>1755</v>
      </c>
      <c r="K732" s="165">
        <f t="shared" si="134"/>
        <v>655</v>
      </c>
      <c r="L732" s="158"/>
      <c r="N732" s="158"/>
      <c r="O732" s="158"/>
    </row>
    <row r="733" spans="1:15" s="141" customFormat="1" x14ac:dyDescent="0.3">
      <c r="A733" s="410" t="s">
        <v>63</v>
      </c>
      <c r="B733" s="203" t="s">
        <v>8</v>
      </c>
      <c r="C733" s="4" t="s">
        <v>22</v>
      </c>
      <c r="D733" s="160" t="s">
        <v>559</v>
      </c>
      <c r="E733" s="360">
        <v>610</v>
      </c>
      <c r="F733" s="165">
        <f>'ведом. 2024-2026'!AD778</f>
        <v>1700</v>
      </c>
      <c r="G733" s="339">
        <v>600</v>
      </c>
      <c r="H733" s="165">
        <f>'ведом. 2024-2026'!AE778</f>
        <v>1750</v>
      </c>
      <c r="I733" s="339">
        <v>650</v>
      </c>
      <c r="J733" s="165">
        <f>'ведом. 2024-2026'!AF778</f>
        <v>1755</v>
      </c>
      <c r="K733" s="165">
        <v>655</v>
      </c>
      <c r="L733" s="158"/>
      <c r="N733" s="158"/>
      <c r="O733" s="158"/>
    </row>
    <row r="734" spans="1:15" s="184" customFormat="1" x14ac:dyDescent="0.3">
      <c r="A734" s="273" t="s">
        <v>243</v>
      </c>
      <c r="B734" s="203" t="s">
        <v>8</v>
      </c>
      <c r="C734" s="4" t="s">
        <v>22</v>
      </c>
      <c r="D734" s="160" t="s">
        <v>244</v>
      </c>
      <c r="E734" s="361"/>
      <c r="F734" s="165">
        <f>F735</f>
        <v>0</v>
      </c>
      <c r="G734" s="165"/>
      <c r="H734" s="165">
        <f>H735</f>
        <v>937</v>
      </c>
      <c r="I734" s="165"/>
      <c r="J734" s="165">
        <f>J735</f>
        <v>0</v>
      </c>
      <c r="K734" s="165">
        <f>K735</f>
        <v>0</v>
      </c>
      <c r="L734" s="158"/>
      <c r="N734" s="158"/>
      <c r="O734" s="158"/>
    </row>
    <row r="735" spans="1:15" s="184" customFormat="1" ht="31.2" x14ac:dyDescent="0.3">
      <c r="A735" s="273" t="s">
        <v>248</v>
      </c>
      <c r="B735" s="203" t="s">
        <v>8</v>
      </c>
      <c r="C735" s="4" t="s">
        <v>22</v>
      </c>
      <c r="D735" s="160" t="s">
        <v>249</v>
      </c>
      <c r="E735" s="370"/>
      <c r="F735" s="165">
        <f t="shared" ref="F735:J736" si="135">F736</f>
        <v>0</v>
      </c>
      <c r="G735" s="339"/>
      <c r="H735" s="165">
        <f t="shared" si="135"/>
        <v>937</v>
      </c>
      <c r="I735" s="165"/>
      <c r="J735" s="165">
        <f t="shared" si="135"/>
        <v>0</v>
      </c>
      <c r="K735" s="165"/>
      <c r="L735" s="158"/>
      <c r="N735" s="158"/>
      <c r="O735" s="158"/>
    </row>
    <row r="736" spans="1:15" s="184" customFormat="1" x14ac:dyDescent="0.3">
      <c r="A736" s="271" t="s">
        <v>364</v>
      </c>
      <c r="B736" s="203" t="s">
        <v>8</v>
      </c>
      <c r="C736" s="4" t="s">
        <v>22</v>
      </c>
      <c r="D736" s="160" t="s">
        <v>365</v>
      </c>
      <c r="E736" s="360"/>
      <c r="F736" s="165">
        <f>F737</f>
        <v>0</v>
      </c>
      <c r="G736" s="165"/>
      <c r="H736" s="165">
        <f t="shared" si="135"/>
        <v>937</v>
      </c>
      <c r="I736" s="165"/>
      <c r="J736" s="165">
        <f t="shared" si="135"/>
        <v>0</v>
      </c>
      <c r="K736" s="165"/>
      <c r="L736" s="158"/>
      <c r="N736" s="158"/>
      <c r="O736" s="158"/>
    </row>
    <row r="737" spans="1:15" s="262" customFormat="1" ht="46.8" x14ac:dyDescent="0.3">
      <c r="A737" s="271" t="s">
        <v>695</v>
      </c>
      <c r="B737" s="203" t="s">
        <v>8</v>
      </c>
      <c r="C737" s="4" t="s">
        <v>22</v>
      </c>
      <c r="D737" s="453" t="s">
        <v>709</v>
      </c>
      <c r="E737" s="360"/>
      <c r="F737" s="165">
        <f>F738</f>
        <v>0</v>
      </c>
      <c r="G737" s="339"/>
      <c r="H737" s="165">
        <f>H738</f>
        <v>937</v>
      </c>
      <c r="I737" s="165"/>
      <c r="J737" s="165">
        <f>J738</f>
        <v>0</v>
      </c>
      <c r="K737" s="165"/>
      <c r="L737" s="261"/>
      <c r="N737" s="261"/>
      <c r="O737" s="261"/>
    </row>
    <row r="738" spans="1:15" s="262" customFormat="1" x14ac:dyDescent="0.3">
      <c r="A738" s="271" t="s">
        <v>122</v>
      </c>
      <c r="B738" s="203" t="s">
        <v>8</v>
      </c>
      <c r="C738" s="4" t="s">
        <v>22</v>
      </c>
      <c r="D738" s="453" t="s">
        <v>709</v>
      </c>
      <c r="E738" s="360">
        <v>200</v>
      </c>
      <c r="F738" s="165">
        <f>F739</f>
        <v>0</v>
      </c>
      <c r="G738" s="339"/>
      <c r="H738" s="165">
        <f>H739</f>
        <v>937</v>
      </c>
      <c r="I738" s="165"/>
      <c r="J738" s="165">
        <f>J739</f>
        <v>0</v>
      </c>
      <c r="K738" s="165"/>
      <c r="L738" s="261"/>
      <c r="N738" s="261"/>
      <c r="O738" s="261"/>
    </row>
    <row r="739" spans="1:15" s="262" customFormat="1" x14ac:dyDescent="0.3">
      <c r="A739" s="271" t="s">
        <v>53</v>
      </c>
      <c r="B739" s="203" t="s">
        <v>8</v>
      </c>
      <c r="C739" s="4" t="s">
        <v>22</v>
      </c>
      <c r="D739" s="453" t="s">
        <v>709</v>
      </c>
      <c r="E739" s="360">
        <v>240</v>
      </c>
      <c r="F739" s="165">
        <f>'ведом. 2024-2026'!AD784</f>
        <v>0</v>
      </c>
      <c r="G739" s="339"/>
      <c r="H739" s="165">
        <f>'ведом. 2024-2026'!AE784</f>
        <v>937</v>
      </c>
      <c r="I739" s="339"/>
      <c r="J739" s="165">
        <f>'ведом. 2024-2026'!AF784</f>
        <v>0</v>
      </c>
      <c r="K739" s="165"/>
      <c r="L739" s="261"/>
      <c r="N739" s="261"/>
      <c r="O739" s="261"/>
    </row>
    <row r="740" spans="1:15" s="141" customFormat="1" x14ac:dyDescent="0.3">
      <c r="A740" s="422" t="s">
        <v>21</v>
      </c>
      <c r="B740" s="205" t="s">
        <v>16</v>
      </c>
      <c r="C740" s="200"/>
      <c r="D740" s="29"/>
      <c r="E740" s="361"/>
      <c r="F740" s="167">
        <f>F741</f>
        <v>177106.69999999998</v>
      </c>
      <c r="G740" s="382">
        <f t="shared" ref="G740:K741" si="136">G741</f>
        <v>11507.2</v>
      </c>
      <c r="H740" s="167">
        <f t="shared" si="136"/>
        <v>111615.5</v>
      </c>
      <c r="I740" s="382">
        <f t="shared" si="136"/>
        <v>702.6</v>
      </c>
      <c r="J740" s="167">
        <f t="shared" si="136"/>
        <v>113211.4</v>
      </c>
      <c r="K740" s="167">
        <f t="shared" si="136"/>
        <v>298.5</v>
      </c>
      <c r="L740" s="158"/>
      <c r="N740" s="158"/>
      <c r="O740" s="158"/>
    </row>
    <row r="741" spans="1:15" s="141" customFormat="1" x14ac:dyDescent="0.3">
      <c r="A741" s="410" t="s">
        <v>66</v>
      </c>
      <c r="B741" s="203" t="s">
        <v>16</v>
      </c>
      <c r="C741" s="4" t="s">
        <v>29</v>
      </c>
      <c r="D741" s="29"/>
      <c r="E741" s="361"/>
      <c r="F741" s="165">
        <f>F742</f>
        <v>177106.69999999998</v>
      </c>
      <c r="G741" s="165">
        <f t="shared" si="136"/>
        <v>11507.2</v>
      </c>
      <c r="H741" s="165">
        <f t="shared" si="136"/>
        <v>111615.5</v>
      </c>
      <c r="I741" s="165">
        <f t="shared" si="136"/>
        <v>702.6</v>
      </c>
      <c r="J741" s="165">
        <f t="shared" si="136"/>
        <v>113211.4</v>
      </c>
      <c r="K741" s="165">
        <f t="shared" si="136"/>
        <v>298.5</v>
      </c>
      <c r="L741" s="158"/>
      <c r="N741" s="158"/>
      <c r="O741" s="158"/>
    </row>
    <row r="742" spans="1:15" s="141" customFormat="1" x14ac:dyDescent="0.3">
      <c r="A742" s="273" t="s">
        <v>635</v>
      </c>
      <c r="B742" s="203" t="s">
        <v>16</v>
      </c>
      <c r="C742" s="4" t="s">
        <v>29</v>
      </c>
      <c r="D742" s="160" t="s">
        <v>116</v>
      </c>
      <c r="E742" s="360"/>
      <c r="F742" s="165">
        <f t="shared" ref="F742:K742" si="137">F743+F752+F771</f>
        <v>177106.69999999998</v>
      </c>
      <c r="G742" s="165">
        <f t="shared" si="137"/>
        <v>11507.2</v>
      </c>
      <c r="H742" s="165">
        <f t="shared" si="137"/>
        <v>111615.5</v>
      </c>
      <c r="I742" s="165">
        <f t="shared" si="137"/>
        <v>702.6</v>
      </c>
      <c r="J742" s="165">
        <f t="shared" si="137"/>
        <v>113211.4</v>
      </c>
      <c r="K742" s="165">
        <f t="shared" si="137"/>
        <v>298.5</v>
      </c>
      <c r="L742" s="158"/>
      <c r="N742" s="158"/>
      <c r="O742" s="158"/>
    </row>
    <row r="743" spans="1:15" s="141" customFormat="1" x14ac:dyDescent="0.3">
      <c r="A743" s="273" t="s">
        <v>540</v>
      </c>
      <c r="B743" s="203" t="s">
        <v>16</v>
      </c>
      <c r="C743" s="4" t="s">
        <v>29</v>
      </c>
      <c r="D743" s="160" t="s">
        <v>328</v>
      </c>
      <c r="E743" s="360"/>
      <c r="F743" s="165">
        <f>F744+F748</f>
        <v>29436.499999999996</v>
      </c>
      <c r="G743" s="688">
        <f t="shared" ref="G743:K743" si="138">G744+G748</f>
        <v>0</v>
      </c>
      <c r="H743" s="688">
        <f t="shared" si="138"/>
        <v>23547.599999999999</v>
      </c>
      <c r="I743" s="688">
        <f t="shared" si="138"/>
        <v>0</v>
      </c>
      <c r="J743" s="688">
        <f t="shared" si="138"/>
        <v>23547.599999999999</v>
      </c>
      <c r="K743" s="688">
        <f t="shared" si="138"/>
        <v>0</v>
      </c>
      <c r="L743" s="158"/>
      <c r="N743" s="158"/>
      <c r="O743" s="158"/>
    </row>
    <row r="744" spans="1:15" s="141" customFormat="1" x14ac:dyDescent="0.3">
      <c r="A744" s="273" t="s">
        <v>329</v>
      </c>
      <c r="B744" s="203" t="s">
        <v>16</v>
      </c>
      <c r="C744" s="4" t="s">
        <v>29</v>
      </c>
      <c r="D744" s="160" t="s">
        <v>330</v>
      </c>
      <c r="E744" s="360"/>
      <c r="F744" s="165">
        <f>F745</f>
        <v>26166.499999999996</v>
      </c>
      <c r="G744" s="339"/>
      <c r="H744" s="165">
        <f>H745</f>
        <v>23547.599999999999</v>
      </c>
      <c r="I744" s="339"/>
      <c r="J744" s="165">
        <f>J745</f>
        <v>23547.599999999999</v>
      </c>
      <c r="K744" s="165"/>
      <c r="L744" s="158"/>
      <c r="N744" s="158"/>
      <c r="O744" s="158"/>
    </row>
    <row r="745" spans="1:15" s="141" customFormat="1" ht="31.2" x14ac:dyDescent="0.3">
      <c r="A745" s="413" t="s">
        <v>264</v>
      </c>
      <c r="B745" s="203" t="s">
        <v>16</v>
      </c>
      <c r="C745" s="4" t="s">
        <v>29</v>
      </c>
      <c r="D745" s="160" t="s">
        <v>265</v>
      </c>
      <c r="E745" s="360"/>
      <c r="F745" s="165">
        <f>F746</f>
        <v>26166.499999999996</v>
      </c>
      <c r="G745" s="339"/>
      <c r="H745" s="165">
        <f>H746</f>
        <v>23547.599999999999</v>
      </c>
      <c r="I745" s="339"/>
      <c r="J745" s="165">
        <f>J746</f>
        <v>23547.599999999999</v>
      </c>
      <c r="K745" s="165"/>
      <c r="L745" s="158"/>
      <c r="N745" s="158"/>
      <c r="O745" s="158"/>
    </row>
    <row r="746" spans="1:15" s="141" customFormat="1" ht="31.2" x14ac:dyDescent="0.3">
      <c r="A746" s="410" t="s">
        <v>62</v>
      </c>
      <c r="B746" s="203" t="s">
        <v>16</v>
      </c>
      <c r="C746" s="4" t="s">
        <v>29</v>
      </c>
      <c r="D746" s="160" t="s">
        <v>265</v>
      </c>
      <c r="E746" s="361">
        <v>600</v>
      </c>
      <c r="F746" s="165">
        <f>F747</f>
        <v>26166.499999999996</v>
      </c>
      <c r="G746" s="339"/>
      <c r="H746" s="165">
        <f>H747</f>
        <v>23547.599999999999</v>
      </c>
      <c r="I746" s="339"/>
      <c r="J746" s="165">
        <f>J747</f>
        <v>23547.599999999999</v>
      </c>
      <c r="K746" s="165"/>
      <c r="L746" s="158"/>
      <c r="N746" s="158"/>
      <c r="O746" s="158"/>
    </row>
    <row r="747" spans="1:15" s="141" customFormat="1" x14ac:dyDescent="0.3">
      <c r="A747" s="410" t="s">
        <v>63</v>
      </c>
      <c r="B747" s="203" t="s">
        <v>16</v>
      </c>
      <c r="C747" s="4" t="s">
        <v>29</v>
      </c>
      <c r="D747" s="160" t="s">
        <v>265</v>
      </c>
      <c r="E747" s="361">
        <v>610</v>
      </c>
      <c r="F747" s="165">
        <f>'ведом. 2024-2026'!AD377</f>
        <v>26166.499999999996</v>
      </c>
      <c r="G747" s="339"/>
      <c r="H747" s="165">
        <f>'ведом. 2024-2026'!AE377</f>
        <v>23547.599999999999</v>
      </c>
      <c r="I747" s="339"/>
      <c r="J747" s="165">
        <f>'ведом. 2024-2026'!AF377</f>
        <v>23547.599999999999</v>
      </c>
      <c r="K747" s="165"/>
      <c r="L747" s="158"/>
      <c r="N747" s="158"/>
      <c r="O747" s="158"/>
    </row>
    <row r="748" spans="1:15" s="684" customFormat="1" ht="46.8" x14ac:dyDescent="0.3">
      <c r="A748" s="566" t="s">
        <v>845</v>
      </c>
      <c r="B748" s="568" t="s">
        <v>16</v>
      </c>
      <c r="C748" s="569" t="s">
        <v>29</v>
      </c>
      <c r="D748" s="574" t="s">
        <v>846</v>
      </c>
      <c r="E748" s="576"/>
      <c r="F748" s="688">
        <f>F749</f>
        <v>3270</v>
      </c>
      <c r="G748" s="688">
        <f t="shared" ref="G748:K750" si="139">G749</f>
        <v>0</v>
      </c>
      <c r="H748" s="688">
        <f t="shared" si="139"/>
        <v>0</v>
      </c>
      <c r="I748" s="688">
        <f t="shared" si="139"/>
        <v>0</v>
      </c>
      <c r="J748" s="688">
        <f t="shared" si="139"/>
        <v>0</v>
      </c>
      <c r="K748" s="688">
        <f t="shared" si="139"/>
        <v>0</v>
      </c>
      <c r="L748" s="687"/>
      <c r="N748" s="687"/>
      <c r="O748" s="687"/>
    </row>
    <row r="749" spans="1:15" s="684" customFormat="1" ht="31.2" x14ac:dyDescent="0.3">
      <c r="A749" s="566" t="s">
        <v>847</v>
      </c>
      <c r="B749" s="568" t="s">
        <v>16</v>
      </c>
      <c r="C749" s="569" t="s">
        <v>29</v>
      </c>
      <c r="D749" s="574" t="s">
        <v>848</v>
      </c>
      <c r="E749" s="576"/>
      <c r="F749" s="688">
        <f>F750</f>
        <v>3270</v>
      </c>
      <c r="G749" s="688">
        <f t="shared" si="139"/>
        <v>0</v>
      </c>
      <c r="H749" s="688">
        <f t="shared" si="139"/>
        <v>0</v>
      </c>
      <c r="I749" s="688">
        <f t="shared" si="139"/>
        <v>0</v>
      </c>
      <c r="J749" s="688">
        <f t="shared" si="139"/>
        <v>0</v>
      </c>
      <c r="K749" s="688">
        <f t="shared" si="139"/>
        <v>0</v>
      </c>
      <c r="L749" s="687"/>
      <c r="N749" s="687"/>
      <c r="O749" s="687"/>
    </row>
    <row r="750" spans="1:15" s="684" customFormat="1" ht="31.2" x14ac:dyDescent="0.3">
      <c r="A750" s="566" t="s">
        <v>62</v>
      </c>
      <c r="B750" s="568" t="s">
        <v>16</v>
      </c>
      <c r="C750" s="569" t="s">
        <v>29</v>
      </c>
      <c r="D750" s="574" t="s">
        <v>848</v>
      </c>
      <c r="E750" s="576">
        <v>600</v>
      </c>
      <c r="F750" s="688">
        <f>F751</f>
        <v>3270</v>
      </c>
      <c r="G750" s="688">
        <f t="shared" si="139"/>
        <v>0</v>
      </c>
      <c r="H750" s="688">
        <f t="shared" si="139"/>
        <v>0</v>
      </c>
      <c r="I750" s="688">
        <f t="shared" si="139"/>
        <v>0</v>
      </c>
      <c r="J750" s="688">
        <f t="shared" si="139"/>
        <v>0</v>
      </c>
      <c r="K750" s="688">
        <f t="shared" si="139"/>
        <v>0</v>
      </c>
      <c r="L750" s="687"/>
      <c r="N750" s="687"/>
      <c r="O750" s="687"/>
    </row>
    <row r="751" spans="1:15" s="684" customFormat="1" x14ac:dyDescent="0.3">
      <c r="A751" s="566" t="s">
        <v>63</v>
      </c>
      <c r="B751" s="568" t="s">
        <v>16</v>
      </c>
      <c r="C751" s="569" t="s">
        <v>29</v>
      </c>
      <c r="D751" s="574" t="s">
        <v>848</v>
      </c>
      <c r="E751" s="576">
        <v>610</v>
      </c>
      <c r="F751" s="688">
        <f>'ведом. 2024-2026'!AD381</f>
        <v>3270</v>
      </c>
      <c r="G751" s="692"/>
      <c r="H751" s="688">
        <f>'ведом. 2024-2026'!AE381</f>
        <v>0</v>
      </c>
      <c r="I751" s="692"/>
      <c r="J751" s="688">
        <f>'ведом. 2024-2026'!AF381</f>
        <v>0</v>
      </c>
      <c r="K751" s="688"/>
      <c r="L751" s="687"/>
      <c r="N751" s="687"/>
      <c r="O751" s="687"/>
    </row>
    <row r="752" spans="1:15" s="141" customFormat="1" x14ac:dyDescent="0.3">
      <c r="A752" s="291" t="s">
        <v>548</v>
      </c>
      <c r="B752" s="203" t="s">
        <v>16</v>
      </c>
      <c r="C752" s="4" t="s">
        <v>29</v>
      </c>
      <c r="D752" s="160" t="s">
        <v>143</v>
      </c>
      <c r="E752" s="371"/>
      <c r="F752" s="165">
        <f>F753+F767+F763</f>
        <v>55074.7</v>
      </c>
      <c r="G752" s="165">
        <f t="shared" ref="G752:K752" si="140">G753+G767</f>
        <v>10295</v>
      </c>
      <c r="H752" s="165">
        <f t="shared" si="140"/>
        <v>33290</v>
      </c>
      <c r="I752" s="165">
        <f t="shared" si="140"/>
        <v>298.5</v>
      </c>
      <c r="J752" s="165">
        <f t="shared" si="140"/>
        <v>33790</v>
      </c>
      <c r="K752" s="165">
        <f t="shared" si="140"/>
        <v>298.5</v>
      </c>
      <c r="L752" s="158"/>
      <c r="N752" s="158"/>
      <c r="O752" s="158"/>
    </row>
    <row r="753" spans="1:15" s="141" customFormat="1" ht="31.2" x14ac:dyDescent="0.3">
      <c r="A753" s="273" t="s">
        <v>266</v>
      </c>
      <c r="B753" s="203" t="s">
        <v>16</v>
      </c>
      <c r="C753" s="4" t="s">
        <v>29</v>
      </c>
      <c r="D753" s="160" t="s">
        <v>144</v>
      </c>
      <c r="E753" s="361"/>
      <c r="F753" s="165">
        <f t="shared" ref="F753:K753" si="141">F754+F757+F760</f>
        <v>34894.699999999997</v>
      </c>
      <c r="G753" s="339">
        <f t="shared" si="141"/>
        <v>295</v>
      </c>
      <c r="H753" s="165">
        <f t="shared" si="141"/>
        <v>33290</v>
      </c>
      <c r="I753" s="339">
        <f t="shared" si="141"/>
        <v>298.5</v>
      </c>
      <c r="J753" s="165">
        <f t="shared" si="141"/>
        <v>33790</v>
      </c>
      <c r="K753" s="165">
        <f t="shared" si="141"/>
        <v>298.5</v>
      </c>
      <c r="L753" s="158"/>
      <c r="N753" s="158"/>
      <c r="O753" s="158"/>
    </row>
    <row r="754" spans="1:15" s="141" customFormat="1" ht="31.2" x14ac:dyDescent="0.3">
      <c r="A754" s="413" t="s">
        <v>267</v>
      </c>
      <c r="B754" s="203" t="s">
        <v>16</v>
      </c>
      <c r="C754" s="4" t="s">
        <v>29</v>
      </c>
      <c r="D754" s="160" t="s">
        <v>268</v>
      </c>
      <c r="E754" s="361"/>
      <c r="F754" s="165">
        <f>F755</f>
        <v>1000</v>
      </c>
      <c r="G754" s="339"/>
      <c r="H754" s="165">
        <f>H755</f>
        <v>1000</v>
      </c>
      <c r="I754" s="339"/>
      <c r="J754" s="165">
        <f>J755</f>
        <v>500</v>
      </c>
      <c r="K754" s="165"/>
      <c r="L754" s="158"/>
      <c r="N754" s="158"/>
      <c r="O754" s="158"/>
    </row>
    <row r="755" spans="1:15" s="141" customFormat="1" ht="31.2" x14ac:dyDescent="0.3">
      <c r="A755" s="410" t="s">
        <v>62</v>
      </c>
      <c r="B755" s="203" t="s">
        <v>16</v>
      </c>
      <c r="C755" s="4" t="s">
        <v>29</v>
      </c>
      <c r="D755" s="160" t="s">
        <v>268</v>
      </c>
      <c r="E755" s="361">
        <v>600</v>
      </c>
      <c r="F755" s="165">
        <f>F756</f>
        <v>1000</v>
      </c>
      <c r="G755" s="339"/>
      <c r="H755" s="165">
        <f>H756</f>
        <v>1000</v>
      </c>
      <c r="I755" s="339"/>
      <c r="J755" s="165">
        <f>J756</f>
        <v>500</v>
      </c>
      <c r="K755" s="165"/>
      <c r="L755" s="158"/>
      <c r="N755" s="158"/>
      <c r="O755" s="158"/>
    </row>
    <row r="756" spans="1:15" s="141" customFormat="1" x14ac:dyDescent="0.3">
      <c r="A756" s="410" t="s">
        <v>63</v>
      </c>
      <c r="B756" s="203" t="s">
        <v>16</v>
      </c>
      <c r="C756" s="4" t="s">
        <v>29</v>
      </c>
      <c r="D756" s="160" t="s">
        <v>268</v>
      </c>
      <c r="E756" s="361">
        <v>610</v>
      </c>
      <c r="F756" s="165">
        <f>'ведом. 2024-2026'!AD386</f>
        <v>1000</v>
      </c>
      <c r="G756" s="339"/>
      <c r="H756" s="165">
        <f>'ведом. 2024-2026'!AE386</f>
        <v>1000</v>
      </c>
      <c r="I756" s="339"/>
      <c r="J756" s="165">
        <f>'ведом. 2024-2026'!AF386</f>
        <v>500</v>
      </c>
      <c r="K756" s="165"/>
      <c r="L756" s="158"/>
      <c r="N756" s="158"/>
      <c r="O756" s="158"/>
    </row>
    <row r="757" spans="1:15" s="141" customFormat="1" ht="31.2" x14ac:dyDescent="0.3">
      <c r="A757" s="410" t="s">
        <v>269</v>
      </c>
      <c r="B757" s="203" t="s">
        <v>16</v>
      </c>
      <c r="C757" s="4" t="s">
        <v>29</v>
      </c>
      <c r="D757" s="160" t="s">
        <v>270</v>
      </c>
      <c r="E757" s="361"/>
      <c r="F757" s="165">
        <f>F758</f>
        <v>33534.1</v>
      </c>
      <c r="G757" s="339"/>
      <c r="H757" s="165">
        <f>H758</f>
        <v>31925.1</v>
      </c>
      <c r="I757" s="339"/>
      <c r="J757" s="165">
        <f>J758</f>
        <v>32925.1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270</v>
      </c>
      <c r="E758" s="361">
        <v>600</v>
      </c>
      <c r="F758" s="165">
        <f>F759</f>
        <v>33534.1</v>
      </c>
      <c r="G758" s="339"/>
      <c r="H758" s="165">
        <f>H759</f>
        <v>31925.1</v>
      </c>
      <c r="I758" s="339"/>
      <c r="J758" s="165">
        <f>J759</f>
        <v>32925.1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270</v>
      </c>
      <c r="E759" s="361">
        <v>610</v>
      </c>
      <c r="F759" s="165">
        <f>'ведом. 2024-2026'!AD389</f>
        <v>33534.1</v>
      </c>
      <c r="G759" s="339"/>
      <c r="H759" s="165">
        <f>'ведом. 2024-2026'!AE389</f>
        <v>31925.1</v>
      </c>
      <c r="I759" s="339"/>
      <c r="J759" s="165">
        <f>'ведом. 2024-2026'!AF389</f>
        <v>32925.1</v>
      </c>
      <c r="K759" s="165"/>
      <c r="L759" s="158"/>
      <c r="N759" s="158"/>
      <c r="O759" s="158"/>
    </row>
    <row r="760" spans="1:15" s="184" customFormat="1" ht="31.2" x14ac:dyDescent="0.3">
      <c r="A760" s="410" t="s">
        <v>551</v>
      </c>
      <c r="B760" s="203" t="s">
        <v>16</v>
      </c>
      <c r="C760" s="4" t="s">
        <v>29</v>
      </c>
      <c r="D760" s="160" t="s">
        <v>437</v>
      </c>
      <c r="E760" s="361"/>
      <c r="F760" s="165">
        <f t="shared" ref="F760:K761" si="142">F761</f>
        <v>360.6</v>
      </c>
      <c r="G760" s="339">
        <f t="shared" si="142"/>
        <v>295</v>
      </c>
      <c r="H760" s="165">
        <f t="shared" si="142"/>
        <v>364.9</v>
      </c>
      <c r="I760" s="339">
        <f t="shared" si="142"/>
        <v>298.5</v>
      </c>
      <c r="J760" s="165">
        <f t="shared" si="142"/>
        <v>364.9</v>
      </c>
      <c r="K760" s="165">
        <f t="shared" si="142"/>
        <v>298.5</v>
      </c>
      <c r="L760" s="158"/>
      <c r="N760" s="158"/>
      <c r="O760" s="158"/>
    </row>
    <row r="761" spans="1:15" s="184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437</v>
      </c>
      <c r="E761" s="361">
        <v>600</v>
      </c>
      <c r="F761" s="165">
        <f t="shared" si="142"/>
        <v>360.6</v>
      </c>
      <c r="G761" s="339">
        <f t="shared" si="142"/>
        <v>295</v>
      </c>
      <c r="H761" s="165">
        <f t="shared" si="142"/>
        <v>364.9</v>
      </c>
      <c r="I761" s="339">
        <f t="shared" si="142"/>
        <v>298.5</v>
      </c>
      <c r="J761" s="165">
        <f t="shared" si="142"/>
        <v>364.9</v>
      </c>
      <c r="K761" s="165">
        <f t="shared" si="142"/>
        <v>298.5</v>
      </c>
      <c r="L761" s="158"/>
      <c r="N761" s="158"/>
      <c r="O761" s="158"/>
    </row>
    <row r="762" spans="1:15" s="184" customFormat="1" x14ac:dyDescent="0.3">
      <c r="A762" s="410" t="s">
        <v>63</v>
      </c>
      <c r="B762" s="203" t="s">
        <v>16</v>
      </c>
      <c r="C762" s="4" t="s">
        <v>29</v>
      </c>
      <c r="D762" s="160" t="s">
        <v>437</v>
      </c>
      <c r="E762" s="361">
        <v>610</v>
      </c>
      <c r="F762" s="165">
        <f>'ведом. 2024-2026'!AD392</f>
        <v>360.6</v>
      </c>
      <c r="G762" s="339">
        <v>295</v>
      </c>
      <c r="H762" s="165">
        <f>'ведом. 2024-2026'!AE392</f>
        <v>364.9</v>
      </c>
      <c r="I762" s="339">
        <v>298.5</v>
      </c>
      <c r="J762" s="165">
        <f>'ведом. 2024-2026'!AF392</f>
        <v>364.9</v>
      </c>
      <c r="K762" s="165">
        <v>298.5</v>
      </c>
      <c r="L762" s="158"/>
      <c r="N762" s="158"/>
      <c r="O762" s="158"/>
    </row>
    <row r="763" spans="1:15" s="684" customFormat="1" ht="46.8" x14ac:dyDescent="0.3">
      <c r="A763" s="410" t="s">
        <v>821</v>
      </c>
      <c r="B763" s="203" t="s">
        <v>16</v>
      </c>
      <c r="C763" s="506" t="s">
        <v>29</v>
      </c>
      <c r="D763" s="324" t="s">
        <v>823</v>
      </c>
      <c r="E763" s="361"/>
      <c r="F763" s="688">
        <f>F764</f>
        <v>180</v>
      </c>
      <c r="G763" s="688"/>
      <c r="H763" s="688">
        <f t="shared" ref="H763:J763" si="143">H764</f>
        <v>0</v>
      </c>
      <c r="I763" s="688"/>
      <c r="J763" s="688">
        <f t="shared" si="143"/>
        <v>0</v>
      </c>
      <c r="K763" s="688"/>
      <c r="L763" s="687"/>
      <c r="N763" s="687"/>
      <c r="O763" s="687"/>
    </row>
    <row r="764" spans="1:15" s="684" customFormat="1" x14ac:dyDescent="0.3">
      <c r="A764" s="410" t="s">
        <v>822</v>
      </c>
      <c r="B764" s="203" t="s">
        <v>16</v>
      </c>
      <c r="C764" s="506" t="s">
        <v>29</v>
      </c>
      <c r="D764" s="324" t="s">
        <v>824</v>
      </c>
      <c r="E764" s="361"/>
      <c r="F764" s="688">
        <f>F765</f>
        <v>180</v>
      </c>
      <c r="G764" s="688"/>
      <c r="H764" s="688">
        <f t="shared" ref="H764:J764" si="144">H765</f>
        <v>0</v>
      </c>
      <c r="I764" s="688"/>
      <c r="J764" s="688">
        <f t="shared" si="144"/>
        <v>0</v>
      </c>
      <c r="K764" s="688"/>
      <c r="L764" s="687"/>
      <c r="N764" s="687"/>
      <c r="O764" s="687"/>
    </row>
    <row r="765" spans="1:15" s="684" customFormat="1" ht="31.2" x14ac:dyDescent="0.3">
      <c r="A765" s="410" t="s">
        <v>62</v>
      </c>
      <c r="B765" s="203" t="s">
        <v>16</v>
      </c>
      <c r="C765" s="506" t="s">
        <v>29</v>
      </c>
      <c r="D765" s="324" t="s">
        <v>824</v>
      </c>
      <c r="E765" s="361">
        <v>600</v>
      </c>
      <c r="F765" s="688">
        <f>F766</f>
        <v>180</v>
      </c>
      <c r="G765" s="688"/>
      <c r="H765" s="688">
        <f t="shared" ref="H765:J765" si="145">H766</f>
        <v>0</v>
      </c>
      <c r="I765" s="688"/>
      <c r="J765" s="688">
        <f t="shared" si="145"/>
        <v>0</v>
      </c>
      <c r="K765" s="688"/>
      <c r="L765" s="687"/>
      <c r="N765" s="687"/>
      <c r="O765" s="687"/>
    </row>
    <row r="766" spans="1:15" s="684" customFormat="1" x14ac:dyDescent="0.3">
      <c r="A766" s="410" t="s">
        <v>63</v>
      </c>
      <c r="B766" s="203" t="s">
        <v>16</v>
      </c>
      <c r="C766" s="506" t="s">
        <v>29</v>
      </c>
      <c r="D766" s="324" t="s">
        <v>824</v>
      </c>
      <c r="E766" s="361">
        <v>610</v>
      </c>
      <c r="F766" s="688">
        <f>'ведом. 2024-2026'!AD396</f>
        <v>180</v>
      </c>
      <c r="G766" s="692"/>
      <c r="H766" s="688">
        <f>'ведом. 2024-2026'!AE396</f>
        <v>0</v>
      </c>
      <c r="I766" s="692"/>
      <c r="J766" s="688">
        <f>'ведом. 2024-2026'!AF396</f>
        <v>0</v>
      </c>
      <c r="K766" s="688"/>
      <c r="L766" s="687"/>
      <c r="N766" s="687"/>
      <c r="O766" s="687"/>
    </row>
    <row r="767" spans="1:15" s="184" customFormat="1" x14ac:dyDescent="0.3">
      <c r="A767" s="410" t="s">
        <v>734</v>
      </c>
      <c r="B767" s="203" t="s">
        <v>16</v>
      </c>
      <c r="C767" s="4" t="s">
        <v>29</v>
      </c>
      <c r="D767" s="324" t="s">
        <v>736</v>
      </c>
      <c r="E767" s="478"/>
      <c r="F767" s="165">
        <f>F768</f>
        <v>20000</v>
      </c>
      <c r="G767" s="165">
        <f t="shared" ref="G767:J768" si="146">G768</f>
        <v>10000</v>
      </c>
      <c r="H767" s="165">
        <f t="shared" si="146"/>
        <v>0</v>
      </c>
      <c r="I767" s="165"/>
      <c r="J767" s="165">
        <f t="shared" si="146"/>
        <v>0</v>
      </c>
      <c r="K767" s="165"/>
      <c r="L767" s="158"/>
      <c r="N767" s="158"/>
      <c r="O767" s="158"/>
    </row>
    <row r="768" spans="1:15" s="184" customFormat="1" x14ac:dyDescent="0.3">
      <c r="A768" s="410" t="s">
        <v>735</v>
      </c>
      <c r="B768" s="203" t="s">
        <v>16</v>
      </c>
      <c r="C768" s="4" t="s">
        <v>29</v>
      </c>
      <c r="D768" s="324" t="s">
        <v>737</v>
      </c>
      <c r="E768" s="478"/>
      <c r="F768" s="165">
        <f>F769</f>
        <v>20000</v>
      </c>
      <c r="G768" s="165">
        <f t="shared" si="146"/>
        <v>10000</v>
      </c>
      <c r="H768" s="165">
        <f t="shared" si="146"/>
        <v>0</v>
      </c>
      <c r="I768" s="165"/>
      <c r="J768" s="165">
        <f t="shared" si="146"/>
        <v>0</v>
      </c>
      <c r="K768" s="165"/>
      <c r="L768" s="158"/>
      <c r="N768" s="158"/>
      <c r="O768" s="158"/>
    </row>
    <row r="769" spans="1:15" s="184" customFormat="1" ht="31.2" x14ac:dyDescent="0.3">
      <c r="A769" s="410" t="s">
        <v>62</v>
      </c>
      <c r="B769" s="203" t="s">
        <v>16</v>
      </c>
      <c r="C769" s="4" t="s">
        <v>29</v>
      </c>
      <c r="D769" s="324" t="s">
        <v>737</v>
      </c>
      <c r="E769" s="478">
        <v>600</v>
      </c>
      <c r="F769" s="165">
        <f>F770</f>
        <v>20000</v>
      </c>
      <c r="G769" s="165">
        <f>G770</f>
        <v>10000</v>
      </c>
      <c r="H769" s="165">
        <f>H770</f>
        <v>0</v>
      </c>
      <c r="I769" s="165"/>
      <c r="J769" s="165">
        <f>J770</f>
        <v>0</v>
      </c>
      <c r="K769" s="165"/>
      <c r="L769" s="158"/>
      <c r="N769" s="158"/>
      <c r="O769" s="158"/>
    </row>
    <row r="770" spans="1:15" s="184" customFormat="1" x14ac:dyDescent="0.3">
      <c r="A770" s="410" t="s">
        <v>63</v>
      </c>
      <c r="B770" s="203" t="s">
        <v>16</v>
      </c>
      <c r="C770" s="4" t="s">
        <v>29</v>
      </c>
      <c r="D770" s="324" t="s">
        <v>737</v>
      </c>
      <c r="E770" s="478">
        <v>610</v>
      </c>
      <c r="F770" s="165">
        <f>'ведом. 2024-2026'!AD400</f>
        <v>20000</v>
      </c>
      <c r="G770" s="339">
        <v>10000</v>
      </c>
      <c r="H770" s="165">
        <f>'ведом. 2024-2026'!AE400</f>
        <v>0</v>
      </c>
      <c r="I770" s="339"/>
      <c r="J770" s="165">
        <f>'ведом. 2024-2026'!AF400</f>
        <v>0</v>
      </c>
      <c r="K770" s="165"/>
      <c r="L770" s="158"/>
      <c r="N770" s="158"/>
      <c r="O770" s="158"/>
    </row>
    <row r="771" spans="1:15" s="141" customFormat="1" ht="31.2" x14ac:dyDescent="0.3">
      <c r="A771" s="273" t="s">
        <v>542</v>
      </c>
      <c r="B771" s="203" t="s">
        <v>16</v>
      </c>
      <c r="C771" s="4" t="s">
        <v>29</v>
      </c>
      <c r="D771" s="160" t="s">
        <v>271</v>
      </c>
      <c r="E771" s="361"/>
      <c r="F771" s="165">
        <f>F772+F782+F789+F800+F796</f>
        <v>92595.499999999985</v>
      </c>
      <c r="G771" s="514">
        <f t="shared" ref="G771:J771" si="147">G772+G782+G789+G800+G796</f>
        <v>1212.2</v>
      </c>
      <c r="H771" s="514">
        <f t="shared" si="147"/>
        <v>54777.9</v>
      </c>
      <c r="I771" s="514">
        <f t="shared" si="147"/>
        <v>404.1</v>
      </c>
      <c r="J771" s="514">
        <f t="shared" si="147"/>
        <v>55873.8</v>
      </c>
      <c r="K771" s="165"/>
      <c r="L771" s="158"/>
      <c r="N771" s="158"/>
      <c r="O771" s="158"/>
    </row>
    <row r="772" spans="1:15" s="141" customFormat="1" x14ac:dyDescent="0.3">
      <c r="A772" s="273" t="s">
        <v>378</v>
      </c>
      <c r="B772" s="203" t="s">
        <v>16</v>
      </c>
      <c r="C772" s="4" t="s">
        <v>29</v>
      </c>
      <c r="D772" s="160" t="s">
        <v>543</v>
      </c>
      <c r="E772" s="361"/>
      <c r="F772" s="165">
        <f>F773</f>
        <v>14507.9</v>
      </c>
      <c r="G772" s="339"/>
      <c r="H772" s="165">
        <f>H773</f>
        <v>0</v>
      </c>
      <c r="I772" s="339"/>
      <c r="J772" s="165">
        <f>J773</f>
        <v>0</v>
      </c>
      <c r="K772" s="165"/>
      <c r="L772" s="158"/>
      <c r="N772" s="158"/>
      <c r="O772" s="158"/>
    </row>
    <row r="773" spans="1:15" s="141" customFormat="1" x14ac:dyDescent="0.3">
      <c r="A773" s="413" t="s">
        <v>272</v>
      </c>
      <c r="B773" s="203" t="s">
        <v>16</v>
      </c>
      <c r="C773" s="4" t="s">
        <v>29</v>
      </c>
      <c r="D773" s="160" t="s">
        <v>611</v>
      </c>
      <c r="E773" s="361"/>
      <c r="F773" s="165">
        <f>F774+F779</f>
        <v>14507.9</v>
      </c>
      <c r="G773" s="339"/>
      <c r="H773" s="165">
        <f>H774+H779</f>
        <v>0</v>
      </c>
      <c r="I773" s="339"/>
      <c r="J773" s="165">
        <f>J774+J779</f>
        <v>0</v>
      </c>
      <c r="K773" s="165"/>
      <c r="L773" s="158"/>
      <c r="N773" s="158"/>
      <c r="O773" s="158"/>
    </row>
    <row r="774" spans="1:15" s="141" customFormat="1" ht="31.2" x14ac:dyDescent="0.3">
      <c r="A774" s="410" t="s">
        <v>273</v>
      </c>
      <c r="B774" s="203" t="s">
        <v>16</v>
      </c>
      <c r="C774" s="4" t="s">
        <v>29</v>
      </c>
      <c r="D774" s="160" t="s">
        <v>612</v>
      </c>
      <c r="E774" s="361"/>
      <c r="F774" s="165">
        <f>F777+F775</f>
        <v>14072.9</v>
      </c>
      <c r="G774" s="339"/>
      <c r="H774" s="165">
        <f>H777+H775</f>
        <v>0</v>
      </c>
      <c r="I774" s="339"/>
      <c r="J774" s="165">
        <f>J777+J775</f>
        <v>0</v>
      </c>
      <c r="K774" s="165"/>
      <c r="L774" s="158"/>
      <c r="N774" s="158"/>
      <c r="O774" s="158"/>
    </row>
    <row r="775" spans="1:15" s="184" customFormat="1" x14ac:dyDescent="0.3">
      <c r="A775" s="410" t="s">
        <v>122</v>
      </c>
      <c r="B775" s="203" t="s">
        <v>16</v>
      </c>
      <c r="C775" s="4" t="s">
        <v>29</v>
      </c>
      <c r="D775" s="160" t="s">
        <v>612</v>
      </c>
      <c r="E775" s="361">
        <v>200</v>
      </c>
      <c r="F775" s="165">
        <f>F776</f>
        <v>2300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84" customFormat="1" x14ac:dyDescent="0.3">
      <c r="A776" s="410" t="s">
        <v>53</v>
      </c>
      <c r="B776" s="203" t="s">
        <v>16</v>
      </c>
      <c r="C776" s="4" t="s">
        <v>29</v>
      </c>
      <c r="D776" s="160" t="s">
        <v>612</v>
      </c>
      <c r="E776" s="361">
        <v>240</v>
      </c>
      <c r="F776" s="165">
        <f>'ведом. 2024-2026'!AD406</f>
        <v>2300</v>
      </c>
      <c r="G776" s="339"/>
      <c r="H776" s="165">
        <f>'ведом. 2024-2026'!AE406</f>
        <v>0</v>
      </c>
      <c r="I776" s="339"/>
      <c r="J776" s="165">
        <f>'ведом. 2024-2026'!AF406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62</v>
      </c>
      <c r="B777" s="203" t="s">
        <v>16</v>
      </c>
      <c r="C777" s="4" t="s">
        <v>29</v>
      </c>
      <c r="D777" s="160" t="s">
        <v>612</v>
      </c>
      <c r="E777" s="361">
        <v>600</v>
      </c>
      <c r="F777" s="165">
        <f>F778</f>
        <v>11772.9</v>
      </c>
      <c r="G777" s="339"/>
      <c r="H777" s="165">
        <f>H778</f>
        <v>0</v>
      </c>
      <c r="I777" s="339"/>
      <c r="J777" s="165">
        <f>J778</f>
        <v>0</v>
      </c>
      <c r="K777" s="165"/>
      <c r="L777" s="158"/>
      <c r="N777" s="158"/>
      <c r="O777" s="158"/>
    </row>
    <row r="778" spans="1:15" s="141" customFormat="1" x14ac:dyDescent="0.3">
      <c r="A778" s="410" t="s">
        <v>63</v>
      </c>
      <c r="B778" s="203" t="s">
        <v>16</v>
      </c>
      <c r="C778" s="4" t="s">
        <v>29</v>
      </c>
      <c r="D778" s="160" t="s">
        <v>612</v>
      </c>
      <c r="E778" s="361">
        <v>610</v>
      </c>
      <c r="F778" s="165">
        <f>'ведом. 2024-2026'!AD408+'ведом. 2024-2026'!AD793</f>
        <v>11772.9</v>
      </c>
      <c r="G778" s="339"/>
      <c r="H778" s="165">
        <f>'ведом. 2024-2026'!AE408</f>
        <v>0</v>
      </c>
      <c r="I778" s="339"/>
      <c r="J778" s="165">
        <f>'ведом. 2024-2026'!AF408</f>
        <v>0</v>
      </c>
      <c r="K778" s="165"/>
      <c r="L778" s="158"/>
      <c r="N778" s="158"/>
      <c r="O778" s="158"/>
    </row>
    <row r="779" spans="1:15" s="141" customFormat="1" ht="31.2" x14ac:dyDescent="0.3">
      <c r="A779" s="410" t="s">
        <v>274</v>
      </c>
      <c r="B779" s="203" t="s">
        <v>16</v>
      </c>
      <c r="C779" s="4" t="s">
        <v>29</v>
      </c>
      <c r="D779" s="160" t="s">
        <v>613</v>
      </c>
      <c r="E779" s="361"/>
      <c r="F779" s="165">
        <f>F780</f>
        <v>435</v>
      </c>
      <c r="G779" s="339"/>
      <c r="H779" s="165">
        <f>H780</f>
        <v>0</v>
      </c>
      <c r="I779" s="339"/>
      <c r="J779" s="165">
        <f>J780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613</v>
      </c>
      <c r="E780" s="361">
        <v>600</v>
      </c>
      <c r="F780" s="165">
        <f>F781</f>
        <v>435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613</v>
      </c>
      <c r="E781" s="361">
        <v>610</v>
      </c>
      <c r="F781" s="165">
        <f>'ведом. 2024-2026'!AD411</f>
        <v>435</v>
      </c>
      <c r="G781" s="339"/>
      <c r="H781" s="165">
        <f>'ведом. 2024-2026'!AE411</f>
        <v>0</v>
      </c>
      <c r="I781" s="339"/>
      <c r="J781" s="165">
        <f>'ведом. 2024-2026'!AF411</f>
        <v>0</v>
      </c>
      <c r="K781" s="165"/>
      <c r="L781" s="158"/>
      <c r="N781" s="158"/>
      <c r="O781" s="158"/>
    </row>
    <row r="782" spans="1:15" s="141" customFormat="1" ht="31.2" x14ac:dyDescent="0.3">
      <c r="A782" s="274" t="s">
        <v>379</v>
      </c>
      <c r="B782" s="203" t="s">
        <v>16</v>
      </c>
      <c r="C782" s="4" t="s">
        <v>29</v>
      </c>
      <c r="D782" s="160" t="s">
        <v>544</v>
      </c>
      <c r="E782" s="361"/>
      <c r="F782" s="165">
        <f>F783+F786</f>
        <v>72355.399999999994</v>
      </c>
      <c r="G782" s="339"/>
      <c r="H782" s="165">
        <f>H783+H786</f>
        <v>54373.8</v>
      </c>
      <c r="I782" s="339"/>
      <c r="J782" s="165">
        <f>J783+J786</f>
        <v>55873.8</v>
      </c>
      <c r="K782" s="165"/>
      <c r="L782" s="158"/>
      <c r="N782" s="158"/>
      <c r="O782" s="158"/>
    </row>
    <row r="783" spans="1:15" s="211" customFormat="1" ht="46.8" x14ac:dyDescent="0.3">
      <c r="A783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3" s="213" t="str">
        <f>'ведом. 2024-2026'!Z413</f>
        <v>08</v>
      </c>
      <c r="C783" s="212" t="str">
        <f>'ведом. 2024-2026'!AA413</f>
        <v>01</v>
      </c>
      <c r="D783" s="160" t="s">
        <v>545</v>
      </c>
      <c r="E783" s="379"/>
      <c r="F783" s="209">
        <f t="shared" ref="F783:J784" si="148">F784</f>
        <v>34244.5</v>
      </c>
      <c r="G783" s="387"/>
      <c r="H783" s="209">
        <f t="shared" si="148"/>
        <v>23373.8</v>
      </c>
      <c r="I783" s="387"/>
      <c r="J783" s="209">
        <f t="shared" si="148"/>
        <v>25873.8</v>
      </c>
      <c r="K783" s="209"/>
      <c r="L783" s="210"/>
      <c r="N783" s="210"/>
      <c r="O783" s="210"/>
    </row>
    <row r="784" spans="1:15" s="211" customFormat="1" ht="31.2" x14ac:dyDescent="0.3">
      <c r="A784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4" s="213" t="str">
        <f>'ведом. 2024-2026'!Z414</f>
        <v>08</v>
      </c>
      <c r="C784" s="212" t="str">
        <f>'ведом. 2024-2026'!AA414</f>
        <v>01</v>
      </c>
      <c r="D784" s="160" t="s">
        <v>545</v>
      </c>
      <c r="E784" s="379">
        <f>'ведом. 2024-2026'!AC414</f>
        <v>600</v>
      </c>
      <c r="F784" s="209">
        <f t="shared" si="148"/>
        <v>34244.5</v>
      </c>
      <c r="G784" s="387"/>
      <c r="H784" s="209">
        <f t="shared" si="148"/>
        <v>23373.8</v>
      </c>
      <c r="I784" s="387"/>
      <c r="J784" s="209">
        <f t="shared" si="148"/>
        <v>25873.8</v>
      </c>
      <c r="K784" s="209"/>
      <c r="L784" s="210"/>
      <c r="N784" s="210"/>
      <c r="O784" s="210"/>
    </row>
    <row r="785" spans="1:15" s="211" customFormat="1" x14ac:dyDescent="0.3">
      <c r="A785" s="346" t="str">
        <f>'ведом. 2024-2026'!X415</f>
        <v>Субсидии бюджетным учреждениям</v>
      </c>
      <c r="B785" s="213" t="str">
        <f>'ведом. 2024-2026'!Z415</f>
        <v>08</v>
      </c>
      <c r="C785" s="212" t="str">
        <f>'ведом. 2024-2026'!AA415</f>
        <v>01</v>
      </c>
      <c r="D785" s="160" t="s">
        <v>545</v>
      </c>
      <c r="E785" s="379">
        <f>'ведом. 2024-2026'!AC415</f>
        <v>610</v>
      </c>
      <c r="F785" s="209">
        <f>'ведом. 2024-2026'!AD415</f>
        <v>34244.5</v>
      </c>
      <c r="G785" s="387"/>
      <c r="H785" s="209">
        <f>'ведом. 2024-2026'!AE415</f>
        <v>23373.8</v>
      </c>
      <c r="I785" s="387"/>
      <c r="J785" s="209">
        <f>'ведом. 2024-2026'!AF415</f>
        <v>25873.8</v>
      </c>
      <c r="K785" s="209"/>
      <c r="L785" s="210"/>
      <c r="N785" s="210"/>
      <c r="O785" s="210"/>
    </row>
    <row r="786" spans="1:15" s="211" customFormat="1" ht="46.8" x14ac:dyDescent="0.3">
      <c r="A786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6" s="213" t="str">
        <f>'ведом. 2024-2026'!Z416</f>
        <v>08</v>
      </c>
      <c r="C786" s="212" t="str">
        <f>'ведом. 2024-2026'!AA416</f>
        <v>01</v>
      </c>
      <c r="D786" s="160" t="s">
        <v>546</v>
      </c>
      <c r="E786" s="379"/>
      <c r="F786" s="209">
        <f>F787</f>
        <v>38110.9</v>
      </c>
      <c r="G786" s="387"/>
      <c r="H786" s="209">
        <f>H787</f>
        <v>31000</v>
      </c>
      <c r="I786" s="387"/>
      <c r="J786" s="209">
        <f>J787</f>
        <v>30000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2024-2026'!X417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2024-2026'!Z417</f>
        <v>08</v>
      </c>
      <c r="C787" s="212" t="str">
        <f>'ведом. 2024-2026'!AA417</f>
        <v>01</v>
      </c>
      <c r="D787" s="160" t="s">
        <v>546</v>
      </c>
      <c r="E787" s="379">
        <f>'ведом. 2024-2026'!AC417</f>
        <v>600</v>
      </c>
      <c r="F787" s="209">
        <f>F788</f>
        <v>38110.9</v>
      </c>
      <c r="G787" s="387"/>
      <c r="H787" s="209">
        <f>H788</f>
        <v>31000</v>
      </c>
      <c r="I787" s="387"/>
      <c r="J787" s="209">
        <f>J788</f>
        <v>30000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2024-2026'!X418</f>
        <v>Субсидии бюджетным учреждениям</v>
      </c>
      <c r="B788" s="213" t="str">
        <f>'ведом. 2024-2026'!Z418</f>
        <v>08</v>
      </c>
      <c r="C788" s="212" t="str">
        <f>'ведом. 2024-2026'!AA418</f>
        <v>01</v>
      </c>
      <c r="D788" s="160" t="s">
        <v>546</v>
      </c>
      <c r="E788" s="379">
        <f>'ведом. 2024-2026'!AC418</f>
        <v>610</v>
      </c>
      <c r="F788" s="209">
        <f>'ведом. 2024-2026'!AD418</f>
        <v>38110.9</v>
      </c>
      <c r="G788" s="387"/>
      <c r="H788" s="209">
        <f>'ведом. 2024-2026'!AE418</f>
        <v>31000</v>
      </c>
      <c r="I788" s="387"/>
      <c r="J788" s="209">
        <f>'ведом. 2024-2026'!AF418</f>
        <v>30000</v>
      </c>
      <c r="K788" s="209"/>
      <c r="L788" s="210"/>
      <c r="N788" s="210"/>
      <c r="O788" s="210"/>
    </row>
    <row r="789" spans="1:15" s="211" customFormat="1" ht="46.8" x14ac:dyDescent="0.3">
      <c r="A789" s="271" t="s">
        <v>775</v>
      </c>
      <c r="B789" s="1" t="s">
        <v>16</v>
      </c>
      <c r="C789" s="4" t="s">
        <v>29</v>
      </c>
      <c r="D789" s="324" t="s">
        <v>776</v>
      </c>
      <c r="E789" s="478"/>
      <c r="F789" s="209">
        <f>F790+F793</f>
        <v>4360</v>
      </c>
      <c r="G789" s="209"/>
      <c r="H789" s="209">
        <f t="shared" ref="H789:J791" si="149">H790</f>
        <v>0</v>
      </c>
      <c r="I789" s="209"/>
      <c r="J789" s="209">
        <f t="shared" si="149"/>
        <v>0</v>
      </c>
      <c r="K789" s="209"/>
      <c r="L789" s="210"/>
      <c r="N789" s="210"/>
      <c r="O789" s="210"/>
    </row>
    <row r="790" spans="1:15" s="211" customFormat="1" ht="31.2" x14ac:dyDescent="0.3">
      <c r="A790" s="271" t="s">
        <v>777</v>
      </c>
      <c r="B790" s="1" t="s">
        <v>16</v>
      </c>
      <c r="C790" s="4" t="s">
        <v>29</v>
      </c>
      <c r="D790" s="324" t="s">
        <v>778</v>
      </c>
      <c r="E790" s="478"/>
      <c r="F790" s="209">
        <f>F791</f>
        <v>4300</v>
      </c>
      <c r="G790" s="209"/>
      <c r="H790" s="209">
        <f t="shared" si="149"/>
        <v>0</v>
      </c>
      <c r="I790" s="209"/>
      <c r="J790" s="209">
        <f t="shared" si="149"/>
        <v>0</v>
      </c>
      <c r="K790" s="209"/>
      <c r="L790" s="210"/>
      <c r="N790" s="210"/>
      <c r="O790" s="210"/>
    </row>
    <row r="791" spans="1:15" s="211" customFormat="1" ht="31.2" x14ac:dyDescent="0.3">
      <c r="A791" s="271" t="s">
        <v>62</v>
      </c>
      <c r="B791" s="1" t="s">
        <v>16</v>
      </c>
      <c r="C791" s="4" t="s">
        <v>29</v>
      </c>
      <c r="D791" s="324" t="s">
        <v>778</v>
      </c>
      <c r="E791" s="478">
        <v>600</v>
      </c>
      <c r="F791" s="209">
        <f>F792</f>
        <v>4300</v>
      </c>
      <c r="G791" s="209"/>
      <c r="H791" s="209">
        <f t="shared" si="149"/>
        <v>0</v>
      </c>
      <c r="I791" s="209"/>
      <c r="J791" s="209">
        <f t="shared" si="149"/>
        <v>0</v>
      </c>
      <c r="K791" s="209"/>
      <c r="L791" s="210"/>
      <c r="N791" s="210"/>
      <c r="O791" s="210"/>
    </row>
    <row r="792" spans="1:15" s="211" customFormat="1" x14ac:dyDescent="0.3">
      <c r="A792" s="271" t="s">
        <v>63</v>
      </c>
      <c r="B792" s="1" t="s">
        <v>16</v>
      </c>
      <c r="C792" s="4" t="s">
        <v>29</v>
      </c>
      <c r="D792" s="324" t="s">
        <v>778</v>
      </c>
      <c r="E792" s="478">
        <v>610</v>
      </c>
      <c r="F792" s="209">
        <f>'ведом. 2024-2026'!AD422</f>
        <v>4300</v>
      </c>
      <c r="G792" s="387"/>
      <c r="H792" s="209">
        <f>'ведом. 2024-2026'!AE422</f>
        <v>0</v>
      </c>
      <c r="I792" s="387"/>
      <c r="J792" s="209">
        <f>'ведом. 2024-2026'!AF422</f>
        <v>0</v>
      </c>
      <c r="K792" s="209"/>
      <c r="L792" s="210"/>
      <c r="N792" s="210"/>
      <c r="O792" s="210"/>
    </row>
    <row r="793" spans="1:15" s="691" customFormat="1" ht="31.2" x14ac:dyDescent="0.3">
      <c r="A793" s="271" t="s">
        <v>818</v>
      </c>
      <c r="B793" s="16" t="s">
        <v>16</v>
      </c>
      <c r="C793" s="201" t="s">
        <v>29</v>
      </c>
      <c r="D793" s="324" t="s">
        <v>817</v>
      </c>
      <c r="E793" s="525"/>
      <c r="F793" s="517">
        <f>F794</f>
        <v>60</v>
      </c>
      <c r="G793" s="517"/>
      <c r="H793" s="517">
        <f t="shared" ref="H793:J793" si="150">H794</f>
        <v>0</v>
      </c>
      <c r="I793" s="517"/>
      <c r="J793" s="517">
        <f t="shared" si="150"/>
        <v>0</v>
      </c>
      <c r="K793" s="517"/>
      <c r="L793" s="690"/>
      <c r="N793" s="690"/>
      <c r="O793" s="690"/>
    </row>
    <row r="794" spans="1:15" s="691" customFormat="1" ht="31.2" x14ac:dyDescent="0.3">
      <c r="A794" s="271" t="s">
        <v>62</v>
      </c>
      <c r="B794" s="16" t="s">
        <v>16</v>
      </c>
      <c r="C794" s="201" t="s">
        <v>29</v>
      </c>
      <c r="D794" s="324" t="s">
        <v>817</v>
      </c>
      <c r="E794" s="525">
        <v>600</v>
      </c>
      <c r="F794" s="517">
        <f>F795</f>
        <v>60</v>
      </c>
      <c r="G794" s="517"/>
      <c r="H794" s="517">
        <f t="shared" ref="H794:J794" si="151">H795</f>
        <v>0</v>
      </c>
      <c r="I794" s="517"/>
      <c r="J794" s="517">
        <f t="shared" si="151"/>
        <v>0</v>
      </c>
      <c r="K794" s="517"/>
      <c r="L794" s="690"/>
      <c r="N794" s="690"/>
      <c r="O794" s="690"/>
    </row>
    <row r="795" spans="1:15" s="691" customFormat="1" x14ac:dyDescent="0.3">
      <c r="A795" s="271" t="s">
        <v>63</v>
      </c>
      <c r="B795" s="16" t="s">
        <v>16</v>
      </c>
      <c r="C795" s="201" t="s">
        <v>29</v>
      </c>
      <c r="D795" s="324" t="s">
        <v>817</v>
      </c>
      <c r="E795" s="525">
        <v>610</v>
      </c>
      <c r="F795" s="517">
        <f>'ведом. 2024-2026'!AD425</f>
        <v>60</v>
      </c>
      <c r="G795" s="387"/>
      <c r="H795" s="517">
        <v>0</v>
      </c>
      <c r="I795" s="387"/>
      <c r="J795" s="517">
        <v>0</v>
      </c>
      <c r="K795" s="517"/>
      <c r="L795" s="690"/>
      <c r="N795" s="690"/>
      <c r="O795" s="690"/>
    </row>
    <row r="796" spans="1:15" s="519" customFormat="1" ht="31.2" x14ac:dyDescent="0.3">
      <c r="A796" s="271" t="s">
        <v>810</v>
      </c>
      <c r="B796" s="505" t="s">
        <v>16</v>
      </c>
      <c r="C796" s="506" t="s">
        <v>29</v>
      </c>
      <c r="D796" s="324" t="s">
        <v>812</v>
      </c>
      <c r="E796" s="525"/>
      <c r="F796" s="517">
        <f>F797</f>
        <v>160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518"/>
      <c r="N796" s="518"/>
      <c r="O796" s="518"/>
    </row>
    <row r="797" spans="1:15" s="519" customFormat="1" x14ac:dyDescent="0.3">
      <c r="A797" s="271" t="s">
        <v>811</v>
      </c>
      <c r="B797" s="505" t="s">
        <v>16</v>
      </c>
      <c r="C797" s="506" t="s">
        <v>29</v>
      </c>
      <c r="D797" s="324" t="s">
        <v>813</v>
      </c>
      <c r="E797" s="525"/>
      <c r="F797" s="517">
        <f>F798</f>
        <v>160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518"/>
      <c r="N797" s="518"/>
      <c r="O797" s="518"/>
    </row>
    <row r="798" spans="1:15" s="519" customFormat="1" ht="31.2" x14ac:dyDescent="0.3">
      <c r="A798" s="271" t="s">
        <v>62</v>
      </c>
      <c r="B798" s="505" t="s">
        <v>16</v>
      </c>
      <c r="C798" s="506" t="s">
        <v>29</v>
      </c>
      <c r="D798" s="324" t="s">
        <v>813</v>
      </c>
      <c r="E798" s="525">
        <v>600</v>
      </c>
      <c r="F798" s="517">
        <f>F799</f>
        <v>160</v>
      </c>
      <c r="G798" s="517"/>
      <c r="H798" s="517">
        <f t="shared" ref="H798:J798" si="154">H799</f>
        <v>0</v>
      </c>
      <c r="I798" s="517"/>
      <c r="J798" s="517">
        <f t="shared" si="154"/>
        <v>0</v>
      </c>
      <c r="K798" s="517"/>
      <c r="L798" s="518"/>
      <c r="N798" s="518"/>
      <c r="O798" s="518"/>
    </row>
    <row r="799" spans="1:15" s="519" customFormat="1" x14ac:dyDescent="0.3">
      <c r="A799" s="271" t="s">
        <v>63</v>
      </c>
      <c r="B799" s="505" t="s">
        <v>16</v>
      </c>
      <c r="C799" s="506" t="s">
        <v>29</v>
      </c>
      <c r="D799" s="324" t="s">
        <v>813</v>
      </c>
      <c r="E799" s="525">
        <v>610</v>
      </c>
      <c r="F799" s="517">
        <f>'ведом. 2024-2026'!AD429</f>
        <v>160</v>
      </c>
      <c r="G799" s="387"/>
      <c r="H799" s="517">
        <f>'ведом. 2024-2026'!AE429</f>
        <v>0</v>
      </c>
      <c r="I799" s="387"/>
      <c r="J799" s="517">
        <f>'ведом. 2024-2026'!AF429</f>
        <v>0</v>
      </c>
      <c r="K799" s="517"/>
      <c r="L799" s="518"/>
      <c r="N799" s="518"/>
      <c r="O799" s="518"/>
    </row>
    <row r="800" spans="1:15" s="211" customFormat="1" ht="31.2" x14ac:dyDescent="0.3">
      <c r="A800" s="271" t="s">
        <v>786</v>
      </c>
      <c r="B800" s="1" t="s">
        <v>16</v>
      </c>
      <c r="C800" s="4" t="s">
        <v>29</v>
      </c>
      <c r="D800" s="324" t="s">
        <v>787</v>
      </c>
      <c r="E800" s="478"/>
      <c r="F800" s="209">
        <f>F801</f>
        <v>1212.2</v>
      </c>
      <c r="G800" s="209">
        <f t="shared" ref="G800:J802" si="155">G801</f>
        <v>1212.2</v>
      </c>
      <c r="H800" s="209">
        <f t="shared" si="155"/>
        <v>404.1</v>
      </c>
      <c r="I800" s="209">
        <f t="shared" si="155"/>
        <v>404.1</v>
      </c>
      <c r="J800" s="209">
        <f t="shared" si="155"/>
        <v>0</v>
      </c>
      <c r="K800" s="209"/>
      <c r="L800" s="210"/>
      <c r="N800" s="210"/>
      <c r="O800" s="210"/>
    </row>
    <row r="801" spans="1:15" s="211" customFormat="1" ht="31.2" x14ac:dyDescent="0.3">
      <c r="A801" s="271" t="s">
        <v>788</v>
      </c>
      <c r="B801" s="1" t="s">
        <v>16</v>
      </c>
      <c r="C801" s="4" t="s">
        <v>29</v>
      </c>
      <c r="D801" s="324" t="s">
        <v>789</v>
      </c>
      <c r="E801" s="478"/>
      <c r="F801" s="209">
        <f>F802</f>
        <v>1212.2</v>
      </c>
      <c r="G801" s="209">
        <f t="shared" si="155"/>
        <v>1212.2</v>
      </c>
      <c r="H801" s="209">
        <f t="shared" si="155"/>
        <v>404.1</v>
      </c>
      <c r="I801" s="209">
        <f t="shared" si="155"/>
        <v>404.1</v>
      </c>
      <c r="J801" s="209">
        <f t="shared" si="155"/>
        <v>0</v>
      </c>
      <c r="K801" s="209"/>
      <c r="L801" s="210"/>
      <c r="N801" s="210"/>
      <c r="O801" s="210"/>
    </row>
    <row r="802" spans="1:15" s="211" customFormat="1" ht="31.2" x14ac:dyDescent="0.3">
      <c r="A802" s="271" t="s">
        <v>62</v>
      </c>
      <c r="B802" s="1" t="s">
        <v>16</v>
      </c>
      <c r="C802" s="4" t="s">
        <v>29</v>
      </c>
      <c r="D802" s="324" t="s">
        <v>789</v>
      </c>
      <c r="E802" s="478">
        <v>600</v>
      </c>
      <c r="F802" s="209">
        <f>F803</f>
        <v>1212.2</v>
      </c>
      <c r="G802" s="209">
        <f t="shared" si="155"/>
        <v>1212.2</v>
      </c>
      <c r="H802" s="209">
        <f t="shared" si="155"/>
        <v>404.1</v>
      </c>
      <c r="I802" s="209">
        <f t="shared" si="155"/>
        <v>404.1</v>
      </c>
      <c r="J802" s="209">
        <f t="shared" si="155"/>
        <v>0</v>
      </c>
      <c r="K802" s="209"/>
      <c r="L802" s="210"/>
      <c r="N802" s="210"/>
      <c r="O802" s="210"/>
    </row>
    <row r="803" spans="1:15" s="211" customFormat="1" x14ac:dyDescent="0.3">
      <c r="A803" s="271" t="s">
        <v>63</v>
      </c>
      <c r="B803" s="1" t="s">
        <v>16</v>
      </c>
      <c r="C803" s="4" t="s">
        <v>29</v>
      </c>
      <c r="D803" s="324" t="s">
        <v>789</v>
      </c>
      <c r="E803" s="478">
        <v>610</v>
      </c>
      <c r="F803" s="209">
        <f>'ведом. 2024-2026'!AD433</f>
        <v>1212.2</v>
      </c>
      <c r="G803" s="387">
        <f>F803</f>
        <v>1212.2</v>
      </c>
      <c r="H803" s="209">
        <f>'ведом. 2024-2026'!AE433</f>
        <v>404.1</v>
      </c>
      <c r="I803" s="387">
        <f>H803</f>
        <v>404.1</v>
      </c>
      <c r="J803" s="209">
        <f>'ведом. 2024-2026'!AF433</f>
        <v>0</v>
      </c>
      <c r="K803" s="209"/>
      <c r="L803" s="210"/>
      <c r="N803" s="210"/>
      <c r="O803" s="210"/>
    </row>
    <row r="804" spans="1:15" s="519" customFormat="1" x14ac:dyDescent="0.3">
      <c r="A804" s="271" t="s">
        <v>792</v>
      </c>
      <c r="B804" s="505" t="s">
        <v>22</v>
      </c>
      <c r="C804" s="506"/>
      <c r="D804" s="324"/>
      <c r="E804" s="525"/>
      <c r="F804" s="517">
        <f t="shared" ref="F804:F810" si="156">F805</f>
        <v>280</v>
      </c>
      <c r="G804" s="517"/>
      <c r="H804" s="517">
        <f t="shared" ref="H804:J809" si="157">H805</f>
        <v>0</v>
      </c>
      <c r="I804" s="517"/>
      <c r="J804" s="517">
        <f t="shared" si="157"/>
        <v>0</v>
      </c>
      <c r="K804" s="517"/>
      <c r="L804" s="518"/>
      <c r="N804" s="518"/>
      <c r="O804" s="518"/>
    </row>
    <row r="805" spans="1:15" s="519" customFormat="1" x14ac:dyDescent="0.3">
      <c r="A805" s="271" t="s">
        <v>793</v>
      </c>
      <c r="B805" s="505" t="s">
        <v>22</v>
      </c>
      <c r="C805" s="506" t="s">
        <v>22</v>
      </c>
      <c r="D805" s="324"/>
      <c r="E805" s="525"/>
      <c r="F805" s="517">
        <f t="shared" si="156"/>
        <v>280</v>
      </c>
      <c r="G805" s="517"/>
      <c r="H805" s="517">
        <f t="shared" si="157"/>
        <v>0</v>
      </c>
      <c r="I805" s="517"/>
      <c r="J805" s="517">
        <f t="shared" si="157"/>
        <v>0</v>
      </c>
      <c r="K805" s="517"/>
      <c r="L805" s="518"/>
      <c r="N805" s="518"/>
      <c r="O805" s="518"/>
    </row>
    <row r="806" spans="1:15" s="519" customFormat="1" x14ac:dyDescent="0.3">
      <c r="A806" s="271" t="s">
        <v>790</v>
      </c>
      <c r="B806" s="505" t="s">
        <v>22</v>
      </c>
      <c r="C806" s="506" t="s">
        <v>22</v>
      </c>
      <c r="D806" s="324" t="s">
        <v>794</v>
      </c>
      <c r="E806" s="525"/>
      <c r="F806" s="517">
        <f t="shared" si="156"/>
        <v>280</v>
      </c>
      <c r="G806" s="517"/>
      <c r="H806" s="517">
        <f t="shared" si="157"/>
        <v>0</v>
      </c>
      <c r="I806" s="517"/>
      <c r="J806" s="517">
        <f t="shared" si="157"/>
        <v>0</v>
      </c>
      <c r="K806" s="517"/>
      <c r="L806" s="518"/>
      <c r="N806" s="518"/>
      <c r="O806" s="518"/>
    </row>
    <row r="807" spans="1:15" s="519" customFormat="1" x14ac:dyDescent="0.3">
      <c r="A807" s="271" t="s">
        <v>791</v>
      </c>
      <c r="B807" s="505" t="s">
        <v>22</v>
      </c>
      <c r="C807" s="506" t="s">
        <v>22</v>
      </c>
      <c r="D807" s="324" t="s">
        <v>795</v>
      </c>
      <c r="E807" s="525"/>
      <c r="F807" s="517">
        <f t="shared" si="156"/>
        <v>280</v>
      </c>
      <c r="G807" s="517"/>
      <c r="H807" s="517">
        <f t="shared" si="157"/>
        <v>0</v>
      </c>
      <c r="I807" s="517"/>
      <c r="J807" s="517">
        <f t="shared" si="157"/>
        <v>0</v>
      </c>
      <c r="K807" s="517"/>
      <c r="L807" s="518"/>
      <c r="N807" s="518"/>
      <c r="O807" s="518"/>
    </row>
    <row r="808" spans="1:15" s="519" customFormat="1" ht="31.2" x14ac:dyDescent="0.3">
      <c r="A808" s="271" t="s">
        <v>798</v>
      </c>
      <c r="B808" s="505" t="s">
        <v>22</v>
      </c>
      <c r="C808" s="506" t="s">
        <v>22</v>
      </c>
      <c r="D808" s="324" t="s">
        <v>797</v>
      </c>
      <c r="E808" s="525"/>
      <c r="F808" s="517">
        <f t="shared" si="156"/>
        <v>280</v>
      </c>
      <c r="G808" s="517"/>
      <c r="H808" s="517">
        <f t="shared" si="157"/>
        <v>0</v>
      </c>
      <c r="I808" s="517"/>
      <c r="J808" s="517">
        <f t="shared" si="157"/>
        <v>0</v>
      </c>
      <c r="K808" s="517"/>
      <c r="L808" s="518"/>
      <c r="N808" s="518"/>
      <c r="O808" s="518"/>
    </row>
    <row r="809" spans="1:15" s="519" customFormat="1" ht="46.8" x14ac:dyDescent="0.3">
      <c r="A809" s="271" t="s">
        <v>796</v>
      </c>
      <c r="B809" s="505" t="s">
        <v>22</v>
      </c>
      <c r="C809" s="506" t="s">
        <v>22</v>
      </c>
      <c r="D809" s="324" t="s">
        <v>799</v>
      </c>
      <c r="E809" s="525"/>
      <c r="F809" s="517">
        <f t="shared" si="156"/>
        <v>280</v>
      </c>
      <c r="G809" s="517"/>
      <c r="H809" s="517">
        <f t="shared" si="157"/>
        <v>0</v>
      </c>
      <c r="I809" s="517"/>
      <c r="J809" s="517">
        <f t="shared" si="157"/>
        <v>0</v>
      </c>
      <c r="K809" s="517"/>
      <c r="L809" s="518"/>
      <c r="N809" s="518"/>
      <c r="O809" s="518"/>
    </row>
    <row r="810" spans="1:15" s="519" customFormat="1" x14ac:dyDescent="0.3">
      <c r="A810" s="516" t="s">
        <v>99</v>
      </c>
      <c r="B810" s="505" t="s">
        <v>22</v>
      </c>
      <c r="C810" s="506" t="s">
        <v>22</v>
      </c>
      <c r="D810" s="324" t="s">
        <v>799</v>
      </c>
      <c r="E810" s="506">
        <v>300</v>
      </c>
      <c r="F810" s="517">
        <f t="shared" si="156"/>
        <v>280</v>
      </c>
      <c r="G810" s="517"/>
      <c r="H810" s="517">
        <f>H811</f>
        <v>0</v>
      </c>
      <c r="I810" s="517"/>
      <c r="J810" s="517">
        <f>J811</f>
        <v>0</v>
      </c>
      <c r="K810" s="517"/>
      <c r="L810" s="518"/>
      <c r="N810" s="518"/>
      <c r="O810" s="518"/>
    </row>
    <row r="811" spans="1:15" s="519" customFormat="1" x14ac:dyDescent="0.3">
      <c r="A811" s="516" t="s">
        <v>40</v>
      </c>
      <c r="B811" s="505" t="s">
        <v>22</v>
      </c>
      <c r="C811" s="506" t="s">
        <v>22</v>
      </c>
      <c r="D811" s="324" t="s">
        <v>799</v>
      </c>
      <c r="E811" s="506">
        <v>320</v>
      </c>
      <c r="F811" s="517">
        <f>'ведом. 2024-2026'!AD441</f>
        <v>280</v>
      </c>
      <c r="G811" s="387"/>
      <c r="H811" s="517">
        <f>'ведом. 2024-2026'!AE441</f>
        <v>0</v>
      </c>
      <c r="I811" s="387"/>
      <c r="J811" s="517">
        <f>'ведом. 2024-2026'!AF441</f>
        <v>0</v>
      </c>
      <c r="K811" s="517"/>
      <c r="L811" s="518"/>
      <c r="N811" s="518"/>
      <c r="O811" s="518"/>
    </row>
    <row r="812" spans="1:15" s="141" customFormat="1" x14ac:dyDescent="0.3">
      <c r="A812" s="422" t="s">
        <v>96</v>
      </c>
      <c r="B812" s="205" t="s">
        <v>36</v>
      </c>
      <c r="C812" s="195"/>
      <c r="D812" s="300"/>
      <c r="E812" s="365"/>
      <c r="F812" s="167">
        <f t="shared" ref="F812:K812" si="158">F813+F825+F853+F820</f>
        <v>95996.5</v>
      </c>
      <c r="G812" s="382">
        <f t="shared" si="158"/>
        <v>73274</v>
      </c>
      <c r="H812" s="167">
        <f t="shared" si="158"/>
        <v>105857.5</v>
      </c>
      <c r="I812" s="382">
        <f t="shared" si="158"/>
        <v>83462.3</v>
      </c>
      <c r="J812" s="167">
        <f t="shared" si="158"/>
        <v>63712.5</v>
      </c>
      <c r="K812" s="167">
        <f t="shared" si="158"/>
        <v>40586.800000000003</v>
      </c>
      <c r="L812" s="158"/>
      <c r="M812" s="141">
        <v>0</v>
      </c>
      <c r="N812" s="158"/>
      <c r="O812" s="158"/>
    </row>
    <row r="813" spans="1:15" s="141" customFormat="1" x14ac:dyDescent="0.3">
      <c r="A813" s="410" t="s">
        <v>57</v>
      </c>
      <c r="B813" s="203">
        <v>10</v>
      </c>
      <c r="C813" s="4" t="s">
        <v>29</v>
      </c>
      <c r="D813" s="29"/>
      <c r="E813" s="372"/>
      <c r="F813" s="165">
        <f>F814</f>
        <v>8208.1999999999989</v>
      </c>
      <c r="G813" s="339"/>
      <c r="H813" s="165">
        <f>H814</f>
        <v>7824.5</v>
      </c>
      <c r="I813" s="339"/>
      <c r="J813" s="165">
        <f>J814</f>
        <v>7824.4999999999991</v>
      </c>
      <c r="K813" s="165"/>
      <c r="L813" s="158"/>
      <c r="N813" s="158"/>
      <c r="O813" s="158"/>
    </row>
    <row r="814" spans="1:15" s="141" customFormat="1" x14ac:dyDescent="0.3">
      <c r="A814" s="273" t="s">
        <v>306</v>
      </c>
      <c r="B814" s="203">
        <v>10</v>
      </c>
      <c r="C814" s="4" t="s">
        <v>29</v>
      </c>
      <c r="D814" s="160" t="s">
        <v>111</v>
      </c>
      <c r="E814" s="372"/>
      <c r="F814" s="165">
        <f>F816</f>
        <v>8208.1999999999989</v>
      </c>
      <c r="G814" s="339"/>
      <c r="H814" s="165">
        <f>H816</f>
        <v>7824.5</v>
      </c>
      <c r="I814" s="339"/>
      <c r="J814" s="165">
        <f>J816</f>
        <v>7824.4999999999991</v>
      </c>
      <c r="K814" s="165"/>
      <c r="L814" s="158"/>
      <c r="N814" s="158"/>
      <c r="O814" s="158"/>
    </row>
    <row r="815" spans="1:15" s="184" customFormat="1" x14ac:dyDescent="0.3">
      <c r="A815" s="295" t="s">
        <v>307</v>
      </c>
      <c r="B815" s="203">
        <v>10</v>
      </c>
      <c r="C815" s="4" t="s">
        <v>29</v>
      </c>
      <c r="D815" s="160" t="s">
        <v>120</v>
      </c>
      <c r="E815" s="372"/>
      <c r="F815" s="165">
        <f>F816</f>
        <v>8208.1999999999989</v>
      </c>
      <c r="G815" s="339"/>
      <c r="H815" s="165">
        <f>H816</f>
        <v>7824.5</v>
      </c>
      <c r="I815" s="339"/>
      <c r="J815" s="165">
        <f>J816</f>
        <v>7824.4999999999991</v>
      </c>
      <c r="K815" s="165"/>
      <c r="L815" s="158"/>
      <c r="N815" s="158"/>
      <c r="O815" s="158"/>
    </row>
    <row r="816" spans="1:15" s="141" customFormat="1" ht="31.2" x14ac:dyDescent="0.3">
      <c r="A816" s="277" t="s">
        <v>514</v>
      </c>
      <c r="B816" s="203">
        <v>10</v>
      </c>
      <c r="C816" s="4" t="s">
        <v>29</v>
      </c>
      <c r="D816" s="160" t="s">
        <v>513</v>
      </c>
      <c r="E816" s="372"/>
      <c r="F816" s="165">
        <f>F819</f>
        <v>8208.1999999999989</v>
      </c>
      <c r="G816" s="339"/>
      <c r="H816" s="165">
        <f>H819</f>
        <v>7824.5</v>
      </c>
      <c r="I816" s="339"/>
      <c r="J816" s="165">
        <f>J819</f>
        <v>7824.4999999999991</v>
      </c>
      <c r="K816" s="165"/>
      <c r="L816" s="158"/>
      <c r="N816" s="158"/>
      <c r="O816" s="158"/>
    </row>
    <row r="817" spans="1:15" s="141" customFormat="1" ht="31.2" x14ac:dyDescent="0.3">
      <c r="A817" s="275" t="s">
        <v>309</v>
      </c>
      <c r="B817" s="203">
        <v>10</v>
      </c>
      <c r="C817" s="4" t="s">
        <v>29</v>
      </c>
      <c r="D817" s="160" t="s">
        <v>512</v>
      </c>
      <c r="E817" s="372"/>
      <c r="F817" s="165">
        <f>F818</f>
        <v>8208.1999999999989</v>
      </c>
      <c r="G817" s="339"/>
      <c r="H817" s="165">
        <f>H818</f>
        <v>7824.5</v>
      </c>
      <c r="I817" s="339"/>
      <c r="J817" s="165">
        <f>J818</f>
        <v>7824.4999999999991</v>
      </c>
      <c r="K817" s="165"/>
      <c r="L817" s="158"/>
      <c r="N817" s="158"/>
      <c r="O817" s="158"/>
    </row>
    <row r="818" spans="1:15" s="141" customFormat="1" x14ac:dyDescent="0.3">
      <c r="A818" s="410" t="s">
        <v>99</v>
      </c>
      <c r="B818" s="203">
        <v>10</v>
      </c>
      <c r="C818" s="4" t="s">
        <v>29</v>
      </c>
      <c r="D818" s="160" t="s">
        <v>512</v>
      </c>
      <c r="E818" s="361">
        <v>300</v>
      </c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x14ac:dyDescent="0.3">
      <c r="A819" s="410" t="s">
        <v>40</v>
      </c>
      <c r="B819" s="203">
        <v>10</v>
      </c>
      <c r="C819" s="4" t="s">
        <v>29</v>
      </c>
      <c r="D819" s="160" t="s">
        <v>512</v>
      </c>
      <c r="E819" s="361">
        <v>320</v>
      </c>
      <c r="F819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19" s="339"/>
      <c r="H819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19" s="339"/>
      <c r="J819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19" s="165"/>
      <c r="L819" s="158"/>
      <c r="N819" s="158"/>
      <c r="O819" s="158"/>
    </row>
    <row r="820" spans="1:15" s="184" customFormat="1" x14ac:dyDescent="0.3">
      <c r="A820" s="271" t="s">
        <v>60</v>
      </c>
      <c r="B820" s="203">
        <v>10</v>
      </c>
      <c r="C820" s="4" t="s">
        <v>7</v>
      </c>
      <c r="D820" s="160"/>
      <c r="E820" s="361"/>
      <c r="F820" s="165">
        <f>F821</f>
        <v>420</v>
      </c>
      <c r="G820" s="165"/>
      <c r="H820" s="165">
        <f>H821</f>
        <v>0</v>
      </c>
      <c r="I820" s="165"/>
      <c r="J820" s="165">
        <f>J821</f>
        <v>0</v>
      </c>
      <c r="K820" s="165"/>
      <c r="L820" s="158"/>
      <c r="N820" s="158"/>
      <c r="O820" s="158"/>
    </row>
    <row r="821" spans="1:15" s="184" customFormat="1" x14ac:dyDescent="0.3">
      <c r="A821" s="471" t="s">
        <v>350</v>
      </c>
      <c r="B821" s="1">
        <v>10</v>
      </c>
      <c r="C821" s="1" t="s">
        <v>7</v>
      </c>
      <c r="D821" s="476" t="s">
        <v>140</v>
      </c>
      <c r="E821" s="477"/>
      <c r="F821" s="165">
        <f>F822</f>
        <v>420</v>
      </c>
      <c r="G821" s="165"/>
      <c r="H821" s="165">
        <f t="shared" ref="H821:J823" si="159">H822</f>
        <v>0</v>
      </c>
      <c r="I821" s="165"/>
      <c r="J821" s="165">
        <f t="shared" si="159"/>
        <v>0</v>
      </c>
      <c r="K821" s="165"/>
      <c r="L821" s="158"/>
      <c r="N821" s="158"/>
      <c r="O821" s="158"/>
    </row>
    <row r="822" spans="1:15" s="184" customFormat="1" x14ac:dyDescent="0.3">
      <c r="A822" s="475" t="s">
        <v>700</v>
      </c>
      <c r="B822" s="1">
        <v>10</v>
      </c>
      <c r="C822" s="1" t="s">
        <v>7</v>
      </c>
      <c r="D822" s="456" t="s">
        <v>699</v>
      </c>
      <c r="E822" s="477"/>
      <c r="F822" s="165">
        <f>F823</f>
        <v>420</v>
      </c>
      <c r="G822" s="165"/>
      <c r="H822" s="165">
        <f t="shared" si="159"/>
        <v>0</v>
      </c>
      <c r="I822" s="165"/>
      <c r="J822" s="165">
        <f t="shared" si="159"/>
        <v>0</v>
      </c>
      <c r="K822" s="165"/>
      <c r="L822" s="158"/>
      <c r="N822" s="158"/>
      <c r="O822" s="158"/>
    </row>
    <row r="823" spans="1:15" s="184" customFormat="1" x14ac:dyDescent="0.3">
      <c r="A823" s="471" t="s">
        <v>99</v>
      </c>
      <c r="B823" s="1">
        <v>10</v>
      </c>
      <c r="C823" s="1" t="s">
        <v>7</v>
      </c>
      <c r="D823" s="456" t="s">
        <v>699</v>
      </c>
      <c r="E823" s="4">
        <v>300</v>
      </c>
      <c r="F823" s="165">
        <f>F824</f>
        <v>420</v>
      </c>
      <c r="G823" s="165"/>
      <c r="H823" s="165">
        <f t="shared" si="159"/>
        <v>0</v>
      </c>
      <c r="I823" s="165"/>
      <c r="J823" s="165">
        <f t="shared" si="159"/>
        <v>0</v>
      </c>
      <c r="K823" s="165"/>
      <c r="L823" s="158"/>
      <c r="N823" s="158"/>
      <c r="O823" s="158"/>
    </row>
    <row r="824" spans="1:15" s="184" customFormat="1" x14ac:dyDescent="0.3">
      <c r="A824" s="293" t="s">
        <v>40</v>
      </c>
      <c r="B824" s="1">
        <v>10</v>
      </c>
      <c r="C824" s="1" t="s">
        <v>7</v>
      </c>
      <c r="D824" s="456" t="s">
        <v>699</v>
      </c>
      <c r="E824" s="4">
        <v>320</v>
      </c>
      <c r="F824" s="165">
        <f>'ведом. 2024-2026'!AD454</f>
        <v>420</v>
      </c>
      <c r="G824" s="339"/>
      <c r="H824" s="165">
        <f>'ведом. 2024-2026'!AE454</f>
        <v>0</v>
      </c>
      <c r="I824" s="339"/>
      <c r="J824" s="165">
        <f>'ведом. 2024-2026'!AF454</f>
        <v>0</v>
      </c>
      <c r="K824" s="165"/>
      <c r="L824" s="158"/>
      <c r="N824" s="158"/>
      <c r="O824" s="158"/>
    </row>
    <row r="825" spans="1:15" s="141" customFormat="1" x14ac:dyDescent="0.3">
      <c r="A825" s="410" t="s">
        <v>31</v>
      </c>
      <c r="B825" s="203">
        <v>10</v>
      </c>
      <c r="C825" s="4" t="s">
        <v>49</v>
      </c>
      <c r="D825" s="29"/>
      <c r="E825" s="361"/>
      <c r="F825" s="165">
        <f t="shared" ref="F825:K825" si="160">F826+F836</f>
        <v>87228.3</v>
      </c>
      <c r="G825" s="339">
        <f t="shared" si="160"/>
        <v>73274</v>
      </c>
      <c r="H825" s="165">
        <f t="shared" si="160"/>
        <v>97893</v>
      </c>
      <c r="I825" s="339">
        <f t="shared" si="160"/>
        <v>83462.3</v>
      </c>
      <c r="J825" s="165">
        <f t="shared" si="160"/>
        <v>55748</v>
      </c>
      <c r="K825" s="165">
        <f t="shared" si="160"/>
        <v>40586.800000000003</v>
      </c>
      <c r="L825" s="158"/>
      <c r="N825" s="158"/>
      <c r="O825" s="158"/>
    </row>
    <row r="826" spans="1:15" s="141" customFormat="1" x14ac:dyDescent="0.3">
      <c r="A826" s="423" t="s">
        <v>275</v>
      </c>
      <c r="B826" s="203">
        <v>10</v>
      </c>
      <c r="C826" s="4" t="s">
        <v>49</v>
      </c>
      <c r="D826" s="29" t="s">
        <v>102</v>
      </c>
      <c r="E826" s="361"/>
      <c r="F826" s="165">
        <f t="shared" ref="F826:K826" si="161">F827</f>
        <v>17299</v>
      </c>
      <c r="G826" s="339">
        <f t="shared" si="161"/>
        <v>17299</v>
      </c>
      <c r="H826" s="165">
        <f t="shared" si="161"/>
        <v>17299</v>
      </c>
      <c r="I826" s="339">
        <f t="shared" si="161"/>
        <v>17299</v>
      </c>
      <c r="J826" s="165">
        <f t="shared" si="161"/>
        <v>17299</v>
      </c>
      <c r="K826" s="165">
        <f t="shared" si="161"/>
        <v>17299</v>
      </c>
      <c r="L826" s="158"/>
      <c r="N826" s="158"/>
      <c r="O826" s="158"/>
    </row>
    <row r="827" spans="1:15" s="141" customFormat="1" x14ac:dyDescent="0.3">
      <c r="A827" s="273" t="s">
        <v>493</v>
      </c>
      <c r="B827" s="203">
        <v>10</v>
      </c>
      <c r="C827" s="4" t="s">
        <v>49</v>
      </c>
      <c r="D827" s="29" t="s">
        <v>119</v>
      </c>
      <c r="E827" s="361"/>
      <c r="F827" s="165">
        <f t="shared" ref="F827:K828" si="162">F828</f>
        <v>17299</v>
      </c>
      <c r="G827" s="339">
        <f t="shared" si="162"/>
        <v>17299</v>
      </c>
      <c r="H827" s="165">
        <f t="shared" si="162"/>
        <v>17299</v>
      </c>
      <c r="I827" s="339">
        <f>I828</f>
        <v>17299</v>
      </c>
      <c r="J827" s="165">
        <f t="shared" si="162"/>
        <v>17299</v>
      </c>
      <c r="K827" s="165">
        <f t="shared" si="162"/>
        <v>17299</v>
      </c>
      <c r="L827" s="158"/>
      <c r="N827" s="158"/>
      <c r="O827" s="158"/>
    </row>
    <row r="828" spans="1:15" s="141" customFormat="1" x14ac:dyDescent="0.3">
      <c r="A828" s="273" t="s">
        <v>279</v>
      </c>
      <c r="B828" s="203">
        <v>10</v>
      </c>
      <c r="C828" s="4" t="s">
        <v>49</v>
      </c>
      <c r="D828" s="160" t="s">
        <v>494</v>
      </c>
      <c r="E828" s="361"/>
      <c r="F828" s="165">
        <f t="shared" si="162"/>
        <v>17299</v>
      </c>
      <c r="G828" s="339">
        <f t="shared" si="162"/>
        <v>17299</v>
      </c>
      <c r="H828" s="165">
        <f t="shared" si="162"/>
        <v>17299</v>
      </c>
      <c r="I828" s="339">
        <f t="shared" si="162"/>
        <v>17299</v>
      </c>
      <c r="J828" s="165">
        <f t="shared" si="162"/>
        <v>17299</v>
      </c>
      <c r="K828" s="165">
        <f t="shared" si="162"/>
        <v>17299</v>
      </c>
      <c r="L828" s="158"/>
      <c r="N828" s="158"/>
      <c r="O828" s="158"/>
    </row>
    <row r="829" spans="1:15" s="141" customFormat="1" ht="46.8" x14ac:dyDescent="0.3">
      <c r="A829" s="274" t="s">
        <v>276</v>
      </c>
      <c r="B829" s="203">
        <v>10</v>
      </c>
      <c r="C829" s="4" t="s">
        <v>49</v>
      </c>
      <c r="D829" s="160" t="s">
        <v>515</v>
      </c>
      <c r="E829" s="361"/>
      <c r="F829" s="165">
        <f t="shared" ref="F829:K829" si="163">F832+F830+F834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410" t="s">
        <v>122</v>
      </c>
      <c r="B830" s="203">
        <v>10</v>
      </c>
      <c r="C830" s="4" t="s">
        <v>49</v>
      </c>
      <c r="D830" s="160" t="s">
        <v>515</v>
      </c>
      <c r="E830" s="361">
        <v>200</v>
      </c>
      <c r="F830" s="165">
        <f t="shared" ref="F830:K830" si="164">F831</f>
        <v>163</v>
      </c>
      <c r="G830" s="339">
        <f t="shared" si="164"/>
        <v>163</v>
      </c>
      <c r="H830" s="165">
        <f t="shared" si="164"/>
        <v>163</v>
      </c>
      <c r="I830" s="339">
        <f t="shared" si="164"/>
        <v>163</v>
      </c>
      <c r="J830" s="165">
        <f t="shared" si="164"/>
        <v>163</v>
      </c>
      <c r="K830" s="165">
        <f t="shared" si="164"/>
        <v>163</v>
      </c>
      <c r="L830" s="158"/>
      <c r="N830" s="158"/>
      <c r="O830" s="158"/>
    </row>
    <row r="831" spans="1:15" s="141" customFormat="1" x14ac:dyDescent="0.3">
      <c r="A831" s="410" t="s">
        <v>53</v>
      </c>
      <c r="B831" s="203">
        <v>10</v>
      </c>
      <c r="C831" s="4" t="s">
        <v>49</v>
      </c>
      <c r="D831" s="160" t="s">
        <v>515</v>
      </c>
      <c r="E831" s="361">
        <v>240</v>
      </c>
      <c r="F831" s="165">
        <f>'ведом. 2024-2026'!AD808</f>
        <v>163</v>
      </c>
      <c r="G831" s="339">
        <f>F831</f>
        <v>163</v>
      </c>
      <c r="H831" s="165">
        <f>'ведом. 2024-2026'!AE808</f>
        <v>163</v>
      </c>
      <c r="I831" s="339">
        <f>H831</f>
        <v>163</v>
      </c>
      <c r="J831" s="165">
        <f>'ведом. 2024-2026'!AF808</f>
        <v>163</v>
      </c>
      <c r="K831" s="165">
        <f>J831</f>
        <v>163</v>
      </c>
      <c r="L831" s="158"/>
      <c r="N831" s="158"/>
      <c r="O831" s="158"/>
    </row>
    <row r="832" spans="1:15" s="141" customFormat="1" x14ac:dyDescent="0.3">
      <c r="A832" s="410" t="s">
        <v>99</v>
      </c>
      <c r="B832" s="203">
        <v>10</v>
      </c>
      <c r="C832" s="4" t="s">
        <v>49</v>
      </c>
      <c r="D832" s="160" t="s">
        <v>515</v>
      </c>
      <c r="E832" s="361">
        <v>300</v>
      </c>
      <c r="F832" s="165">
        <f t="shared" ref="F832:K832" si="165">F833</f>
        <v>16291</v>
      </c>
      <c r="G832" s="339">
        <f t="shared" si="165"/>
        <v>16291</v>
      </c>
      <c r="H832" s="165">
        <f t="shared" si="165"/>
        <v>16291</v>
      </c>
      <c r="I832" s="339">
        <f t="shared" si="165"/>
        <v>16291</v>
      </c>
      <c r="J832" s="165">
        <f t="shared" si="165"/>
        <v>16291</v>
      </c>
      <c r="K832" s="165">
        <f t="shared" si="165"/>
        <v>16291</v>
      </c>
      <c r="L832" s="158"/>
      <c r="N832" s="158"/>
      <c r="O832" s="158"/>
    </row>
    <row r="833" spans="1:15" s="141" customFormat="1" x14ac:dyDescent="0.3">
      <c r="A833" s="410" t="s">
        <v>133</v>
      </c>
      <c r="B833" s="203">
        <v>10</v>
      </c>
      <c r="C833" s="4" t="s">
        <v>49</v>
      </c>
      <c r="D833" s="160" t="s">
        <v>515</v>
      </c>
      <c r="E833" s="361">
        <v>310</v>
      </c>
      <c r="F833" s="165">
        <f>'ведом. 2024-2026'!AD810</f>
        <v>16291</v>
      </c>
      <c r="G833" s="339">
        <f>F833</f>
        <v>16291</v>
      </c>
      <c r="H833" s="165">
        <f>'ведом. 2024-2026'!AE810</f>
        <v>16291</v>
      </c>
      <c r="I833" s="339">
        <f>H833</f>
        <v>16291</v>
      </c>
      <c r="J833" s="165">
        <f>'ведом. 2024-2026'!AF810</f>
        <v>16291</v>
      </c>
      <c r="K833" s="165">
        <f>J833</f>
        <v>16291</v>
      </c>
      <c r="L833" s="158"/>
      <c r="N833" s="158"/>
      <c r="O833" s="158"/>
    </row>
    <row r="834" spans="1:15" s="184" customFormat="1" ht="31.2" x14ac:dyDescent="0.3">
      <c r="A834" s="271" t="s">
        <v>62</v>
      </c>
      <c r="B834" s="203">
        <v>10</v>
      </c>
      <c r="C834" s="4" t="s">
        <v>49</v>
      </c>
      <c r="D834" s="160" t="s">
        <v>515</v>
      </c>
      <c r="E834" s="361">
        <v>600</v>
      </c>
      <c r="F834" s="165">
        <f t="shared" ref="F834:K834" si="166">F835</f>
        <v>845</v>
      </c>
      <c r="G834" s="339">
        <f t="shared" si="166"/>
        <v>845</v>
      </c>
      <c r="H834" s="165">
        <f t="shared" si="166"/>
        <v>845</v>
      </c>
      <c r="I834" s="339">
        <f t="shared" si="166"/>
        <v>845</v>
      </c>
      <c r="J834" s="165">
        <f t="shared" si="166"/>
        <v>845</v>
      </c>
      <c r="K834" s="165">
        <f t="shared" si="166"/>
        <v>845</v>
      </c>
      <c r="L834" s="158"/>
      <c r="N834" s="158"/>
      <c r="O834" s="158"/>
    </row>
    <row r="835" spans="1:15" s="184" customFormat="1" x14ac:dyDescent="0.3">
      <c r="A835" s="271" t="s">
        <v>63</v>
      </c>
      <c r="B835" s="203">
        <v>10</v>
      </c>
      <c r="C835" s="4" t="s">
        <v>49</v>
      </c>
      <c r="D835" s="160" t="s">
        <v>515</v>
      </c>
      <c r="E835" s="361">
        <v>610</v>
      </c>
      <c r="F835" s="165">
        <f>'ведом. 2024-2026'!AD812</f>
        <v>845</v>
      </c>
      <c r="G835" s="339">
        <f>F835</f>
        <v>845</v>
      </c>
      <c r="H835" s="165">
        <f>'ведом. 2024-2026'!AE812</f>
        <v>845</v>
      </c>
      <c r="I835" s="339">
        <f>H835</f>
        <v>845</v>
      </c>
      <c r="J835" s="165">
        <f>'ведом. 2024-2026'!AF812</f>
        <v>845</v>
      </c>
      <c r="K835" s="165">
        <f>J835</f>
        <v>845</v>
      </c>
      <c r="L835" s="158"/>
      <c r="N835" s="158"/>
      <c r="O835" s="158"/>
    </row>
    <row r="836" spans="1:15" s="141" customFormat="1" x14ac:dyDescent="0.3">
      <c r="A836" s="273" t="s">
        <v>187</v>
      </c>
      <c r="B836" s="203">
        <v>10</v>
      </c>
      <c r="C836" s="4" t="s">
        <v>49</v>
      </c>
      <c r="D836" s="160" t="s">
        <v>118</v>
      </c>
      <c r="E836" s="361"/>
      <c r="F836" s="165">
        <f t="shared" ref="F836:K836" si="167">F845+F837</f>
        <v>69929.3</v>
      </c>
      <c r="G836" s="339">
        <f t="shared" si="167"/>
        <v>55975</v>
      </c>
      <c r="H836" s="165">
        <f t="shared" si="167"/>
        <v>80594</v>
      </c>
      <c r="I836" s="339">
        <f t="shared" si="167"/>
        <v>66163.3</v>
      </c>
      <c r="J836" s="165">
        <f t="shared" si="167"/>
        <v>38449</v>
      </c>
      <c r="K836" s="165">
        <f t="shared" si="167"/>
        <v>23287.8</v>
      </c>
      <c r="L836" s="158"/>
      <c r="N836" s="158"/>
      <c r="O836" s="158"/>
    </row>
    <row r="837" spans="1:15" s="141" customFormat="1" x14ac:dyDescent="0.3">
      <c r="A837" s="273" t="s">
        <v>186</v>
      </c>
      <c r="B837" s="203">
        <v>10</v>
      </c>
      <c r="C837" s="4" t="s">
        <v>49</v>
      </c>
      <c r="D837" s="160" t="s">
        <v>146</v>
      </c>
      <c r="E837" s="361"/>
      <c r="F837" s="165">
        <f t="shared" ref="F837:K837" si="168">F838</f>
        <v>30482.3</v>
      </c>
      <c r="G837" s="339">
        <f t="shared" si="168"/>
        <v>16528</v>
      </c>
      <c r="H837" s="165">
        <f t="shared" si="168"/>
        <v>32251</v>
      </c>
      <c r="I837" s="339">
        <f t="shared" si="168"/>
        <v>17820.3</v>
      </c>
      <c r="J837" s="165">
        <f t="shared" si="168"/>
        <v>33614</v>
      </c>
      <c r="K837" s="165">
        <f t="shared" si="168"/>
        <v>18452.8</v>
      </c>
      <c r="L837" s="158"/>
      <c r="N837" s="158"/>
      <c r="O837" s="158"/>
    </row>
    <row r="838" spans="1:15" s="141" customFormat="1" ht="46.8" x14ac:dyDescent="0.3">
      <c r="A838" s="273" t="s">
        <v>464</v>
      </c>
      <c r="B838" s="203">
        <v>10</v>
      </c>
      <c r="C838" s="4" t="s">
        <v>49</v>
      </c>
      <c r="D838" s="160" t="s">
        <v>145</v>
      </c>
      <c r="E838" s="361"/>
      <c r="F838" s="165">
        <f t="shared" ref="F838:K838" si="169">F842+F839</f>
        <v>30482.3</v>
      </c>
      <c r="G838" s="165">
        <f t="shared" si="169"/>
        <v>16528</v>
      </c>
      <c r="H838" s="165">
        <f t="shared" si="169"/>
        <v>32251</v>
      </c>
      <c r="I838" s="165">
        <f t="shared" si="169"/>
        <v>17820.3</v>
      </c>
      <c r="J838" s="165">
        <f t="shared" si="169"/>
        <v>33614</v>
      </c>
      <c r="K838" s="165">
        <f t="shared" si="169"/>
        <v>18452.8</v>
      </c>
      <c r="L838" s="158"/>
      <c r="N838" s="158"/>
      <c r="O838" s="158"/>
    </row>
    <row r="839" spans="1:15" s="184" customFormat="1" ht="31.2" x14ac:dyDescent="0.3">
      <c r="A839" s="12" t="s">
        <v>764</v>
      </c>
      <c r="B839" s="1">
        <v>10</v>
      </c>
      <c r="C839" s="4" t="s">
        <v>49</v>
      </c>
      <c r="D839" s="324" t="s">
        <v>765</v>
      </c>
      <c r="E839" s="478"/>
      <c r="F839" s="165">
        <f>F840</f>
        <v>375.8</v>
      </c>
      <c r="G839" s="165"/>
      <c r="H839" s="165">
        <f t="shared" ref="H839:J840" si="170">H840</f>
        <v>0</v>
      </c>
      <c r="I839" s="165"/>
      <c r="J839" s="165">
        <f t="shared" si="170"/>
        <v>0</v>
      </c>
      <c r="K839" s="165"/>
      <c r="L839" s="158"/>
      <c r="N839" s="158"/>
      <c r="O839" s="158"/>
    </row>
    <row r="840" spans="1:15" s="184" customFormat="1" x14ac:dyDescent="0.3">
      <c r="A840" s="271" t="s">
        <v>99</v>
      </c>
      <c r="B840" s="1">
        <v>10</v>
      </c>
      <c r="C840" s="4" t="s">
        <v>49</v>
      </c>
      <c r="D840" s="324" t="s">
        <v>765</v>
      </c>
      <c r="E840" s="478">
        <v>300</v>
      </c>
      <c r="F840" s="165">
        <f>F841</f>
        <v>375.8</v>
      </c>
      <c r="G840" s="165"/>
      <c r="H840" s="165">
        <f t="shared" si="170"/>
        <v>0</v>
      </c>
      <c r="I840" s="165"/>
      <c r="J840" s="165">
        <f t="shared" si="170"/>
        <v>0</v>
      </c>
      <c r="K840" s="165"/>
      <c r="L840" s="158"/>
      <c r="N840" s="158"/>
      <c r="O840" s="158"/>
    </row>
    <row r="841" spans="1:15" s="184" customFormat="1" x14ac:dyDescent="0.3">
      <c r="A841" s="271" t="s">
        <v>24</v>
      </c>
      <c r="B841" s="1">
        <v>10</v>
      </c>
      <c r="C841" s="4" t="s">
        <v>49</v>
      </c>
      <c r="D841" s="324" t="s">
        <v>765</v>
      </c>
      <c r="E841" s="478">
        <v>320</v>
      </c>
      <c r="F841" s="165">
        <f>'ведом. 2024-2026'!AD1014</f>
        <v>375.8</v>
      </c>
      <c r="G841" s="339"/>
      <c r="H841" s="165">
        <f>'ведом. 2024-2026'!AE1014</f>
        <v>0</v>
      </c>
      <c r="I841" s="339"/>
      <c r="J841" s="165">
        <f>'ведом. 2024-2026'!AF1014</f>
        <v>0</v>
      </c>
      <c r="K841" s="165"/>
      <c r="L841" s="158"/>
      <c r="N841" s="158"/>
      <c r="O841" s="158"/>
    </row>
    <row r="842" spans="1:15" s="141" customFormat="1" x14ac:dyDescent="0.3">
      <c r="A842" s="273" t="s">
        <v>184</v>
      </c>
      <c r="B842" s="203">
        <v>10</v>
      </c>
      <c r="C842" s="4" t="s">
        <v>49</v>
      </c>
      <c r="D842" s="160" t="s">
        <v>185</v>
      </c>
      <c r="E842" s="361"/>
      <c r="F842" s="165">
        <f t="shared" ref="F842:K843" si="171">F843</f>
        <v>30106.5</v>
      </c>
      <c r="G842" s="339">
        <f t="shared" si="171"/>
        <v>16528</v>
      </c>
      <c r="H842" s="165">
        <f t="shared" si="171"/>
        <v>32251</v>
      </c>
      <c r="I842" s="339">
        <f t="shared" si="171"/>
        <v>17820.3</v>
      </c>
      <c r="J842" s="165">
        <f t="shared" si="171"/>
        <v>33614</v>
      </c>
      <c r="K842" s="165">
        <f t="shared" si="171"/>
        <v>18452.8</v>
      </c>
      <c r="L842" s="158"/>
      <c r="N842" s="158"/>
      <c r="O842" s="158"/>
    </row>
    <row r="843" spans="1:15" s="141" customFormat="1" x14ac:dyDescent="0.3">
      <c r="A843" s="410" t="s">
        <v>99</v>
      </c>
      <c r="B843" s="203">
        <v>10</v>
      </c>
      <c r="C843" s="4" t="s">
        <v>49</v>
      </c>
      <c r="D843" s="160" t="s">
        <v>185</v>
      </c>
      <c r="E843" s="361">
        <v>300</v>
      </c>
      <c r="F843" s="165">
        <f t="shared" si="171"/>
        <v>30106.5</v>
      </c>
      <c r="G843" s="339">
        <f t="shared" si="171"/>
        <v>16528</v>
      </c>
      <c r="H843" s="165">
        <f t="shared" si="171"/>
        <v>32251</v>
      </c>
      <c r="I843" s="339">
        <f t="shared" si="171"/>
        <v>17820.3</v>
      </c>
      <c r="J843" s="165">
        <f t="shared" si="171"/>
        <v>33614</v>
      </c>
      <c r="K843" s="165">
        <f t="shared" si="171"/>
        <v>18452.8</v>
      </c>
      <c r="L843" s="158"/>
      <c r="N843" s="158"/>
      <c r="O843" s="158"/>
    </row>
    <row r="844" spans="1:15" s="141" customFormat="1" x14ac:dyDescent="0.3">
      <c r="A844" s="410" t="s">
        <v>24</v>
      </c>
      <c r="B844" s="203">
        <v>10</v>
      </c>
      <c r="C844" s="4" t="s">
        <v>49</v>
      </c>
      <c r="D844" s="160" t="s">
        <v>185</v>
      </c>
      <c r="E844" s="361">
        <v>320</v>
      </c>
      <c r="F844" s="165">
        <f>'ведом. 2024-2026'!AD1017</f>
        <v>30106.5</v>
      </c>
      <c r="G844" s="339">
        <v>16528</v>
      </c>
      <c r="H844" s="165">
        <f>'ведом. 2024-2026'!AE1017</f>
        <v>32251</v>
      </c>
      <c r="I844" s="339">
        <v>17820.3</v>
      </c>
      <c r="J844" s="165">
        <f>'ведом. 2024-2026'!AF1017</f>
        <v>33614</v>
      </c>
      <c r="K844" s="165">
        <v>18452.8</v>
      </c>
      <c r="L844" s="158"/>
      <c r="N844" s="158"/>
      <c r="O844" s="158"/>
    </row>
    <row r="845" spans="1:15" s="141" customFormat="1" ht="31.2" x14ac:dyDescent="0.3">
      <c r="A845" s="411" t="s">
        <v>486</v>
      </c>
      <c r="B845" s="203">
        <v>10</v>
      </c>
      <c r="C845" s="4" t="s">
        <v>49</v>
      </c>
      <c r="D845" s="160" t="s">
        <v>149</v>
      </c>
      <c r="E845" s="361"/>
      <c r="F845" s="165">
        <f t="shared" ref="F845:K845" si="172">F846</f>
        <v>39447</v>
      </c>
      <c r="G845" s="165">
        <f t="shared" si="172"/>
        <v>39447</v>
      </c>
      <c r="H845" s="165">
        <f t="shared" si="172"/>
        <v>48343</v>
      </c>
      <c r="I845" s="165">
        <f t="shared" si="172"/>
        <v>48343</v>
      </c>
      <c r="J845" s="165">
        <f t="shared" si="172"/>
        <v>4835</v>
      </c>
      <c r="K845" s="165">
        <f t="shared" si="172"/>
        <v>4835</v>
      </c>
      <c r="L845" s="158"/>
      <c r="N845" s="158"/>
      <c r="O845" s="158"/>
    </row>
    <row r="846" spans="1:15" s="141" customFormat="1" ht="46.8" x14ac:dyDescent="0.3">
      <c r="A846" s="411" t="s">
        <v>487</v>
      </c>
      <c r="B846" s="203">
        <v>10</v>
      </c>
      <c r="C846" s="4" t="s">
        <v>49</v>
      </c>
      <c r="D846" s="160" t="s">
        <v>148</v>
      </c>
      <c r="E846" s="361"/>
      <c r="F846" s="165">
        <f t="shared" ref="F846:K846" si="173">F847+F850</f>
        <v>39447</v>
      </c>
      <c r="G846" s="165">
        <f t="shared" si="173"/>
        <v>39447</v>
      </c>
      <c r="H846" s="165">
        <f t="shared" si="173"/>
        <v>48343</v>
      </c>
      <c r="I846" s="165">
        <f t="shared" si="173"/>
        <v>48343</v>
      </c>
      <c r="J846" s="165">
        <f t="shared" si="173"/>
        <v>4835</v>
      </c>
      <c r="K846" s="165">
        <f t="shared" si="173"/>
        <v>4835</v>
      </c>
      <c r="L846" s="158"/>
      <c r="N846" s="158"/>
      <c r="O846" s="158"/>
    </row>
    <row r="847" spans="1:15" s="141" customFormat="1" ht="31.2" x14ac:dyDescent="0.3">
      <c r="A847" s="295" t="s">
        <v>718</v>
      </c>
      <c r="B847" s="203">
        <v>10</v>
      </c>
      <c r="C847" s="4" t="s">
        <v>49</v>
      </c>
      <c r="D847" s="160" t="s">
        <v>147</v>
      </c>
      <c r="E847" s="361"/>
      <c r="F847" s="165">
        <f t="shared" ref="F847:K847" si="174">F848</f>
        <v>4945</v>
      </c>
      <c r="G847" s="165">
        <f t="shared" si="174"/>
        <v>4945</v>
      </c>
      <c r="H847" s="165">
        <f t="shared" si="174"/>
        <v>38674</v>
      </c>
      <c r="I847" s="165">
        <f t="shared" si="174"/>
        <v>38674</v>
      </c>
      <c r="J847" s="479">
        <f t="shared" si="174"/>
        <v>4835</v>
      </c>
      <c r="K847" s="480">
        <f t="shared" si="174"/>
        <v>4835</v>
      </c>
      <c r="L847" s="188"/>
      <c r="N847" s="158"/>
      <c r="O847" s="158"/>
    </row>
    <row r="848" spans="1:15" s="141" customFormat="1" x14ac:dyDescent="0.3">
      <c r="A848" s="427" t="s">
        <v>23</v>
      </c>
      <c r="B848" s="203">
        <v>10</v>
      </c>
      <c r="C848" s="4" t="s">
        <v>49</v>
      </c>
      <c r="D848" s="299" t="s">
        <v>147</v>
      </c>
      <c r="E848" s="361">
        <v>400</v>
      </c>
      <c r="F848" s="165">
        <f t="shared" ref="F848:K848" si="175">F849</f>
        <v>4945</v>
      </c>
      <c r="G848" s="339">
        <f t="shared" si="175"/>
        <v>4945</v>
      </c>
      <c r="H848" s="165">
        <f t="shared" si="175"/>
        <v>38674</v>
      </c>
      <c r="I848" s="339">
        <f t="shared" si="175"/>
        <v>38674</v>
      </c>
      <c r="J848" s="165">
        <f t="shared" si="175"/>
        <v>4835</v>
      </c>
      <c r="K848" s="165">
        <f t="shared" si="175"/>
        <v>4835</v>
      </c>
      <c r="L848" s="158"/>
      <c r="N848" s="158"/>
      <c r="O848" s="158"/>
    </row>
    <row r="849" spans="1:15" s="141" customFormat="1" x14ac:dyDescent="0.3">
      <c r="A849" s="410" t="s">
        <v>9</v>
      </c>
      <c r="B849" s="203">
        <v>10</v>
      </c>
      <c r="C849" s="4" t="s">
        <v>49</v>
      </c>
      <c r="D849" s="299" t="s">
        <v>147</v>
      </c>
      <c r="E849" s="361">
        <v>410</v>
      </c>
      <c r="F849" s="165">
        <f>'ведом. 2024-2026'!AD601</f>
        <v>4945</v>
      </c>
      <c r="G849" s="339">
        <f>F849</f>
        <v>4945</v>
      </c>
      <c r="H849" s="165">
        <f>'ведом. 2024-2026'!AE601</f>
        <v>38674</v>
      </c>
      <c r="I849" s="339">
        <f>H849</f>
        <v>38674</v>
      </c>
      <c r="J849" s="165">
        <f>'ведом. 2024-2026'!AF601</f>
        <v>4835</v>
      </c>
      <c r="K849" s="165">
        <f>J849</f>
        <v>4835</v>
      </c>
      <c r="L849" s="158"/>
      <c r="N849" s="158"/>
      <c r="O849" s="158"/>
    </row>
    <row r="850" spans="1:15" s="184" customFormat="1" x14ac:dyDescent="0.3">
      <c r="A850" s="271" t="s">
        <v>733</v>
      </c>
      <c r="B850" s="1">
        <v>10</v>
      </c>
      <c r="C850" s="4" t="s">
        <v>49</v>
      </c>
      <c r="D850" s="432" t="s">
        <v>732</v>
      </c>
      <c r="E850" s="478"/>
      <c r="F850" s="165">
        <f>F851</f>
        <v>34502</v>
      </c>
      <c r="G850" s="165">
        <f t="shared" ref="G850:J851" si="176">G851</f>
        <v>34502</v>
      </c>
      <c r="H850" s="165">
        <f t="shared" si="176"/>
        <v>9669</v>
      </c>
      <c r="I850" s="165">
        <f t="shared" si="176"/>
        <v>9669</v>
      </c>
      <c r="J850" s="165">
        <f t="shared" si="176"/>
        <v>0</v>
      </c>
      <c r="K850" s="165"/>
      <c r="L850" s="158"/>
      <c r="N850" s="158"/>
      <c r="O850" s="158"/>
    </row>
    <row r="851" spans="1:15" s="184" customFormat="1" x14ac:dyDescent="0.3">
      <c r="A851" s="271" t="s">
        <v>99</v>
      </c>
      <c r="B851" s="1">
        <v>10</v>
      </c>
      <c r="C851" s="4" t="s">
        <v>49</v>
      </c>
      <c r="D851" s="432" t="s">
        <v>732</v>
      </c>
      <c r="E851" s="478">
        <v>300</v>
      </c>
      <c r="F851" s="165">
        <f>F852</f>
        <v>34502</v>
      </c>
      <c r="G851" s="165">
        <f t="shared" si="176"/>
        <v>34502</v>
      </c>
      <c r="H851" s="165">
        <f t="shared" si="176"/>
        <v>9669</v>
      </c>
      <c r="I851" s="165">
        <f t="shared" si="176"/>
        <v>9669</v>
      </c>
      <c r="J851" s="165">
        <f t="shared" si="176"/>
        <v>0</v>
      </c>
      <c r="K851" s="165"/>
      <c r="L851" s="158"/>
      <c r="N851" s="158"/>
      <c r="O851" s="158"/>
    </row>
    <row r="852" spans="1:15" s="184" customFormat="1" x14ac:dyDescent="0.3">
      <c r="A852" s="271" t="s">
        <v>40</v>
      </c>
      <c r="B852" s="1">
        <v>10</v>
      </c>
      <c r="C852" s="4" t="s">
        <v>49</v>
      </c>
      <c r="D852" s="432" t="s">
        <v>732</v>
      </c>
      <c r="E852" s="478">
        <v>320</v>
      </c>
      <c r="F852" s="165">
        <f>'ведом. 2024-2026'!AD604</f>
        <v>34502</v>
      </c>
      <c r="G852" s="165">
        <f>F852</f>
        <v>34502</v>
      </c>
      <c r="H852" s="165">
        <f>'ведом. 2024-2026'!AE604</f>
        <v>9669</v>
      </c>
      <c r="I852" s="165">
        <f>H852</f>
        <v>9669</v>
      </c>
      <c r="J852" s="165">
        <f>'ведом. 2024-2026'!AF604</f>
        <v>0</v>
      </c>
      <c r="K852" s="165"/>
      <c r="L852" s="158"/>
      <c r="N852" s="158"/>
      <c r="O852" s="158"/>
    </row>
    <row r="853" spans="1:15" s="141" customFormat="1" x14ac:dyDescent="0.3">
      <c r="A853" s="410" t="s">
        <v>33</v>
      </c>
      <c r="B853" s="203">
        <v>10</v>
      </c>
      <c r="C853" s="4" t="s">
        <v>97</v>
      </c>
      <c r="D853" s="29"/>
      <c r="E853" s="360"/>
      <c r="F853" s="165">
        <f t="shared" ref="F853:F861" si="177">F854</f>
        <v>140</v>
      </c>
      <c r="G853" s="339"/>
      <c r="H853" s="165">
        <f>H854</f>
        <v>140</v>
      </c>
      <c r="I853" s="339"/>
      <c r="J853" s="165">
        <f>J854</f>
        <v>140</v>
      </c>
      <c r="K853" s="165"/>
      <c r="L853" s="158"/>
      <c r="N853" s="158"/>
      <c r="O853" s="158"/>
    </row>
    <row r="854" spans="1:15" s="141" customFormat="1" x14ac:dyDescent="0.3">
      <c r="A854" s="273" t="s">
        <v>306</v>
      </c>
      <c r="B854" s="203">
        <v>10</v>
      </c>
      <c r="C854" s="4" t="s">
        <v>97</v>
      </c>
      <c r="D854" s="160" t="s">
        <v>111</v>
      </c>
      <c r="E854" s="360"/>
      <c r="F854" s="165">
        <f t="shared" si="177"/>
        <v>140</v>
      </c>
      <c r="G854" s="339"/>
      <c r="H854" s="165">
        <f>H855</f>
        <v>140</v>
      </c>
      <c r="I854" s="339"/>
      <c r="J854" s="165">
        <f>J855</f>
        <v>140</v>
      </c>
      <c r="K854" s="165"/>
      <c r="L854" s="158"/>
      <c r="N854" s="158"/>
      <c r="O854" s="158"/>
    </row>
    <row r="855" spans="1:15" s="141" customFormat="1" ht="31.2" x14ac:dyDescent="0.3">
      <c r="A855" s="277" t="s">
        <v>367</v>
      </c>
      <c r="B855" s="203">
        <v>10</v>
      </c>
      <c r="C855" s="4" t="s">
        <v>97</v>
      </c>
      <c r="D855" s="160" t="s">
        <v>576</v>
      </c>
      <c r="E855" s="360"/>
      <c r="F855" s="165">
        <f t="shared" si="177"/>
        <v>140</v>
      </c>
      <c r="G855" s="339"/>
      <c r="H855" s="165">
        <f>H856</f>
        <v>140</v>
      </c>
      <c r="I855" s="339"/>
      <c r="J855" s="165">
        <f>J856</f>
        <v>140</v>
      </c>
      <c r="K855" s="165"/>
      <c r="L855" s="158"/>
      <c r="N855" s="158"/>
      <c r="O855" s="158"/>
    </row>
    <row r="856" spans="1:15" s="141" customFormat="1" x14ac:dyDescent="0.3">
      <c r="A856" s="296" t="s">
        <v>578</v>
      </c>
      <c r="B856" s="203">
        <v>10</v>
      </c>
      <c r="C856" s="4" t="s">
        <v>97</v>
      </c>
      <c r="D856" s="160" t="s">
        <v>577</v>
      </c>
      <c r="E856" s="360"/>
      <c r="F856" s="165">
        <f>F860+F857</f>
        <v>140</v>
      </c>
      <c r="G856" s="165"/>
      <c r="H856" s="165">
        <f>H860+H857</f>
        <v>140</v>
      </c>
      <c r="I856" s="165"/>
      <c r="J856" s="165">
        <f>J860+J857</f>
        <v>140</v>
      </c>
      <c r="K856" s="165"/>
      <c r="L856" s="158"/>
      <c r="N856" s="158"/>
      <c r="O856" s="158"/>
    </row>
    <row r="857" spans="1:15" s="184" customFormat="1" x14ac:dyDescent="0.3">
      <c r="A857" s="465" t="s">
        <v>671</v>
      </c>
      <c r="B857" s="1">
        <v>10</v>
      </c>
      <c r="C857" s="1" t="s">
        <v>97</v>
      </c>
      <c r="D857" s="456" t="s">
        <v>672</v>
      </c>
      <c r="E857" s="466"/>
      <c r="F857" s="165">
        <f>F858</f>
        <v>70</v>
      </c>
      <c r="G857" s="339"/>
      <c r="H857" s="165">
        <f>H858</f>
        <v>70</v>
      </c>
      <c r="I857" s="339"/>
      <c r="J857" s="165">
        <f>J858</f>
        <v>70</v>
      </c>
      <c r="K857" s="165"/>
      <c r="L857" s="158"/>
      <c r="N857" s="158"/>
      <c r="O857" s="158"/>
    </row>
    <row r="858" spans="1:15" s="184" customFormat="1" ht="31.2" x14ac:dyDescent="0.3">
      <c r="A858" s="467" t="s">
        <v>62</v>
      </c>
      <c r="B858" s="1">
        <v>10</v>
      </c>
      <c r="C858" s="1" t="s">
        <v>97</v>
      </c>
      <c r="D858" s="456" t="s">
        <v>672</v>
      </c>
      <c r="E858" s="466">
        <v>600</v>
      </c>
      <c r="F858" s="165">
        <f>F859</f>
        <v>70</v>
      </c>
      <c r="G858" s="339"/>
      <c r="H858" s="165">
        <f>H859</f>
        <v>70</v>
      </c>
      <c r="I858" s="339"/>
      <c r="J858" s="165">
        <f>J859</f>
        <v>70</v>
      </c>
      <c r="K858" s="165"/>
      <c r="L858" s="158"/>
      <c r="N858" s="158"/>
      <c r="O858" s="158"/>
    </row>
    <row r="859" spans="1:15" s="184" customFormat="1" ht="31.2" x14ac:dyDescent="0.3">
      <c r="A859" s="468" t="s">
        <v>447</v>
      </c>
      <c r="B859" s="1">
        <v>10</v>
      </c>
      <c r="C859" s="1" t="s">
        <v>97</v>
      </c>
      <c r="D859" s="456" t="s">
        <v>672</v>
      </c>
      <c r="E859" s="466">
        <v>630</v>
      </c>
      <c r="F859" s="165">
        <f>'ведом. 2024-2026'!AD461</f>
        <v>70</v>
      </c>
      <c r="G859" s="339"/>
      <c r="H859" s="165">
        <f>'ведом. 2024-2026'!AE461</f>
        <v>70</v>
      </c>
      <c r="I859" s="339"/>
      <c r="J859" s="165">
        <f>'ведом. 2024-2026'!AF461</f>
        <v>70</v>
      </c>
      <c r="K859" s="165"/>
      <c r="L859" s="158"/>
      <c r="N859" s="158"/>
      <c r="O859" s="158"/>
    </row>
    <row r="860" spans="1:15" s="141" customFormat="1" ht="31.2" x14ac:dyDescent="0.3">
      <c r="A860" s="274" t="s">
        <v>637</v>
      </c>
      <c r="B860" s="203">
        <v>10</v>
      </c>
      <c r="C860" s="4" t="s">
        <v>97</v>
      </c>
      <c r="D860" s="160" t="s">
        <v>638</v>
      </c>
      <c r="E860" s="376"/>
      <c r="F860" s="165">
        <f t="shared" si="177"/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41" customFormat="1" ht="31.2" x14ac:dyDescent="0.3">
      <c r="A861" s="410" t="s">
        <v>62</v>
      </c>
      <c r="B861" s="203">
        <v>10</v>
      </c>
      <c r="C861" s="4" t="s">
        <v>97</v>
      </c>
      <c r="D861" s="160" t="s">
        <v>638</v>
      </c>
      <c r="E861" s="376">
        <v>600</v>
      </c>
      <c r="F861" s="165">
        <f t="shared" si="177"/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41" customFormat="1" ht="31.2" x14ac:dyDescent="0.3">
      <c r="A862" s="428" t="s">
        <v>447</v>
      </c>
      <c r="B862" s="203">
        <v>10</v>
      </c>
      <c r="C862" s="4" t="s">
        <v>97</v>
      </c>
      <c r="D862" s="160" t="s">
        <v>638</v>
      </c>
      <c r="E862" s="376">
        <v>630</v>
      </c>
      <c r="F862" s="165">
        <f>'ведом. 2024-2026'!AD464</f>
        <v>70</v>
      </c>
      <c r="G862" s="339"/>
      <c r="H862" s="165">
        <f>'ведом. 2024-2026'!AE464</f>
        <v>70</v>
      </c>
      <c r="I862" s="339"/>
      <c r="J862" s="165">
        <f>'ведом. 2024-2026'!AF464</f>
        <v>70</v>
      </c>
      <c r="K862" s="165"/>
      <c r="L862" s="158"/>
      <c r="N862" s="158"/>
      <c r="O862" s="158"/>
    </row>
    <row r="863" spans="1:15" s="141" customFormat="1" x14ac:dyDescent="0.3">
      <c r="A863" s="422" t="s">
        <v>13</v>
      </c>
      <c r="B863" s="194">
        <v>11</v>
      </c>
      <c r="C863" s="200"/>
      <c r="D863" s="300"/>
      <c r="E863" s="365"/>
      <c r="F863" s="167">
        <f>F864+F874</f>
        <v>107727.09999999999</v>
      </c>
      <c r="G863" s="167"/>
      <c r="H863" s="167">
        <f>H864+H874</f>
        <v>103263</v>
      </c>
      <c r="I863" s="167"/>
      <c r="J863" s="167">
        <f>J864+J874</f>
        <v>101863</v>
      </c>
      <c r="K863" s="167"/>
      <c r="L863" s="158"/>
      <c r="N863" s="158"/>
      <c r="O863" s="158"/>
    </row>
    <row r="864" spans="1:15" s="141" customFormat="1" x14ac:dyDescent="0.3">
      <c r="A864" s="410" t="s">
        <v>35</v>
      </c>
      <c r="B864" s="203">
        <v>11</v>
      </c>
      <c r="C864" s="4" t="s">
        <v>30</v>
      </c>
      <c r="D864" s="160"/>
      <c r="E864" s="367"/>
      <c r="F864" s="165">
        <f>F865</f>
        <v>3912.4</v>
      </c>
      <c r="G864" s="165"/>
      <c r="H864" s="165">
        <f t="shared" ref="H864:J865" si="178">H865</f>
        <v>2400</v>
      </c>
      <c r="I864" s="165"/>
      <c r="J864" s="165">
        <f t="shared" si="178"/>
        <v>1000</v>
      </c>
      <c r="K864" s="165"/>
      <c r="L864" s="158"/>
      <c r="N864" s="158"/>
      <c r="O864" s="158"/>
    </row>
    <row r="865" spans="1:15" s="184" customFormat="1" x14ac:dyDescent="0.3">
      <c r="A865" s="273" t="s">
        <v>160</v>
      </c>
      <c r="B865" s="203">
        <v>11</v>
      </c>
      <c r="C865" s="4" t="s">
        <v>30</v>
      </c>
      <c r="D865" s="160" t="s">
        <v>117</v>
      </c>
      <c r="E865" s="367"/>
      <c r="F865" s="165">
        <f>F866</f>
        <v>3912.4</v>
      </c>
      <c r="G865" s="165"/>
      <c r="H865" s="165">
        <f t="shared" si="178"/>
        <v>2400</v>
      </c>
      <c r="I865" s="165"/>
      <c r="J865" s="165">
        <f t="shared" si="178"/>
        <v>1000</v>
      </c>
      <c r="K865" s="165"/>
      <c r="L865" s="158"/>
      <c r="N865" s="158"/>
      <c r="O865" s="158"/>
    </row>
    <row r="866" spans="1:15" s="141" customFormat="1" x14ac:dyDescent="0.3">
      <c r="A866" s="273" t="s">
        <v>161</v>
      </c>
      <c r="B866" s="203">
        <v>11</v>
      </c>
      <c r="C866" s="4" t="s">
        <v>30</v>
      </c>
      <c r="D866" s="160" t="s">
        <v>121</v>
      </c>
      <c r="E866" s="367"/>
      <c r="F866" s="165">
        <f>F867</f>
        <v>3912.4</v>
      </c>
      <c r="G866" s="339"/>
      <c r="H866" s="165">
        <f>H867</f>
        <v>2400</v>
      </c>
      <c r="I866" s="339"/>
      <c r="J866" s="165">
        <f>J867</f>
        <v>1000</v>
      </c>
      <c r="K866" s="165"/>
      <c r="L866" s="158"/>
      <c r="N866" s="158"/>
      <c r="O866" s="158"/>
    </row>
    <row r="867" spans="1:15" s="184" customFormat="1" ht="31.2" x14ac:dyDescent="0.3">
      <c r="A867" s="291" t="s">
        <v>162</v>
      </c>
      <c r="B867" s="203">
        <v>11</v>
      </c>
      <c r="C867" s="4" t="s">
        <v>30</v>
      </c>
      <c r="D867" s="160" t="s">
        <v>131</v>
      </c>
      <c r="E867" s="367"/>
      <c r="F867" s="165">
        <f>F868</f>
        <v>3912.4</v>
      </c>
      <c r="G867" s="339"/>
      <c r="H867" s="165">
        <f>H868</f>
        <v>2400</v>
      </c>
      <c r="I867" s="339"/>
      <c r="J867" s="165">
        <f>J868</f>
        <v>1000</v>
      </c>
      <c r="K867" s="165"/>
      <c r="L867" s="158"/>
      <c r="N867" s="158"/>
      <c r="O867" s="158"/>
    </row>
    <row r="868" spans="1:15" s="141" customFormat="1" ht="19.2" customHeight="1" x14ac:dyDescent="0.3">
      <c r="A868" s="298" t="s">
        <v>163</v>
      </c>
      <c r="B868" s="203">
        <v>11</v>
      </c>
      <c r="C868" s="4" t="s">
        <v>30</v>
      </c>
      <c r="D868" s="160" t="s">
        <v>164</v>
      </c>
      <c r="E868" s="365"/>
      <c r="F868" s="165">
        <f>F869+F871</f>
        <v>3912.4</v>
      </c>
      <c r="G868" s="339"/>
      <c r="H868" s="165">
        <f>H869+H871</f>
        <v>2400</v>
      </c>
      <c r="I868" s="339"/>
      <c r="J868" s="165">
        <f>J869+J871</f>
        <v>1000</v>
      </c>
      <c r="K868" s="165"/>
      <c r="L868" s="158"/>
      <c r="N868" s="158"/>
      <c r="O868" s="158"/>
    </row>
    <row r="869" spans="1:15" s="141" customFormat="1" x14ac:dyDescent="0.3">
      <c r="A869" s="410" t="s">
        <v>122</v>
      </c>
      <c r="B869" s="203">
        <v>11</v>
      </c>
      <c r="C869" s="4" t="s">
        <v>30</v>
      </c>
      <c r="D869" s="160" t="s">
        <v>164</v>
      </c>
      <c r="E869" s="367">
        <v>200</v>
      </c>
      <c r="F869" s="165">
        <f>F870</f>
        <v>3047.4</v>
      </c>
      <c r="G869" s="339"/>
      <c r="H869" s="165">
        <f>H870</f>
        <v>1824</v>
      </c>
      <c r="I869" s="339"/>
      <c r="J869" s="165">
        <f>J870</f>
        <v>760</v>
      </c>
      <c r="K869" s="165"/>
      <c r="L869" s="158"/>
      <c r="N869" s="158"/>
      <c r="O869" s="158"/>
    </row>
    <row r="870" spans="1:15" s="141" customFormat="1" x14ac:dyDescent="0.3">
      <c r="A870" s="410" t="s">
        <v>53</v>
      </c>
      <c r="B870" s="203">
        <v>11</v>
      </c>
      <c r="C870" s="4" t="s">
        <v>30</v>
      </c>
      <c r="D870" s="160" t="s">
        <v>164</v>
      </c>
      <c r="E870" s="367">
        <v>240</v>
      </c>
      <c r="F870" s="165">
        <f>'ведом. 2024-2026'!AD472</f>
        <v>3047.4</v>
      </c>
      <c r="G870" s="339"/>
      <c r="H870" s="165">
        <f>'ведом. 2024-2026'!AE472</f>
        <v>1824</v>
      </c>
      <c r="I870" s="339"/>
      <c r="J870" s="165">
        <f>'ведом. 2024-2026'!AF472</f>
        <v>760</v>
      </c>
      <c r="K870" s="165"/>
      <c r="L870" s="158"/>
      <c r="N870" s="158"/>
      <c r="O870" s="158"/>
    </row>
    <row r="871" spans="1:15" s="184" customFormat="1" ht="31.2" x14ac:dyDescent="0.3">
      <c r="A871" s="271" t="s">
        <v>62</v>
      </c>
      <c r="B871" s="203">
        <v>11</v>
      </c>
      <c r="C871" s="4" t="s">
        <v>30</v>
      </c>
      <c r="D871" s="160" t="s">
        <v>164</v>
      </c>
      <c r="E871" s="367">
        <v>600</v>
      </c>
      <c r="F871" s="165">
        <f>F872+F873</f>
        <v>865</v>
      </c>
      <c r="G871" s="339"/>
      <c r="H871" s="165">
        <f>H872+H873</f>
        <v>576</v>
      </c>
      <c r="I871" s="339"/>
      <c r="J871" s="165">
        <f>J872+J873</f>
        <v>240</v>
      </c>
      <c r="K871" s="165"/>
      <c r="L871" s="158"/>
      <c r="N871" s="158"/>
      <c r="O871" s="158"/>
    </row>
    <row r="872" spans="1:15" s="184" customFormat="1" x14ac:dyDescent="0.3">
      <c r="A872" s="293" t="s">
        <v>63</v>
      </c>
      <c r="B872" s="203">
        <v>11</v>
      </c>
      <c r="C872" s="4" t="s">
        <v>30</v>
      </c>
      <c r="D872" s="160" t="s">
        <v>164</v>
      </c>
      <c r="E872" s="367">
        <v>610</v>
      </c>
      <c r="F872" s="165">
        <f>'ведом. 2024-2026'!AD474</f>
        <v>350</v>
      </c>
      <c r="G872" s="339"/>
      <c r="H872" s="165">
        <f>'ведом. 2024-2026'!AE474</f>
        <v>264</v>
      </c>
      <c r="I872" s="339"/>
      <c r="J872" s="165">
        <f>'ведом. 2024-2026'!AF474</f>
        <v>105</v>
      </c>
      <c r="K872" s="165"/>
      <c r="L872" s="158"/>
      <c r="N872" s="158"/>
      <c r="O872" s="158"/>
    </row>
    <row r="873" spans="1:15" s="184" customFormat="1" x14ac:dyDescent="0.3">
      <c r="A873" s="293" t="s">
        <v>132</v>
      </c>
      <c r="B873" s="203">
        <v>11</v>
      </c>
      <c r="C873" s="4" t="s">
        <v>30</v>
      </c>
      <c r="D873" s="160" t="s">
        <v>164</v>
      </c>
      <c r="E873" s="367">
        <v>620</v>
      </c>
      <c r="F873" s="165">
        <f>'ведом. 2024-2026'!AD475</f>
        <v>515</v>
      </c>
      <c r="G873" s="339"/>
      <c r="H873" s="165">
        <f>'ведом. 2024-2026'!AE475</f>
        <v>312</v>
      </c>
      <c r="I873" s="339"/>
      <c r="J873" s="165">
        <f>'ведом. 2024-2026'!AF475</f>
        <v>135</v>
      </c>
      <c r="K873" s="165"/>
      <c r="L873" s="158"/>
      <c r="N873" s="158"/>
      <c r="O873" s="158"/>
    </row>
    <row r="874" spans="1:15" s="184" customFormat="1" x14ac:dyDescent="0.3">
      <c r="A874" s="293" t="s">
        <v>677</v>
      </c>
      <c r="B874" s="1">
        <v>11</v>
      </c>
      <c r="C874" s="4" t="s">
        <v>7</v>
      </c>
      <c r="D874" s="324"/>
      <c r="E874" s="310"/>
      <c r="F874" s="165">
        <f t="shared" ref="F874:F879" si="179">F875</f>
        <v>103814.7</v>
      </c>
      <c r="G874" s="165"/>
      <c r="H874" s="165">
        <f t="shared" ref="H874:H879" si="180">H875</f>
        <v>100863</v>
      </c>
      <c r="I874" s="165"/>
      <c r="J874" s="165">
        <f t="shared" ref="J874:J879" si="181">J875</f>
        <v>100863</v>
      </c>
      <c r="K874" s="165"/>
      <c r="L874" s="158"/>
      <c r="N874" s="158"/>
      <c r="O874" s="158"/>
    </row>
    <row r="875" spans="1:15" s="184" customFormat="1" x14ac:dyDescent="0.3">
      <c r="A875" s="273" t="s">
        <v>160</v>
      </c>
      <c r="B875" s="1">
        <v>11</v>
      </c>
      <c r="C875" s="4" t="s">
        <v>7</v>
      </c>
      <c r="D875" s="324" t="s">
        <v>117</v>
      </c>
      <c r="E875" s="310"/>
      <c r="F875" s="165">
        <f t="shared" si="179"/>
        <v>103814.7</v>
      </c>
      <c r="G875" s="165"/>
      <c r="H875" s="165">
        <f t="shared" si="180"/>
        <v>100863</v>
      </c>
      <c r="I875" s="165"/>
      <c r="J875" s="165">
        <f t="shared" si="181"/>
        <v>100863</v>
      </c>
      <c r="K875" s="165"/>
      <c r="L875" s="158"/>
      <c r="N875" s="158"/>
      <c r="O875" s="158"/>
    </row>
    <row r="876" spans="1:15" s="184" customFormat="1" x14ac:dyDescent="0.3">
      <c r="A876" s="293" t="s">
        <v>678</v>
      </c>
      <c r="B876" s="1">
        <v>11</v>
      </c>
      <c r="C876" s="4" t="s">
        <v>7</v>
      </c>
      <c r="D876" s="324" t="s">
        <v>679</v>
      </c>
      <c r="E876" s="310"/>
      <c r="F876" s="165">
        <f t="shared" si="179"/>
        <v>103814.7</v>
      </c>
      <c r="G876" s="165"/>
      <c r="H876" s="165">
        <f t="shared" si="180"/>
        <v>100863</v>
      </c>
      <c r="I876" s="165"/>
      <c r="J876" s="165">
        <f t="shared" si="181"/>
        <v>100863</v>
      </c>
      <c r="K876" s="165"/>
      <c r="L876" s="158"/>
      <c r="N876" s="158"/>
      <c r="O876" s="158"/>
    </row>
    <row r="877" spans="1:15" s="184" customFormat="1" x14ac:dyDescent="0.3">
      <c r="A877" s="293" t="s">
        <v>681</v>
      </c>
      <c r="B877" s="1">
        <v>11</v>
      </c>
      <c r="C877" s="4" t="s">
        <v>7</v>
      </c>
      <c r="D877" s="324" t="s">
        <v>680</v>
      </c>
      <c r="E877" s="310"/>
      <c r="F877" s="165">
        <f t="shared" si="179"/>
        <v>103814.7</v>
      </c>
      <c r="G877" s="165"/>
      <c r="H877" s="165">
        <f t="shared" si="180"/>
        <v>100863</v>
      </c>
      <c r="I877" s="165"/>
      <c r="J877" s="165">
        <f t="shared" si="181"/>
        <v>100863</v>
      </c>
      <c r="K877" s="165"/>
      <c r="L877" s="158"/>
      <c r="N877" s="158"/>
      <c r="O877" s="158"/>
    </row>
    <row r="878" spans="1:15" s="184" customFormat="1" ht="31.2" x14ac:dyDescent="0.3">
      <c r="A878" s="293" t="s">
        <v>683</v>
      </c>
      <c r="B878" s="1">
        <v>11</v>
      </c>
      <c r="C878" s="4" t="s">
        <v>7</v>
      </c>
      <c r="D878" s="324" t="s">
        <v>682</v>
      </c>
      <c r="E878" s="310"/>
      <c r="F878" s="165">
        <f t="shared" si="179"/>
        <v>103814.7</v>
      </c>
      <c r="G878" s="165"/>
      <c r="H878" s="165">
        <f t="shared" si="180"/>
        <v>100863</v>
      </c>
      <c r="I878" s="165"/>
      <c r="J878" s="165">
        <f t="shared" si="181"/>
        <v>100863</v>
      </c>
      <c r="K878" s="165"/>
      <c r="L878" s="158"/>
      <c r="N878" s="158"/>
      <c r="O878" s="158"/>
    </row>
    <row r="879" spans="1:15" s="184" customFormat="1" ht="31.2" x14ac:dyDescent="0.3">
      <c r="A879" s="271" t="s">
        <v>62</v>
      </c>
      <c r="B879" s="1">
        <v>11</v>
      </c>
      <c r="C879" s="4" t="s">
        <v>7</v>
      </c>
      <c r="D879" s="324" t="s">
        <v>682</v>
      </c>
      <c r="E879" s="310">
        <v>600</v>
      </c>
      <c r="F879" s="165">
        <f t="shared" si="179"/>
        <v>103814.7</v>
      </c>
      <c r="G879" s="165"/>
      <c r="H879" s="165">
        <f t="shared" si="180"/>
        <v>100863</v>
      </c>
      <c r="I879" s="165"/>
      <c r="J879" s="165">
        <f t="shared" si="181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132</v>
      </c>
      <c r="B880" s="1">
        <v>11</v>
      </c>
      <c r="C880" s="4" t="s">
        <v>7</v>
      </c>
      <c r="D880" s="324" t="s">
        <v>682</v>
      </c>
      <c r="E880" s="310">
        <v>620</v>
      </c>
      <c r="F880" s="165">
        <f>'ведом. 2024-2026'!AD482</f>
        <v>103814.7</v>
      </c>
      <c r="G880" s="339"/>
      <c r="H880" s="165">
        <f>'ведом. 2024-2026'!AE482</f>
        <v>100863</v>
      </c>
      <c r="I880" s="339"/>
      <c r="J880" s="165">
        <f>'ведом. 2024-2026'!AF482</f>
        <v>100863</v>
      </c>
      <c r="K880" s="165"/>
      <c r="L880" s="158"/>
      <c r="N880" s="158"/>
      <c r="O880" s="158"/>
    </row>
    <row r="881" spans="1:15" s="141" customFormat="1" x14ac:dyDescent="0.3">
      <c r="A881" s="422" t="s">
        <v>484</v>
      </c>
      <c r="B881" s="194">
        <v>13</v>
      </c>
      <c r="C881" s="200"/>
      <c r="D881" s="300"/>
      <c r="E881" s="365"/>
      <c r="F881" s="167">
        <f>F883</f>
        <v>311.20000000000005</v>
      </c>
      <c r="G881" s="382"/>
      <c r="H881" s="167">
        <f>H883</f>
        <v>3667</v>
      </c>
      <c r="I881" s="382"/>
      <c r="J881" s="167">
        <f>J883</f>
        <v>32138.100000000002</v>
      </c>
      <c r="K881" s="167"/>
      <c r="L881" s="158"/>
      <c r="N881" s="158"/>
      <c r="O881" s="158"/>
    </row>
    <row r="882" spans="1:15" s="184" customFormat="1" x14ac:dyDescent="0.3">
      <c r="A882" s="271" t="s">
        <v>485</v>
      </c>
      <c r="B882" s="11">
        <v>13</v>
      </c>
      <c r="C882" s="4" t="s">
        <v>29</v>
      </c>
      <c r="D882" s="160"/>
      <c r="E882" s="365"/>
      <c r="F882" s="165">
        <f>F883</f>
        <v>311.20000000000005</v>
      </c>
      <c r="G882" s="339"/>
      <c r="H882" s="165">
        <f>H883</f>
        <v>3667</v>
      </c>
      <c r="I882" s="339"/>
      <c r="J882" s="165">
        <f>J883</f>
        <v>32138.100000000002</v>
      </c>
      <c r="K882" s="167"/>
      <c r="L882" s="158"/>
      <c r="N882" s="158"/>
      <c r="O882" s="158"/>
    </row>
    <row r="883" spans="1:15" s="141" customFormat="1" x14ac:dyDescent="0.3">
      <c r="A883" s="273" t="s">
        <v>192</v>
      </c>
      <c r="B883" s="11">
        <v>13</v>
      </c>
      <c r="C883" s="4" t="s">
        <v>29</v>
      </c>
      <c r="D883" s="160" t="s">
        <v>114</v>
      </c>
      <c r="E883" s="361"/>
      <c r="F883" s="165">
        <f>F887</f>
        <v>311.20000000000005</v>
      </c>
      <c r="G883" s="339"/>
      <c r="H883" s="165">
        <f>H887</f>
        <v>3667</v>
      </c>
      <c r="I883" s="339"/>
      <c r="J883" s="165">
        <f>J887</f>
        <v>32138.100000000002</v>
      </c>
      <c r="K883" s="165"/>
      <c r="L883" s="158"/>
      <c r="N883" s="158"/>
      <c r="O883" s="158"/>
    </row>
    <row r="884" spans="1:15" s="141" customFormat="1" x14ac:dyDescent="0.3">
      <c r="A884" s="277" t="s">
        <v>586</v>
      </c>
      <c r="B884" s="11">
        <v>13</v>
      </c>
      <c r="C884" s="4" t="s">
        <v>29</v>
      </c>
      <c r="D884" s="160" t="s">
        <v>444</v>
      </c>
      <c r="E884" s="361"/>
      <c r="F884" s="165">
        <f>F887</f>
        <v>311.20000000000005</v>
      </c>
      <c r="G884" s="339"/>
      <c r="H884" s="165">
        <f>H887</f>
        <v>3667</v>
      </c>
      <c r="I884" s="339"/>
      <c r="J884" s="165">
        <f>J887</f>
        <v>32138.100000000002</v>
      </c>
      <c r="K884" s="165"/>
      <c r="L884" s="158"/>
      <c r="N884" s="158"/>
      <c r="O884" s="158"/>
    </row>
    <row r="885" spans="1:15" s="141" customFormat="1" ht="17.399999999999999" customHeight="1" x14ac:dyDescent="0.3">
      <c r="A885" s="275" t="s">
        <v>587</v>
      </c>
      <c r="B885" s="11">
        <v>13</v>
      </c>
      <c r="C885" s="4" t="s">
        <v>29</v>
      </c>
      <c r="D885" s="160" t="s">
        <v>446</v>
      </c>
      <c r="E885" s="361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5"/>
      <c r="L885" s="158"/>
      <c r="N885" s="158"/>
      <c r="O885" s="158"/>
    </row>
    <row r="886" spans="1:15" s="141" customFormat="1" x14ac:dyDescent="0.3">
      <c r="A886" s="277" t="s">
        <v>195</v>
      </c>
      <c r="B886" s="11">
        <v>13</v>
      </c>
      <c r="C886" s="4" t="s">
        <v>29</v>
      </c>
      <c r="D886" s="160" t="s">
        <v>588</v>
      </c>
      <c r="E886" s="361"/>
      <c r="F886" s="165">
        <f>F887</f>
        <v>311.20000000000005</v>
      </c>
      <c r="G886" s="339"/>
      <c r="H886" s="165">
        <f>H887</f>
        <v>3667</v>
      </c>
      <c r="I886" s="339"/>
      <c r="J886" s="165">
        <f>J887</f>
        <v>32138.100000000002</v>
      </c>
      <c r="K886" s="165"/>
      <c r="L886" s="158"/>
      <c r="N886" s="158"/>
      <c r="O886" s="158"/>
    </row>
    <row r="887" spans="1:15" s="141" customFormat="1" x14ac:dyDescent="0.3">
      <c r="A887" s="271" t="s">
        <v>69</v>
      </c>
      <c r="B887" s="11">
        <v>13</v>
      </c>
      <c r="C887" s="4" t="s">
        <v>29</v>
      </c>
      <c r="D887" s="160" t="s">
        <v>588</v>
      </c>
      <c r="E887" s="361">
        <v>700</v>
      </c>
      <c r="F887" s="165">
        <f>F888</f>
        <v>311.20000000000005</v>
      </c>
      <c r="G887" s="339"/>
      <c r="H887" s="165">
        <f>H888</f>
        <v>3667</v>
      </c>
      <c r="I887" s="339"/>
      <c r="J887" s="165">
        <f>J888</f>
        <v>32138.100000000002</v>
      </c>
      <c r="K887" s="165"/>
      <c r="L887" s="158"/>
      <c r="N887" s="158"/>
      <c r="O887" s="158"/>
    </row>
    <row r="888" spans="1:15" s="141" customFormat="1" ht="17.399999999999999" thickBot="1" x14ac:dyDescent="0.35">
      <c r="A888" s="271" t="s">
        <v>380</v>
      </c>
      <c r="B888" s="11">
        <v>13</v>
      </c>
      <c r="C888" s="4" t="s">
        <v>29</v>
      </c>
      <c r="D888" s="160" t="s">
        <v>588</v>
      </c>
      <c r="E888" s="361">
        <v>730</v>
      </c>
      <c r="F888" s="170">
        <f>'ведом. 2024-2026'!AD490</f>
        <v>311.20000000000005</v>
      </c>
      <c r="G888" s="388"/>
      <c r="H888" s="170">
        <f>'ведом. 2024-2026'!AE490</f>
        <v>3667</v>
      </c>
      <c r="I888" s="388"/>
      <c r="J888" s="170">
        <f>'ведом. 2024-2026'!AF490</f>
        <v>32138.100000000002</v>
      </c>
      <c r="K888" s="170"/>
      <c r="L888" s="158"/>
      <c r="N888" s="158"/>
      <c r="O888" s="158"/>
    </row>
    <row r="889" spans="1:15" s="141" customFormat="1" ht="17.399999999999999" thickBot="1" x14ac:dyDescent="0.35">
      <c r="A889" s="429" t="s">
        <v>58</v>
      </c>
      <c r="B889" s="202"/>
      <c r="C889" s="351"/>
      <c r="D889" s="358"/>
      <c r="E889" s="380"/>
      <c r="F889" s="340">
        <f t="shared" ref="F889:K889" si="182">F881+F863+F812+F740+F553+F371+F284+F229+F214+F14+F544+F804</f>
        <v>5273376.0999999996</v>
      </c>
      <c r="G889" s="340">
        <f t="shared" si="182"/>
        <v>3111752.5</v>
      </c>
      <c r="H889" s="340">
        <f t="shared" si="182"/>
        <v>3758978.1</v>
      </c>
      <c r="I889" s="340">
        <f t="shared" si="182"/>
        <v>2213546.1</v>
      </c>
      <c r="J889" s="340">
        <f t="shared" si="182"/>
        <v>2499775.4</v>
      </c>
      <c r="K889" s="340">
        <f t="shared" si="182"/>
        <v>1091608.3</v>
      </c>
      <c r="L889" s="158"/>
      <c r="N889" s="158"/>
      <c r="O889" s="158"/>
    </row>
    <row r="890" spans="1:15" x14ac:dyDescent="0.3">
      <c r="K890" s="150"/>
      <c r="O890" s="150"/>
    </row>
    <row r="891" spans="1:15" x14ac:dyDescent="0.3">
      <c r="J891" s="150"/>
      <c r="O891" s="150"/>
    </row>
    <row r="892" spans="1:15" x14ac:dyDescent="0.3">
      <c r="A892" s="177"/>
      <c r="B892" s="134"/>
      <c r="C892" s="134"/>
      <c r="D892" s="135"/>
      <c r="E892" s="134"/>
      <c r="G892" s="27"/>
      <c r="I892" s="27"/>
      <c r="J892" s="27"/>
      <c r="K892" s="27"/>
    </row>
    <row r="893" spans="1:15" x14ac:dyDescent="0.3">
      <c r="I893" s="27"/>
      <c r="J893" s="27"/>
    </row>
    <row r="894" spans="1:15" ht="13.2" x14ac:dyDescent="0.25">
      <c r="A894" s="132"/>
      <c r="B894" s="132"/>
      <c r="C894" s="132"/>
      <c r="D894" s="132"/>
      <c r="E894" s="132"/>
      <c r="F894" s="132"/>
      <c r="G894" s="132"/>
      <c r="H894" s="132"/>
      <c r="I894" s="132"/>
      <c r="J894" s="150"/>
    </row>
    <row r="895" spans="1:15" x14ac:dyDescent="0.3">
      <c r="J895" s="551"/>
    </row>
    <row r="896" spans="1:15" ht="13.2" x14ac:dyDescent="0.25">
      <c r="A896" s="132"/>
      <c r="B896" s="132"/>
      <c r="C896" s="132"/>
      <c r="D896" s="132"/>
      <c r="E896" s="132"/>
      <c r="F896" s="132"/>
      <c r="G896" s="132"/>
      <c r="H896" s="132"/>
      <c r="I896" s="132"/>
      <c r="J896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0"/>
  <sheetViews>
    <sheetView view="pageBreakPreview" topLeftCell="A722" zoomScale="88" zoomScaleNormal="75" zoomScaleSheetLayoutView="88" workbookViewId="0">
      <selection activeCell="AL714" sqref="AL714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1" t="s">
        <v>394</v>
      </c>
      <c r="C1" s="752"/>
      <c r="D1" s="752"/>
      <c r="E1" s="752"/>
      <c r="F1" s="752"/>
    </row>
    <row r="2" spans="1:9" s="510" customFormat="1" ht="79.2" customHeight="1" x14ac:dyDescent="0.25">
      <c r="A2" s="136"/>
      <c r="B2" s="762" t="s">
        <v>819</v>
      </c>
      <c r="C2" s="763"/>
      <c r="D2" s="763"/>
      <c r="E2" s="763"/>
      <c r="F2" s="763"/>
    </row>
    <row r="3" spans="1:9" s="510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59" t="s">
        <v>394</v>
      </c>
      <c r="C4" s="758"/>
      <c r="D4" s="758"/>
      <c r="E4" s="758"/>
      <c r="F4" s="758"/>
    </row>
    <row r="5" spans="1:9" s="184" customFormat="1" x14ac:dyDescent="0.3">
      <c r="A5" s="136"/>
      <c r="B5" s="760" t="s">
        <v>715</v>
      </c>
      <c r="C5" s="761"/>
      <c r="D5" s="761"/>
      <c r="E5" s="761"/>
      <c r="F5" s="758"/>
    </row>
    <row r="6" spans="1:9" s="184" customFormat="1" x14ac:dyDescent="0.3">
      <c r="A6" s="136"/>
      <c r="B6" s="756" t="s">
        <v>714</v>
      </c>
      <c r="C6" s="757"/>
      <c r="D6" s="757"/>
      <c r="E6" s="757"/>
      <c r="F6" s="758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3" t="s">
        <v>716</v>
      </c>
      <c r="B9" s="753"/>
      <c r="C9" s="753"/>
      <c r="D9" s="754"/>
      <c r="E9" s="754"/>
      <c r="F9" s="755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2024-2026'!F811</f>
        <v>280</v>
      </c>
      <c r="E19" s="530">
        <f>'Функц. 2024-2026'!H811</f>
        <v>0</v>
      </c>
      <c r="F19" s="530">
        <f>'Функц. 2024-2026'!J811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2024-2026'!F747</f>
        <v>26166.499999999996</v>
      </c>
      <c r="E25" s="30">
        <f>'Функц. 2024-2026'!H747</f>
        <v>23547.599999999999</v>
      </c>
      <c r="F25" s="30">
        <f>'Функц. 2024-2026'!J747</f>
        <v>23547.599999999999</v>
      </c>
      <c r="G25" s="156"/>
    </row>
    <row r="26" spans="1:30" s="684" customFormat="1" ht="46.8" x14ac:dyDescent="0.3">
      <c r="A26" s="566" t="s">
        <v>845</v>
      </c>
      <c r="B26" s="574" t="s">
        <v>846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847</v>
      </c>
      <c r="B27" s="574" t="s">
        <v>848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848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848</v>
      </c>
      <c r="C29" s="576">
        <v>610</v>
      </c>
      <c r="D29" s="673">
        <f>'Функц. 2024-2026'!F751</f>
        <v>3270</v>
      </c>
      <c r="E29" s="673">
        <f>'Функц. 2024-2026'!H751</f>
        <v>0</v>
      </c>
      <c r="F29" s="673">
        <f>'Функц. 2024-2026'!J751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2024-2026'!F756</f>
        <v>1000</v>
      </c>
      <c r="E34" s="30">
        <f>'Функц. 2024-2026'!H756</f>
        <v>1000</v>
      </c>
      <c r="F34" s="30">
        <f>'Функц. 2024-2026'!J756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2024-2026'!F759</f>
        <v>33534.1</v>
      </c>
      <c r="E37" s="30">
        <f>'Функц. 2024-2026'!H759</f>
        <v>31925.1</v>
      </c>
      <c r="F37" s="30">
        <f>'Функц. 2024-2026'!J759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2024-2026'!F762</f>
        <v>360.6</v>
      </c>
      <c r="E40" s="30">
        <f>'Функц. 2024-2026'!H762</f>
        <v>364.9</v>
      </c>
      <c r="F40" s="30">
        <f>'Функц. 2024-2026'!J762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2024-2026'!F766</f>
        <v>180</v>
      </c>
      <c r="E44" s="673">
        <f>'Функц. 2024-2026'!H766</f>
        <v>0</v>
      </c>
      <c r="F44" s="673">
        <f>'Функц. 2024-2026'!J765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2024-2026'!F770</f>
        <v>20000</v>
      </c>
      <c r="E48" s="30">
        <f>'Функц. 2024-2026'!H770</f>
        <v>0</v>
      </c>
      <c r="F48" s="30">
        <f>'Функц. 2024-2026'!J770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2024-2026'!F776</f>
        <v>2300</v>
      </c>
      <c r="E54" s="30">
        <f>'Функц. 2024-2026'!H776</f>
        <v>0</v>
      </c>
      <c r="F54" s="30">
        <f>'Функц. 2024-2026'!J776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2024-2026'!F778</f>
        <v>11772.9</v>
      </c>
      <c r="E56" s="30">
        <f>'Функц. 2024-2026'!H778</f>
        <v>0</v>
      </c>
      <c r="F56" s="30">
        <f>'Функц. 2024-2026'!J778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2024-2026'!F781</f>
        <v>435</v>
      </c>
      <c r="E59" s="30">
        <f>'Функц. 2024-2026'!H781</f>
        <v>0</v>
      </c>
      <c r="F59" s="30">
        <f>'Функц. 2024-2026'!J781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2024-2026'!A784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2024-2026'!A785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2024-2026'!A787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2024-2026'!A788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2024-2026'!F792</f>
        <v>4300</v>
      </c>
      <c r="E70" s="30">
        <f>'Функц. 2024-2026'!H792</f>
        <v>0</v>
      </c>
      <c r="F70" s="30">
        <f>'Функц. 2024-2026'!J792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2024-2026'!F795</f>
        <v>60</v>
      </c>
      <c r="E73" s="673">
        <f>'Функц. 2024-2026'!H795</f>
        <v>0</v>
      </c>
      <c r="F73" s="673">
        <f>'Функц. 2024-2026'!J795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2024-2026'!F799</f>
        <v>160</v>
      </c>
      <c r="E77" s="30">
        <f>'Функц. 2024-2026'!H799</f>
        <v>0</v>
      </c>
      <c r="F77" s="30">
        <f>'Функц. 2024-2026'!J799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2024-2026'!F803</f>
        <v>1212.2</v>
      </c>
      <c r="E81" s="30">
        <f>'Функц. 2024-2026'!H803</f>
        <v>404.1</v>
      </c>
      <c r="F81" s="30">
        <f>'Функц. 2024-2026'!J803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2024-2026'!F645</f>
        <v>61108.5</v>
      </c>
      <c r="E86" s="30">
        <f>'Функц. 2024-2026'!H645</f>
        <v>60196.7</v>
      </c>
      <c r="F86" s="30">
        <f>'Функц. 2024-2026'!J645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2024-2026'!F649</f>
        <v>200</v>
      </c>
      <c r="E90" s="30">
        <f>'Функц. 2024-2026'!H649</f>
        <v>0</v>
      </c>
      <c r="F90" s="30">
        <f>'Функц. 2024-2026'!J649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2024-2026'!F581+'Функц. 2024-2026'!F560</f>
        <v>28983.200000000001</v>
      </c>
      <c r="E96" s="30">
        <f>'Функц. 2024-2026'!H581+'Функц. 2024-2026'!H560</f>
        <v>0</v>
      </c>
      <c r="F96" s="30">
        <f>'Функц. 2024-2026'!J581+'Функц. 2024-2026'!J560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2024-2026'!F564</f>
        <v>157897.60000000001</v>
      </c>
      <c r="E100" s="30">
        <f>'Функц. 2024-2026'!H564</f>
        <v>157897.60000000001</v>
      </c>
      <c r="F100" s="30">
        <f>'Функц. 2024-2026'!J564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2024-2026'!F585</f>
        <v>79269.2</v>
      </c>
      <c r="E104" s="30">
        <f>'Функц. 2024-2026'!H585</f>
        <v>77969.2</v>
      </c>
      <c r="F104" s="30">
        <f>'Функц. 2024-2026'!J585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2024-2026'!F588</f>
        <v>7334.1</v>
      </c>
      <c r="E107" s="30">
        <f>'Функц. 2024-2026'!H588</f>
        <v>834.1</v>
      </c>
      <c r="F107" s="30">
        <f>'Функц. 2024-2026'!J588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2024-2026'!F591+'Функц. 2024-2026'!F655+'Функц. 2024-2026'!F567</f>
        <v>755232</v>
      </c>
      <c r="E110" s="30">
        <f>'Функц. 2024-2026'!H567+'Функц. 2024-2026'!H591+'Функц. 2024-2026'!H655</f>
        <v>748257</v>
      </c>
      <c r="F110" s="30">
        <f>'Функц. 2024-2026'!J655+'Функц. 2024-2026'!J567+'Функц. 2024-2026'!J591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2024-2026'!F831</f>
        <v>163</v>
      </c>
      <c r="E113" s="30">
        <f>'Функц. 2024-2026'!H831</f>
        <v>163</v>
      </c>
      <c r="F113" s="30">
        <f>'Функц. 2024-2026'!J831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2024-2026'!F833</f>
        <v>16291</v>
      </c>
      <c r="E115" s="30">
        <f>'Функц. 2024-2026'!H833</f>
        <v>16291</v>
      </c>
      <c r="F115" s="30">
        <f>'Функц. 2024-2026'!J833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2024-2026'!F835</f>
        <v>845</v>
      </c>
      <c r="E117" s="30">
        <f>'Функц. 2024-2026'!H835</f>
        <v>845</v>
      </c>
      <c r="F117" s="30">
        <f>'Функц. 2024-2026'!J835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2024-2026'!F594+'Функц. 2024-2026'!F570</f>
        <v>700</v>
      </c>
      <c r="E120" s="496">
        <f>'Функц. 2024-2026'!H594+'Функц. 2024-2026'!H570</f>
        <v>700</v>
      </c>
      <c r="F120" s="30">
        <f>'Функц. 2024-2026'!J594+'Функц. 2024-2026'!J570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2024-2026'!F597</f>
        <v>21870</v>
      </c>
      <c r="E123" s="30">
        <f>'Функц. 2024-2026'!H597</f>
        <v>18827</v>
      </c>
      <c r="F123" s="30">
        <f>'Функц. 2024-2026'!J597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2024-2026'!F601</f>
        <v>13</v>
      </c>
      <c r="E127" s="30">
        <f>'Функц. 2024-2026'!H601</f>
        <v>13</v>
      </c>
      <c r="F127" s="30">
        <f>'Функц. 2024-2026'!J601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2024-2026'!F607</f>
        <v>0</v>
      </c>
      <c r="E130" s="30">
        <f>'Функц. 2024-2026'!H607</f>
        <v>9306.7999999999993</v>
      </c>
      <c r="F130" s="30">
        <f>'Функц. 2024-2026'!J607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2024-2026'!F604</f>
        <v>38283.200000000004</v>
      </c>
      <c r="E133" s="30">
        <f>'Функц. 2024-2026'!H604</f>
        <v>40551.999999999993</v>
      </c>
      <c r="F133" s="30">
        <f>'Функц. 2024-2026'!J604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2024-2026'!F610</f>
        <v>20591</v>
      </c>
      <c r="E136" s="30">
        <f>'Функц. 2024-2026'!H610</f>
        <v>0</v>
      </c>
      <c r="F136" s="30">
        <f>'Функц. 2024-2026'!J610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2024-2026'!F574</f>
        <v>1460</v>
      </c>
      <c r="E139" s="30">
        <f>'Функц. 2024-2026'!H574</f>
        <v>0</v>
      </c>
      <c r="F139" s="30">
        <f>'Функц. 2024-2026'!J574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2024-2026'!F614</f>
        <v>2823.5</v>
      </c>
      <c r="E143" s="30">
        <f>'Функц. 2024-2026'!H614</f>
        <v>1865.9</v>
      </c>
      <c r="F143" s="30">
        <f>'Функц. 2024-2026'!J614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2024-2026'!F617</f>
        <v>3175</v>
      </c>
      <c r="E146" s="30">
        <f>'Функц. 2024-2026'!H617</f>
        <v>2880</v>
      </c>
      <c r="F146" s="30">
        <f>'Функц. 2024-2026'!J617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2024-2026'!F621</f>
        <v>7696.0999999999995</v>
      </c>
      <c r="E150" s="30">
        <f>'Функц. 2024-2026'!H621</f>
        <v>0</v>
      </c>
      <c r="F150" s="30">
        <f>'Функц. 2024-2026'!J621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2024-2026'!F625</f>
        <v>1675.2</v>
      </c>
      <c r="E154" s="34">
        <f>'Функц. 2024-2026'!H625</f>
        <v>1675.2</v>
      </c>
      <c r="F154" s="30">
        <f>'Функц. 2024-2026'!J625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2024-2026'!F660</f>
        <v>4500</v>
      </c>
      <c r="E159" s="30">
        <f>'Функц. 2024-2026'!H660</f>
        <v>0</v>
      </c>
      <c r="F159" s="30">
        <f>'Функц. 2024-2026'!J660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2024-2026'!H664</f>
        <v>41646.699999999997</v>
      </c>
      <c r="F163" s="30">
        <f>'Функц. 2024-2026'!J664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2024-2026'!F667</f>
        <v>90</v>
      </c>
      <c r="E166" s="673">
        <f>'Функц. 2024-2026'!H666</f>
        <v>0</v>
      </c>
      <c r="F166" s="673">
        <f>'Функц. 2024-2026'!J667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2024-2026'!F671</f>
        <v>29906.199999999997</v>
      </c>
      <c r="E170" s="30">
        <f>'Функц. 2024-2026'!H671</f>
        <v>30100.799999999996</v>
      </c>
      <c r="F170" s="30">
        <f>'Функц. 2024-2026'!J671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2024-2026'!F672</f>
        <v>628.70000000000005</v>
      </c>
      <c r="E171" s="30">
        <f>'Функц. 2024-2026'!H672</f>
        <v>628.70000000000005</v>
      </c>
      <c r="F171" s="30">
        <f>'Функц. 2024-2026'!J672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2024-2026'!F673</f>
        <v>628.70000000000005</v>
      </c>
      <c r="E172" s="30">
        <f>'Функц. 2024-2026'!H673</f>
        <v>628.70000000000005</v>
      </c>
      <c r="F172" s="30">
        <f>'Функц. 2024-2026'!J673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2024-2026'!F675</f>
        <v>376.3</v>
      </c>
      <c r="E174" s="30">
        <f>'Функц. 2024-2026'!H675</f>
        <v>376.3</v>
      </c>
      <c r="F174" s="30">
        <f>'Функц. 2024-2026'!J675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2024-2026'!F708</f>
        <v>1435.7</v>
      </c>
      <c r="E180" s="30">
        <f>'Функц. 2024-2026'!H708</f>
        <v>1389.3</v>
      </c>
      <c r="F180" s="30">
        <f>'Функц. 2024-2026'!J708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2024-2026'!F710</f>
        <v>0.1</v>
      </c>
      <c r="E182" s="30">
        <f>'Функц. 2024-2026'!H710</f>
        <v>0</v>
      </c>
      <c r="F182" s="30">
        <f>'Функц. 2024-2026'!J710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2024-2026'!F713</f>
        <v>9803.5</v>
      </c>
      <c r="E185" s="30">
        <f>'Функц. 2024-2026'!H713</f>
        <v>9803.5</v>
      </c>
      <c r="F185" s="30">
        <f>'Функц. 2024-2026'!J713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2024-2026'!F716</f>
        <v>14948.8</v>
      </c>
      <c r="E188" s="30">
        <f>'Функц. 2024-2026'!H716</f>
        <v>13152.9</v>
      </c>
      <c r="F188" s="30">
        <f>'Функц. 2024-2026'!J716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2024-2026'!F719</f>
        <v>0</v>
      </c>
      <c r="E191" s="30">
        <f>'Функц. 2024-2026'!H719</f>
        <v>187.9</v>
      </c>
      <c r="F191" s="30">
        <f>'Функц. 2024-2026'!J719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2024-2026'!F819</f>
        <v>8208.1999999999989</v>
      </c>
      <c r="E197" s="30">
        <f>'Функц. 2024-2026'!H819</f>
        <v>7824.5</v>
      </c>
      <c r="F197" s="30">
        <f>'Функц. 2024-2026'!J819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2024-2026'!F726</f>
        <v>2091</v>
      </c>
      <c r="E203" s="30">
        <f>'Функц. 2024-2026'!H726</f>
        <v>2230</v>
      </c>
      <c r="F203" s="30">
        <f>'Функц. 2024-2026'!J726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2024-2026'!F728</f>
        <v>314</v>
      </c>
      <c r="E205" s="30">
        <f>'Функц. 2024-2026'!H728</f>
        <v>310</v>
      </c>
      <c r="F205" s="30">
        <f>'Функц. 2024-2026'!J728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2024-2026'!F730</f>
        <v>1689</v>
      </c>
      <c r="E207" s="30">
        <f>'Функц. 2024-2026'!H730</f>
        <v>1719</v>
      </c>
      <c r="F207" s="30">
        <f>'Функц. 2024-2026'!J730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2024-2026'!F733</f>
        <v>1700</v>
      </c>
      <c r="E210" s="30">
        <f>'Функц. 2024-2026'!H733</f>
        <v>1750</v>
      </c>
      <c r="F210" s="30">
        <f>'Функц. 2024-2026'!J733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2024-2026'!F870</f>
        <v>3047.4</v>
      </c>
      <c r="E236" s="30">
        <f>'Функц. 2024-2026'!H870</f>
        <v>1824</v>
      </c>
      <c r="F236" s="30">
        <f>'Функц. 2024-2026'!J870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2024-2026'!F872</f>
        <v>350</v>
      </c>
      <c r="E238" s="30">
        <f>'Функц. 2024-2026'!H872</f>
        <v>264</v>
      </c>
      <c r="F238" s="30">
        <f>'Функц. 2024-2026'!J872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2024-2026'!F873</f>
        <v>515</v>
      </c>
      <c r="E239" s="30">
        <f>'Функц. 2024-2026'!H873</f>
        <v>312</v>
      </c>
      <c r="F239" s="30">
        <f>'Функц. 2024-2026'!J873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2024-2026'!F880</f>
        <v>103814.7</v>
      </c>
      <c r="E244" s="30">
        <f>'Функц. 2024-2026'!H880</f>
        <v>100863</v>
      </c>
      <c r="F244" s="30">
        <f>'Функц. 2024-2026'!J880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2024-2026'!F688</f>
        <v>295.2</v>
      </c>
      <c r="E262" s="30">
        <f>'Функц. 2024-2026'!H688</f>
        <v>295.2</v>
      </c>
      <c r="F262" s="30">
        <f>'Функц. 2024-2026'!J688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2024-2026'!F631+'Функц. 2024-2026'!F676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2024-2026'!F841</f>
        <v>375.8</v>
      </c>
      <c r="E328" s="30">
        <f>'Функц. 2024-2026'!H841</f>
        <v>0</v>
      </c>
      <c r="F328" s="30">
        <f>'Функц. 2024-2026'!J841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2024-2026'!F844</f>
        <v>30106.5</v>
      </c>
      <c r="E331" s="30">
        <f>'Функц. 2024-2026'!H844</f>
        <v>32251</v>
      </c>
      <c r="F331" s="30">
        <f>'Функц. 2024-2026'!J844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2024-2026'!F849</f>
        <v>4945</v>
      </c>
      <c r="E336" s="30">
        <f>'Функц. 2024-2026'!H849</f>
        <v>38674</v>
      </c>
      <c r="F336" s="30">
        <f>'Функц. 2024-2026'!J849</f>
        <v>4835</v>
      </c>
      <c r="G336" s="156"/>
    </row>
    <row r="337" spans="1:7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7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7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2024-2026'!F852</f>
        <v>34502</v>
      </c>
      <c r="E339" s="30">
        <f>'Функц. 2024-2026'!H852</f>
        <v>9669</v>
      </c>
      <c r="F339" s="30">
        <f>'Функц. 2024-2026'!J852</f>
        <v>0</v>
      </c>
      <c r="G339" s="156"/>
    </row>
    <row r="340" spans="1:7" s="137" customFormat="1" ht="31.2" x14ac:dyDescent="0.3">
      <c r="A340" s="439" t="s">
        <v>656</v>
      </c>
      <c r="B340" s="527" t="s">
        <v>113</v>
      </c>
      <c r="C340" s="304"/>
      <c r="D340" s="33">
        <f>D347+D341</f>
        <v>1611932.5</v>
      </c>
      <c r="E340" s="33">
        <f>E347+E341</f>
        <v>1250230.4000000001</v>
      </c>
      <c r="F340" s="33">
        <f>F347+F341</f>
        <v>272322.2</v>
      </c>
      <c r="G340" s="156"/>
    </row>
    <row r="341" spans="1:7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516420.10000000003</v>
      </c>
      <c r="F341" s="30">
        <f t="shared" si="75"/>
        <v>0</v>
      </c>
      <c r="G341" s="156"/>
    </row>
    <row r="342" spans="1:7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7" s="137" customFormat="1" x14ac:dyDescent="0.3">
      <c r="A343" s="274" t="s">
        <v>663</v>
      </c>
      <c r="B343" s="324" t="s">
        <v>664</v>
      </c>
      <c r="C343" s="312"/>
      <c r="D343" s="30">
        <f>D344</f>
        <v>1356927</v>
      </c>
      <c r="E343" s="30">
        <f t="shared" si="75"/>
        <v>516420.10000000003</v>
      </c>
      <c r="F343" s="30">
        <f t="shared" si="75"/>
        <v>0</v>
      </c>
      <c r="G343" s="156"/>
    </row>
    <row r="344" spans="1:7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516420.10000000003</v>
      </c>
      <c r="F344" s="30">
        <f t="shared" si="75"/>
        <v>0</v>
      </c>
      <c r="G344" s="156"/>
    </row>
    <row r="345" spans="1:7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516420.10000000003</v>
      </c>
      <c r="F345" s="30">
        <f t="shared" si="75"/>
        <v>0</v>
      </c>
      <c r="G345" s="156"/>
    </row>
    <row r="346" spans="1:7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f>'Функц. 2024-2026'!H552</f>
        <v>516420.10000000003</v>
      </c>
      <c r="F346" s="30">
        <f>'Функц. 2024-2026'!J552</f>
        <v>0</v>
      </c>
      <c r="G346" s="156"/>
    </row>
    <row r="347" spans="1:7" s="137" customFormat="1" x14ac:dyDescent="0.3">
      <c r="A347" s="271" t="s">
        <v>584</v>
      </c>
      <c r="B347" s="324" t="s">
        <v>423</v>
      </c>
      <c r="C347" s="312"/>
      <c r="D347" s="30">
        <f>D348+D364</f>
        <v>255005.5</v>
      </c>
      <c r="E347" s="30">
        <f>E348+E364</f>
        <v>733810.3</v>
      </c>
      <c r="F347" s="30">
        <f>F348+F364</f>
        <v>272322.2</v>
      </c>
      <c r="G347" s="156"/>
    </row>
    <row r="348" spans="1:7" s="137" customFormat="1" ht="31.2" x14ac:dyDescent="0.3">
      <c r="A348" s="271" t="s">
        <v>490</v>
      </c>
      <c r="B348" s="539" t="s">
        <v>489</v>
      </c>
      <c r="C348" s="312"/>
      <c r="D348" s="30">
        <f>D360+D349+D353+D356</f>
        <v>65610.5</v>
      </c>
      <c r="E348" s="673">
        <f t="shared" ref="E348:F348" si="76">E360+E349+E353+E356</f>
        <v>305271.90000000008</v>
      </c>
      <c r="F348" s="673">
        <f t="shared" si="76"/>
        <v>272322.2</v>
      </c>
      <c r="G348" s="156"/>
    </row>
    <row r="349" spans="1:7" s="137" customFormat="1" x14ac:dyDescent="0.3">
      <c r="A349" s="412" t="s">
        <v>647</v>
      </c>
      <c r="B349" s="540" t="s">
        <v>645</v>
      </c>
      <c r="C349" s="312"/>
      <c r="D349" s="30">
        <f t="shared" ref="D349:F351" si="77">D350</f>
        <v>400</v>
      </c>
      <c r="E349" s="30">
        <f t="shared" si="77"/>
        <v>0</v>
      </c>
      <c r="F349" s="30">
        <f t="shared" si="77"/>
        <v>0</v>
      </c>
      <c r="G349" s="156"/>
    </row>
    <row r="350" spans="1:7" s="137" customFormat="1" ht="31.2" x14ac:dyDescent="0.3">
      <c r="A350" s="271" t="s">
        <v>651</v>
      </c>
      <c r="B350" s="540" t="s">
        <v>648</v>
      </c>
      <c r="C350" s="312"/>
      <c r="D350" s="30">
        <f t="shared" si="77"/>
        <v>400</v>
      </c>
      <c r="E350" s="30">
        <f t="shared" si="77"/>
        <v>0</v>
      </c>
      <c r="F350" s="30">
        <f t="shared" si="77"/>
        <v>0</v>
      </c>
      <c r="G350" s="156"/>
    </row>
    <row r="351" spans="1:7" s="137" customFormat="1" x14ac:dyDescent="0.3">
      <c r="A351" s="271" t="s">
        <v>122</v>
      </c>
      <c r="B351" s="540" t="s">
        <v>648</v>
      </c>
      <c r="C351" s="312" t="s">
        <v>37</v>
      </c>
      <c r="D351" s="30">
        <f t="shared" si="77"/>
        <v>400</v>
      </c>
      <c r="E351" s="30">
        <f t="shared" si="77"/>
        <v>0</v>
      </c>
      <c r="F351" s="30">
        <f t="shared" si="77"/>
        <v>0</v>
      </c>
      <c r="G351" s="156"/>
    </row>
    <row r="352" spans="1:7" s="137" customFormat="1" x14ac:dyDescent="0.3">
      <c r="A352" s="271" t="s">
        <v>53</v>
      </c>
      <c r="B352" s="540" t="s">
        <v>648</v>
      </c>
      <c r="C352" s="312" t="s">
        <v>67</v>
      </c>
      <c r="D352" s="30">
        <f>'Функц. 2024-2026'!F402</f>
        <v>400</v>
      </c>
      <c r="E352" s="30">
        <f>'Функц. 2024-2026'!H402</f>
        <v>0</v>
      </c>
      <c r="F352" s="30">
        <f>'Функц. 2024-2026'!J402</f>
        <v>0</v>
      </c>
      <c r="G352" s="156"/>
    </row>
    <row r="353" spans="1:30" s="137" customFormat="1" x14ac:dyDescent="0.3">
      <c r="A353" s="271" t="s">
        <v>802</v>
      </c>
      <c r="B353" s="430" t="s">
        <v>803</v>
      </c>
      <c r="C353" s="489"/>
      <c r="D353" s="30">
        <f>D354</f>
        <v>10138.5</v>
      </c>
      <c r="E353" s="30">
        <f t="shared" ref="E353:AD354" si="78">E354</f>
        <v>305271.90000000008</v>
      </c>
      <c r="F353" s="30">
        <f t="shared" si="78"/>
        <v>220840.9</v>
      </c>
      <c r="G353" s="30">
        <f t="shared" si="78"/>
        <v>0</v>
      </c>
      <c r="H353" s="30">
        <f t="shared" si="78"/>
        <v>0</v>
      </c>
      <c r="I353" s="30">
        <f t="shared" si="78"/>
        <v>0</v>
      </c>
      <c r="J353" s="30">
        <f t="shared" si="78"/>
        <v>0</v>
      </c>
      <c r="K353" s="30">
        <f t="shared" si="78"/>
        <v>0</v>
      </c>
      <c r="L353" s="30">
        <f t="shared" si="78"/>
        <v>0</v>
      </c>
      <c r="M353" s="30">
        <f t="shared" si="78"/>
        <v>0</v>
      </c>
      <c r="N353" s="30">
        <f t="shared" si="78"/>
        <v>0</v>
      </c>
      <c r="O353" s="30">
        <f t="shared" si="78"/>
        <v>0</v>
      </c>
      <c r="P353" s="30">
        <f t="shared" si="78"/>
        <v>0</v>
      </c>
      <c r="Q353" s="30">
        <f t="shared" si="78"/>
        <v>0</v>
      </c>
      <c r="R353" s="30">
        <f t="shared" si="78"/>
        <v>0</v>
      </c>
      <c r="S353" s="30">
        <f t="shared" si="78"/>
        <v>0</v>
      </c>
      <c r="T353" s="30">
        <f t="shared" si="78"/>
        <v>0</v>
      </c>
      <c r="U353" s="30">
        <f t="shared" si="78"/>
        <v>0</v>
      </c>
      <c r="V353" s="30">
        <f t="shared" si="78"/>
        <v>0</v>
      </c>
      <c r="W353" s="30">
        <f t="shared" si="78"/>
        <v>0</v>
      </c>
      <c r="X353" s="30">
        <f t="shared" si="78"/>
        <v>0</v>
      </c>
      <c r="Y353" s="30">
        <f t="shared" si="78"/>
        <v>0</v>
      </c>
      <c r="Z353" s="30">
        <f t="shared" si="78"/>
        <v>0</v>
      </c>
      <c r="AA353" s="30">
        <f t="shared" si="78"/>
        <v>0</v>
      </c>
      <c r="AB353" s="30">
        <f t="shared" si="78"/>
        <v>0</v>
      </c>
      <c r="AC353" s="30">
        <f t="shared" si="78"/>
        <v>0</v>
      </c>
      <c r="AD353" s="30">
        <f t="shared" si="78"/>
        <v>0</v>
      </c>
    </row>
    <row r="354" spans="1:30" s="137" customFormat="1" x14ac:dyDescent="0.3">
      <c r="A354" s="271" t="s">
        <v>122</v>
      </c>
      <c r="B354" s="430" t="s">
        <v>803</v>
      </c>
      <c r="C354" s="489" t="s">
        <v>37</v>
      </c>
      <c r="D354" s="30">
        <f>D355</f>
        <v>10138.5</v>
      </c>
      <c r="E354" s="30">
        <f t="shared" si="78"/>
        <v>305271.90000000008</v>
      </c>
      <c r="F354" s="30">
        <f t="shared" si="78"/>
        <v>220840.9</v>
      </c>
      <c r="G354" s="156"/>
    </row>
    <row r="355" spans="1:30" s="137" customFormat="1" x14ac:dyDescent="0.3">
      <c r="A355" s="271" t="s">
        <v>53</v>
      </c>
      <c r="B355" s="430" t="s">
        <v>803</v>
      </c>
      <c r="C355" s="489" t="s">
        <v>67</v>
      </c>
      <c r="D355" s="30">
        <f>'Функц. 2024-2026'!F405</f>
        <v>10138.5</v>
      </c>
      <c r="E355" s="30">
        <f>'Функц. 2024-2026'!H405</f>
        <v>305271.90000000008</v>
      </c>
      <c r="F355" s="30">
        <f>'Функц. 2024-2026'!J405</f>
        <v>220840.9</v>
      </c>
      <c r="G355" s="156"/>
    </row>
    <row r="356" spans="1:30" s="137" customFormat="1" x14ac:dyDescent="0.3">
      <c r="A356" s="625" t="s">
        <v>828</v>
      </c>
      <c r="B356" s="659" t="s">
        <v>829</v>
      </c>
      <c r="C356" s="593"/>
      <c r="D356" s="673">
        <f>D357</f>
        <v>0</v>
      </c>
      <c r="E356" s="673">
        <f t="shared" ref="E356:F356" si="79">E357</f>
        <v>0</v>
      </c>
      <c r="F356" s="673">
        <f t="shared" si="79"/>
        <v>51481.299999999996</v>
      </c>
      <c r="G356" s="686"/>
    </row>
    <row r="357" spans="1:30" s="137" customFormat="1" ht="46.8" x14ac:dyDescent="0.3">
      <c r="A357" s="625" t="s">
        <v>826</v>
      </c>
      <c r="B357" s="659" t="s">
        <v>827</v>
      </c>
      <c r="C357" s="593"/>
      <c r="D357" s="673">
        <f>D358</f>
        <v>0</v>
      </c>
      <c r="E357" s="673">
        <f t="shared" ref="E357:F357" si="80">E358</f>
        <v>0</v>
      </c>
      <c r="F357" s="673">
        <f t="shared" si="80"/>
        <v>51481.299999999996</v>
      </c>
      <c r="G357" s="686"/>
    </row>
    <row r="358" spans="1:30" s="137" customFormat="1" x14ac:dyDescent="0.3">
      <c r="A358" s="660" t="s">
        <v>456</v>
      </c>
      <c r="B358" s="659" t="s">
        <v>827</v>
      </c>
      <c r="C358" s="593" t="s">
        <v>157</v>
      </c>
      <c r="D358" s="673">
        <f>D359</f>
        <v>0</v>
      </c>
      <c r="E358" s="673">
        <f t="shared" ref="E358:F358" si="81">E359</f>
        <v>0</v>
      </c>
      <c r="F358" s="673">
        <f t="shared" si="81"/>
        <v>51481.299999999996</v>
      </c>
      <c r="G358" s="686"/>
    </row>
    <row r="359" spans="1:30" s="137" customFormat="1" x14ac:dyDescent="0.3">
      <c r="A359" s="566" t="s">
        <v>9</v>
      </c>
      <c r="B359" s="659" t="s">
        <v>827</v>
      </c>
      <c r="C359" s="593" t="s">
        <v>158</v>
      </c>
      <c r="D359" s="673">
        <f>'Функц. 2024-2026'!F409</f>
        <v>0</v>
      </c>
      <c r="E359" s="673">
        <f>'Функц. 2024-2026'!H409</f>
        <v>0</v>
      </c>
      <c r="F359" s="673">
        <f>'Функц. 2024-2026'!J409</f>
        <v>51481.299999999996</v>
      </c>
      <c r="G359" s="686"/>
    </row>
    <row r="360" spans="1:30" s="137" customFormat="1" x14ac:dyDescent="0.3">
      <c r="A360" s="271" t="s">
        <v>607</v>
      </c>
      <c r="B360" s="540" t="s">
        <v>608</v>
      </c>
      <c r="C360" s="312"/>
      <c r="D360" s="30">
        <f t="shared" ref="D360:F362" si="82">D361</f>
        <v>55072</v>
      </c>
      <c r="E360" s="30">
        <f t="shared" si="82"/>
        <v>0</v>
      </c>
      <c r="F360" s="30">
        <f t="shared" si="82"/>
        <v>0</v>
      </c>
      <c r="G360" s="156"/>
    </row>
    <row r="361" spans="1:30" s="137" customFormat="1" ht="31.2" x14ac:dyDescent="0.3">
      <c r="A361" s="412" t="s">
        <v>649</v>
      </c>
      <c r="B361" s="540" t="s">
        <v>646</v>
      </c>
      <c r="C361" s="312"/>
      <c r="D361" s="30">
        <f t="shared" si="82"/>
        <v>55072</v>
      </c>
      <c r="E361" s="30">
        <f t="shared" si="82"/>
        <v>0</v>
      </c>
      <c r="F361" s="30">
        <f t="shared" si="82"/>
        <v>0</v>
      </c>
      <c r="G361" s="156"/>
    </row>
    <row r="362" spans="1:30" s="137" customFormat="1" x14ac:dyDescent="0.3">
      <c r="A362" s="417" t="s">
        <v>456</v>
      </c>
      <c r="B362" s="540" t="s">
        <v>646</v>
      </c>
      <c r="C362" s="312" t="s">
        <v>157</v>
      </c>
      <c r="D362" s="30">
        <f t="shared" si="82"/>
        <v>55072</v>
      </c>
      <c r="E362" s="30">
        <f t="shared" si="82"/>
        <v>0</v>
      </c>
      <c r="F362" s="30">
        <f t="shared" si="82"/>
        <v>0</v>
      </c>
      <c r="G362" s="156"/>
    </row>
    <row r="363" spans="1:30" s="137" customFormat="1" x14ac:dyDescent="0.3">
      <c r="A363" s="271" t="s">
        <v>9</v>
      </c>
      <c r="B363" s="540" t="s">
        <v>646</v>
      </c>
      <c r="C363" s="312" t="s">
        <v>158</v>
      </c>
      <c r="D363" s="30">
        <f>'Функц. 2024-2026'!F413</f>
        <v>55072</v>
      </c>
      <c r="E363" s="30">
        <f>'Функц. 2024-2026'!H413</f>
        <v>0</v>
      </c>
      <c r="F363" s="30">
        <f>'Функц. 2024-2026'!J413</f>
        <v>0</v>
      </c>
      <c r="G363" s="156"/>
    </row>
    <row r="364" spans="1:30" s="137" customFormat="1" ht="31.2" x14ac:dyDescent="0.3">
      <c r="A364" s="271" t="s">
        <v>738</v>
      </c>
      <c r="B364" s="324" t="s">
        <v>739</v>
      </c>
      <c r="C364" s="489"/>
      <c r="D364" s="30">
        <f>D371+D368+D365</f>
        <v>189395</v>
      </c>
      <c r="E364" s="673">
        <f t="shared" ref="E364:F364" si="83">E371+E368+E365</f>
        <v>428538.39999999997</v>
      </c>
      <c r="F364" s="673">
        <f t="shared" si="83"/>
        <v>0</v>
      </c>
      <c r="G364" s="156"/>
    </row>
    <row r="365" spans="1:30" s="137" customFormat="1" ht="31.2" x14ac:dyDescent="0.3">
      <c r="A365" s="566" t="s">
        <v>830</v>
      </c>
      <c r="B365" s="574" t="s">
        <v>831</v>
      </c>
      <c r="C365" s="489"/>
      <c r="D365" s="30">
        <f t="shared" ref="D365:F366" si="84">D366</f>
        <v>103038.70000000001</v>
      </c>
      <c r="E365" s="30">
        <f t="shared" si="84"/>
        <v>0</v>
      </c>
      <c r="F365" s="30">
        <f t="shared" si="84"/>
        <v>0</v>
      </c>
      <c r="G365" s="156"/>
    </row>
    <row r="366" spans="1:30" s="137" customFormat="1" x14ac:dyDescent="0.3">
      <c r="A366" s="271" t="s">
        <v>122</v>
      </c>
      <c r="B366" s="574" t="s">
        <v>831</v>
      </c>
      <c r="C366" s="489" t="s">
        <v>37</v>
      </c>
      <c r="D366" s="30">
        <f t="shared" si="84"/>
        <v>103038.70000000001</v>
      </c>
      <c r="E366" s="30">
        <f t="shared" si="84"/>
        <v>0</v>
      </c>
      <c r="F366" s="30">
        <f t="shared" si="84"/>
        <v>0</v>
      </c>
      <c r="G366" s="156"/>
    </row>
    <row r="367" spans="1:30" s="137" customFormat="1" x14ac:dyDescent="0.3">
      <c r="A367" s="271" t="s">
        <v>53</v>
      </c>
      <c r="B367" s="574" t="s">
        <v>831</v>
      </c>
      <c r="C367" s="489" t="s">
        <v>67</v>
      </c>
      <c r="D367" s="30">
        <f>'Функц. 2024-2026'!F417</f>
        <v>103038.70000000001</v>
      </c>
      <c r="E367" s="30">
        <f>'Функц. 2024-2026'!H417</f>
        <v>0</v>
      </c>
      <c r="F367" s="30">
        <f>'Функц. 2024-2026'!J417</f>
        <v>0</v>
      </c>
      <c r="G367" s="156"/>
    </row>
    <row r="368" spans="1:30" s="137" customFormat="1" ht="31.2" x14ac:dyDescent="0.3">
      <c r="A368" s="271" t="s">
        <v>804</v>
      </c>
      <c r="B368" s="430" t="s">
        <v>806</v>
      </c>
      <c r="C368" s="489"/>
      <c r="D368" s="30">
        <f t="shared" ref="D368:F369" si="85">D369</f>
        <v>22554.6</v>
      </c>
      <c r="E368" s="30">
        <f t="shared" si="85"/>
        <v>428538.39999999997</v>
      </c>
      <c r="F368" s="30">
        <f t="shared" si="85"/>
        <v>0</v>
      </c>
      <c r="G368" s="156"/>
    </row>
    <row r="369" spans="1:30" s="137" customFormat="1" x14ac:dyDescent="0.3">
      <c r="A369" s="271" t="s">
        <v>122</v>
      </c>
      <c r="B369" s="430" t="s">
        <v>806</v>
      </c>
      <c r="C369" s="489" t="s">
        <v>37</v>
      </c>
      <c r="D369" s="30">
        <f t="shared" si="85"/>
        <v>22554.6</v>
      </c>
      <c r="E369" s="30">
        <f t="shared" si="85"/>
        <v>428538.39999999997</v>
      </c>
      <c r="F369" s="30">
        <f t="shared" si="85"/>
        <v>0</v>
      </c>
      <c r="G369" s="156"/>
    </row>
    <row r="370" spans="1:30" s="137" customFormat="1" x14ac:dyDescent="0.3">
      <c r="A370" s="271" t="s">
        <v>53</v>
      </c>
      <c r="B370" s="430" t="s">
        <v>806</v>
      </c>
      <c r="C370" s="489" t="s">
        <v>67</v>
      </c>
      <c r="D370" s="30">
        <f>'Функц. 2024-2026'!F420</f>
        <v>22554.6</v>
      </c>
      <c r="E370" s="30">
        <f>'Функц. 2024-2026'!H420</f>
        <v>428538.39999999997</v>
      </c>
      <c r="F370" s="30">
        <f>'Функц. 2024-2026'!J420</f>
        <v>0</v>
      </c>
      <c r="G370" s="156"/>
    </row>
    <row r="371" spans="1:30" s="137" customFormat="1" x14ac:dyDescent="0.3">
      <c r="A371" s="271" t="s">
        <v>784</v>
      </c>
      <c r="B371" s="324" t="s">
        <v>785</v>
      </c>
      <c r="C371" s="489"/>
      <c r="D371" s="30">
        <f t="shared" ref="D371:F372" si="86">D372</f>
        <v>63801.7</v>
      </c>
      <c r="E371" s="30">
        <f t="shared" si="86"/>
        <v>0</v>
      </c>
      <c r="F371" s="30">
        <f t="shared" si="86"/>
        <v>0</v>
      </c>
      <c r="G371" s="156"/>
    </row>
    <row r="372" spans="1:30" s="137" customFormat="1" x14ac:dyDescent="0.3">
      <c r="A372" s="271" t="s">
        <v>122</v>
      </c>
      <c r="B372" s="324" t="s">
        <v>785</v>
      </c>
      <c r="C372" s="489" t="s">
        <v>37</v>
      </c>
      <c r="D372" s="30">
        <f t="shared" si="86"/>
        <v>63801.7</v>
      </c>
      <c r="E372" s="30">
        <f t="shared" si="86"/>
        <v>0</v>
      </c>
      <c r="F372" s="30">
        <f t="shared" si="86"/>
        <v>0</v>
      </c>
      <c r="G372" s="156"/>
    </row>
    <row r="373" spans="1:30" s="137" customFormat="1" x14ac:dyDescent="0.3">
      <c r="A373" s="271" t="s">
        <v>53</v>
      </c>
      <c r="B373" s="324" t="s">
        <v>785</v>
      </c>
      <c r="C373" s="489" t="s">
        <v>67</v>
      </c>
      <c r="D373" s="30">
        <f>'Функц. 2024-2026'!F423</f>
        <v>63801.7</v>
      </c>
      <c r="E373" s="30">
        <f>'Функц. 2024-2026'!H423</f>
        <v>0</v>
      </c>
      <c r="F373" s="30">
        <f>'Функц. 2024-2026'!J423</f>
        <v>0</v>
      </c>
      <c r="G373" s="156"/>
    </row>
    <row r="374" spans="1:30" s="710" customFormat="1" x14ac:dyDescent="0.3">
      <c r="A374" s="732" t="s">
        <v>849</v>
      </c>
      <c r="B374" s="733" t="s">
        <v>850</v>
      </c>
      <c r="C374" s="735"/>
      <c r="D374" s="723">
        <f>D375</f>
        <v>500</v>
      </c>
      <c r="E374" s="723">
        <f t="shared" ref="E374:F378" si="87">E375</f>
        <v>0</v>
      </c>
      <c r="F374" s="723">
        <f t="shared" si="87"/>
        <v>0</v>
      </c>
      <c r="G374" s="712"/>
    </row>
    <row r="375" spans="1:30" s="710" customFormat="1" x14ac:dyDescent="0.3">
      <c r="A375" s="729" t="s">
        <v>851</v>
      </c>
      <c r="B375" s="721" t="s">
        <v>852</v>
      </c>
      <c r="C375" s="734"/>
      <c r="D375" s="722">
        <f>D376</f>
        <v>500</v>
      </c>
      <c r="E375" s="722">
        <f t="shared" si="87"/>
        <v>0</v>
      </c>
      <c r="F375" s="722">
        <f t="shared" si="87"/>
        <v>0</v>
      </c>
      <c r="G375" s="722">
        <f t="shared" ref="G375:AD375" si="88">G376</f>
        <v>0</v>
      </c>
      <c r="H375" s="722">
        <f t="shared" si="88"/>
        <v>0</v>
      </c>
      <c r="I375" s="722">
        <f t="shared" si="88"/>
        <v>0</v>
      </c>
      <c r="J375" s="722">
        <f t="shared" si="88"/>
        <v>0</v>
      </c>
      <c r="K375" s="722">
        <f t="shared" si="88"/>
        <v>0</v>
      </c>
      <c r="L375" s="722">
        <f t="shared" si="88"/>
        <v>0</v>
      </c>
      <c r="M375" s="722">
        <f t="shared" si="88"/>
        <v>0</v>
      </c>
      <c r="N375" s="722">
        <f t="shared" si="88"/>
        <v>0</v>
      </c>
      <c r="O375" s="722">
        <f t="shared" si="88"/>
        <v>0</v>
      </c>
      <c r="P375" s="722">
        <f t="shared" si="88"/>
        <v>0</v>
      </c>
      <c r="Q375" s="722">
        <f t="shared" si="88"/>
        <v>0</v>
      </c>
      <c r="R375" s="722">
        <f t="shared" si="88"/>
        <v>0</v>
      </c>
      <c r="S375" s="722">
        <f t="shared" si="88"/>
        <v>0</v>
      </c>
      <c r="T375" s="722">
        <f t="shared" si="88"/>
        <v>0</v>
      </c>
      <c r="U375" s="722">
        <f t="shared" si="88"/>
        <v>0</v>
      </c>
      <c r="V375" s="722">
        <f t="shared" si="88"/>
        <v>0</v>
      </c>
      <c r="W375" s="722">
        <f t="shared" si="88"/>
        <v>0</v>
      </c>
      <c r="X375" s="722">
        <f t="shared" si="88"/>
        <v>0</v>
      </c>
      <c r="Y375" s="722">
        <f t="shared" si="88"/>
        <v>0</v>
      </c>
      <c r="Z375" s="722">
        <f t="shared" si="88"/>
        <v>0</v>
      </c>
      <c r="AA375" s="722">
        <f t="shared" si="88"/>
        <v>0</v>
      </c>
      <c r="AB375" s="722">
        <f t="shared" si="88"/>
        <v>0</v>
      </c>
      <c r="AC375" s="722">
        <f t="shared" si="88"/>
        <v>0</v>
      </c>
      <c r="AD375" s="722">
        <f t="shared" si="88"/>
        <v>0</v>
      </c>
    </row>
    <row r="376" spans="1:30" s="710" customFormat="1" ht="31.2" x14ac:dyDescent="0.3">
      <c r="A376" s="729" t="s">
        <v>853</v>
      </c>
      <c r="B376" s="721" t="s">
        <v>854</v>
      </c>
      <c r="C376" s="734"/>
      <c r="D376" s="722">
        <f>D377</f>
        <v>500</v>
      </c>
      <c r="E376" s="722">
        <f t="shared" si="87"/>
        <v>0</v>
      </c>
      <c r="F376" s="722">
        <f t="shared" si="87"/>
        <v>0</v>
      </c>
      <c r="G376" s="712"/>
    </row>
    <row r="377" spans="1:30" s="710" customFormat="1" x14ac:dyDescent="0.3">
      <c r="A377" s="729" t="s">
        <v>855</v>
      </c>
      <c r="B377" s="721" t="s">
        <v>856</v>
      </c>
      <c r="C377" s="734"/>
      <c r="D377" s="722">
        <f>D378</f>
        <v>500</v>
      </c>
      <c r="E377" s="722">
        <f t="shared" si="87"/>
        <v>0</v>
      </c>
      <c r="F377" s="722">
        <f t="shared" si="87"/>
        <v>0</v>
      </c>
      <c r="G377" s="712"/>
    </row>
    <row r="378" spans="1:30" s="710" customFormat="1" x14ac:dyDescent="0.3">
      <c r="A378" s="729" t="s">
        <v>42</v>
      </c>
      <c r="B378" s="721" t="s">
        <v>856</v>
      </c>
      <c r="C378" s="734">
        <v>800</v>
      </c>
      <c r="D378" s="722">
        <f>D379</f>
        <v>500</v>
      </c>
      <c r="E378" s="722">
        <f t="shared" si="87"/>
        <v>0</v>
      </c>
      <c r="F378" s="722">
        <f t="shared" si="87"/>
        <v>0</v>
      </c>
      <c r="G378" s="712"/>
    </row>
    <row r="379" spans="1:30" s="710" customFormat="1" ht="31.2" x14ac:dyDescent="0.3">
      <c r="A379" s="729" t="s">
        <v>123</v>
      </c>
      <c r="B379" s="721" t="s">
        <v>856</v>
      </c>
      <c r="C379" s="734">
        <v>810</v>
      </c>
      <c r="D379" s="722">
        <f>'Функц. 2024-2026'!F370</f>
        <v>500</v>
      </c>
      <c r="E379" s="722">
        <f>'Функц. 2024-2026'!H370</f>
        <v>0</v>
      </c>
      <c r="F379" s="722">
        <f>'Функц. 2024-2026'!J370</f>
        <v>0</v>
      </c>
      <c r="G379" s="712"/>
    </row>
    <row r="380" spans="1:30" s="137" customFormat="1" x14ac:dyDescent="0.3">
      <c r="A380" s="439" t="s">
        <v>192</v>
      </c>
      <c r="B380" s="541" t="s">
        <v>114</v>
      </c>
      <c r="C380" s="484"/>
      <c r="D380" s="33">
        <f>D381+D417+D412</f>
        <v>467325.49999999994</v>
      </c>
      <c r="E380" s="33">
        <f>E381+E417+E412</f>
        <v>292699.19999999995</v>
      </c>
      <c r="F380" s="33">
        <f>F381+F417+F412</f>
        <v>255929.1</v>
      </c>
      <c r="G380" s="156"/>
    </row>
    <row r="381" spans="1:30" x14ac:dyDescent="0.3">
      <c r="A381" s="295" t="s">
        <v>585</v>
      </c>
      <c r="B381" s="324" t="s">
        <v>115</v>
      </c>
      <c r="C381" s="304"/>
      <c r="D381" s="30">
        <f>D382+D395+D401</f>
        <v>176819.69999999998</v>
      </c>
      <c r="E381" s="30">
        <f>E382+E395+E401</f>
        <v>39232</v>
      </c>
      <c r="F381" s="30">
        <f>F382+F395+F401</f>
        <v>37736.400000000001</v>
      </c>
      <c r="G381" s="156"/>
    </row>
    <row r="382" spans="1:30" ht="31.2" x14ac:dyDescent="0.3">
      <c r="A382" s="297" t="s">
        <v>188</v>
      </c>
      <c r="B382" s="324" t="s">
        <v>189</v>
      </c>
      <c r="C382" s="304"/>
      <c r="D382" s="30">
        <f>D383+D392</f>
        <v>150586.79999999999</v>
      </c>
      <c r="E382" s="30">
        <f>E383+E392</f>
        <v>13269.1</v>
      </c>
      <c r="F382" s="30">
        <f>F383+F392</f>
        <v>11773.5</v>
      </c>
      <c r="G382" s="156"/>
    </row>
    <row r="383" spans="1:30" ht="31.2" x14ac:dyDescent="0.3">
      <c r="A383" s="296" t="s">
        <v>190</v>
      </c>
      <c r="B383" s="324" t="s">
        <v>191</v>
      </c>
      <c r="C383" s="306"/>
      <c r="D383" s="30">
        <f>D384+D386+D388+D390</f>
        <v>129829.3</v>
      </c>
      <c r="E383" s="722">
        <f t="shared" ref="E383:F383" si="89">E384+E386+E388+E390</f>
        <v>3994.1</v>
      </c>
      <c r="F383" s="722">
        <f t="shared" si="89"/>
        <v>2779.7</v>
      </c>
      <c r="G383" s="156"/>
    </row>
    <row r="384" spans="1:30" x14ac:dyDescent="0.3">
      <c r="A384" s="293" t="s">
        <v>122</v>
      </c>
      <c r="B384" s="324" t="s">
        <v>191</v>
      </c>
      <c r="C384" s="304">
        <v>200</v>
      </c>
      <c r="D384" s="30">
        <f>D385</f>
        <v>2901.8</v>
      </c>
      <c r="E384" s="30">
        <f>E385</f>
        <v>1714.9</v>
      </c>
      <c r="F384" s="30">
        <f>F385</f>
        <v>500</v>
      </c>
      <c r="G384" s="156"/>
    </row>
    <row r="385" spans="1:7" x14ac:dyDescent="0.3">
      <c r="A385" s="293" t="s">
        <v>53</v>
      </c>
      <c r="B385" s="324" t="s">
        <v>191</v>
      </c>
      <c r="C385" s="304">
        <v>240</v>
      </c>
      <c r="D385" s="30">
        <f>'Функц. 2024-2026'!F131</f>
        <v>2901.8</v>
      </c>
      <c r="E385" s="30">
        <f>'Функц. 2024-2026'!H131</f>
        <v>1714.9</v>
      </c>
      <c r="F385" s="30">
        <f>'Функц. 2024-2026'!J131</f>
        <v>500</v>
      </c>
      <c r="G385" s="156"/>
    </row>
    <row r="386" spans="1:7" s="184" customFormat="1" x14ac:dyDescent="0.3">
      <c r="A386" s="293" t="s">
        <v>99</v>
      </c>
      <c r="B386" s="324" t="s">
        <v>191</v>
      </c>
      <c r="C386" s="304">
        <v>300</v>
      </c>
      <c r="D386" s="30">
        <f>D387</f>
        <v>2237.3999999999996</v>
      </c>
      <c r="E386" s="174">
        <f>E387</f>
        <v>2279.1999999999998</v>
      </c>
      <c r="F386" s="30">
        <f>F387</f>
        <v>2279.6999999999998</v>
      </c>
      <c r="G386" s="156"/>
    </row>
    <row r="387" spans="1:7" s="184" customFormat="1" x14ac:dyDescent="0.3">
      <c r="A387" s="271" t="s">
        <v>460</v>
      </c>
      <c r="B387" s="324" t="s">
        <v>191</v>
      </c>
      <c r="C387" s="304">
        <v>360</v>
      </c>
      <c r="D387" s="30">
        <f>'Функц. 2024-2026'!F133</f>
        <v>2237.3999999999996</v>
      </c>
      <c r="E387" s="30">
        <f>'Функц. 2024-2026'!H133</f>
        <v>2279.1999999999998</v>
      </c>
      <c r="F387" s="30">
        <f>'Функц. 2024-2026'!J133</f>
        <v>2279.6999999999998</v>
      </c>
      <c r="G387" s="156"/>
    </row>
    <row r="388" spans="1:7" s="184" customFormat="1" ht="31.2" x14ac:dyDescent="0.3">
      <c r="A388" s="410" t="s">
        <v>62</v>
      </c>
      <c r="B388" s="324" t="s">
        <v>191</v>
      </c>
      <c r="C388" s="304">
        <v>600</v>
      </c>
      <c r="D388" s="30">
        <f>D389</f>
        <v>15690.1</v>
      </c>
      <c r="E388" s="30">
        <f>E389</f>
        <v>0</v>
      </c>
      <c r="F388" s="30">
        <f>F389</f>
        <v>0</v>
      </c>
      <c r="G388" s="156"/>
    </row>
    <row r="389" spans="1:7" s="184" customFormat="1" x14ac:dyDescent="0.3">
      <c r="A389" s="410" t="s">
        <v>63</v>
      </c>
      <c r="B389" s="324" t="s">
        <v>191</v>
      </c>
      <c r="C389" s="304">
        <v>610</v>
      </c>
      <c r="D389" s="30">
        <f>'Функц. 2024-2026'!F135</f>
        <v>15690.1</v>
      </c>
      <c r="E389" s="30">
        <f>'Функц. 2024-2026'!H135</f>
        <v>0</v>
      </c>
      <c r="F389" s="30">
        <f>'Функц. 2024-2026'!J135</f>
        <v>0</v>
      </c>
      <c r="G389" s="156"/>
    </row>
    <row r="390" spans="1:7" s="724" customFormat="1" x14ac:dyDescent="0.3">
      <c r="A390" s="566" t="s">
        <v>42</v>
      </c>
      <c r="B390" s="324" t="s">
        <v>191</v>
      </c>
      <c r="C390" s="734">
        <v>800</v>
      </c>
      <c r="D390" s="722">
        <f>D391</f>
        <v>109000</v>
      </c>
      <c r="E390" s="722">
        <f t="shared" ref="E390:F390" si="90">E391</f>
        <v>0</v>
      </c>
      <c r="F390" s="722">
        <f t="shared" si="90"/>
        <v>0</v>
      </c>
      <c r="G390" s="725"/>
    </row>
    <row r="391" spans="1:7" s="724" customFormat="1" ht="31.2" x14ac:dyDescent="0.3">
      <c r="A391" s="566" t="s">
        <v>123</v>
      </c>
      <c r="B391" s="324" t="s">
        <v>191</v>
      </c>
      <c r="C391" s="734">
        <v>810</v>
      </c>
      <c r="D391" s="722">
        <f>'Функц. 2024-2026'!F429</f>
        <v>109000</v>
      </c>
      <c r="E391" s="722">
        <v>0</v>
      </c>
      <c r="F391" s="722">
        <v>0</v>
      </c>
      <c r="G391" s="725"/>
    </row>
    <row r="392" spans="1:7" s="184" customFormat="1" x14ac:dyDescent="0.3">
      <c r="A392" s="276" t="s">
        <v>480</v>
      </c>
      <c r="B392" s="324" t="s">
        <v>420</v>
      </c>
      <c r="C392" s="304"/>
      <c r="D392" s="30">
        <f t="shared" ref="D392:F393" si="91">D393</f>
        <v>20757.5</v>
      </c>
      <c r="E392" s="30">
        <f t="shared" si="91"/>
        <v>9275</v>
      </c>
      <c r="F392" s="30">
        <f t="shared" si="91"/>
        <v>8993.7999999999993</v>
      </c>
      <c r="G392" s="156"/>
    </row>
    <row r="393" spans="1:7" x14ac:dyDescent="0.3">
      <c r="A393" s="293" t="s">
        <v>122</v>
      </c>
      <c r="B393" s="324" t="s">
        <v>420</v>
      </c>
      <c r="C393" s="315">
        <v>200</v>
      </c>
      <c r="D393" s="30">
        <f t="shared" si="91"/>
        <v>20757.5</v>
      </c>
      <c r="E393" s="30">
        <f t="shared" si="91"/>
        <v>9275</v>
      </c>
      <c r="F393" s="30">
        <f t="shared" si="91"/>
        <v>8993.7999999999993</v>
      </c>
      <c r="G393" s="156"/>
    </row>
    <row r="394" spans="1:7" x14ac:dyDescent="0.3">
      <c r="A394" s="293" t="s">
        <v>53</v>
      </c>
      <c r="B394" s="324" t="s">
        <v>420</v>
      </c>
      <c r="C394" s="315">
        <v>240</v>
      </c>
      <c r="D394" s="30">
        <f>'Функц. 2024-2026'!F378</f>
        <v>20757.5</v>
      </c>
      <c r="E394" s="30">
        <f>'Функц. 2024-2026'!H378</f>
        <v>9275</v>
      </c>
      <c r="F394" s="30">
        <f>'Функц. 2024-2026'!J378</f>
        <v>8993.7999999999993</v>
      </c>
      <c r="G394" s="156"/>
    </row>
    <row r="395" spans="1:7" ht="31.2" x14ac:dyDescent="0.3">
      <c r="A395" s="297" t="s">
        <v>193</v>
      </c>
      <c r="B395" s="324" t="s">
        <v>194</v>
      </c>
      <c r="C395" s="316"/>
      <c r="D395" s="30">
        <f>D396</f>
        <v>1523</v>
      </c>
      <c r="E395" s="30">
        <f>E396</f>
        <v>1523</v>
      </c>
      <c r="F395" s="30">
        <f>F396</f>
        <v>1523</v>
      </c>
      <c r="G395" s="156"/>
    </row>
    <row r="396" spans="1:7" ht="46.8" x14ac:dyDescent="0.3">
      <c r="A396" s="297" t="s">
        <v>697</v>
      </c>
      <c r="B396" s="324" t="s">
        <v>696</v>
      </c>
      <c r="C396" s="316"/>
      <c r="D396" s="30">
        <f>D398+D399</f>
        <v>1523</v>
      </c>
      <c r="E396" s="30">
        <f>E398+E399</f>
        <v>1523</v>
      </c>
      <c r="F396" s="30">
        <f>F398+F399</f>
        <v>1523</v>
      </c>
      <c r="G396" s="156"/>
    </row>
    <row r="397" spans="1:7" ht="46.8" x14ac:dyDescent="0.3">
      <c r="A397" s="293" t="s">
        <v>41</v>
      </c>
      <c r="B397" s="324" t="s">
        <v>696</v>
      </c>
      <c r="C397" s="316">
        <v>100</v>
      </c>
      <c r="D397" s="30">
        <f>D398</f>
        <v>1419.9</v>
      </c>
      <c r="E397" s="30">
        <f>E398</f>
        <v>1420</v>
      </c>
      <c r="F397" s="30">
        <f>F398</f>
        <v>1420</v>
      </c>
      <c r="G397" s="156"/>
    </row>
    <row r="398" spans="1:7" x14ac:dyDescent="0.3">
      <c r="A398" s="437" t="s">
        <v>98</v>
      </c>
      <c r="B398" s="324" t="s">
        <v>696</v>
      </c>
      <c r="C398" s="316">
        <v>120</v>
      </c>
      <c r="D398" s="30">
        <f>'Функц. 2024-2026'!F139</f>
        <v>1419.9</v>
      </c>
      <c r="E398" s="30">
        <f>'Функц. 2024-2026'!H139</f>
        <v>1420</v>
      </c>
      <c r="F398" s="30">
        <f>'Функц. 2024-2026'!J139</f>
        <v>1420</v>
      </c>
      <c r="G398" s="156"/>
    </row>
    <row r="399" spans="1:7" x14ac:dyDescent="0.3">
      <c r="A399" s="437" t="s">
        <v>122</v>
      </c>
      <c r="B399" s="324" t="s">
        <v>696</v>
      </c>
      <c r="C399" s="316">
        <v>200</v>
      </c>
      <c r="D399" s="30">
        <f>D400</f>
        <v>103.1</v>
      </c>
      <c r="E399" s="30">
        <f>E400</f>
        <v>103</v>
      </c>
      <c r="F399" s="30">
        <f>F400</f>
        <v>103</v>
      </c>
      <c r="G399" s="156"/>
    </row>
    <row r="400" spans="1:7" x14ac:dyDescent="0.3">
      <c r="A400" s="437" t="s">
        <v>53</v>
      </c>
      <c r="B400" s="324" t="s">
        <v>696</v>
      </c>
      <c r="C400" s="316">
        <v>240</v>
      </c>
      <c r="D400" s="30">
        <f>'Функц. 2024-2026'!F141</f>
        <v>103.1</v>
      </c>
      <c r="E400" s="30">
        <f>'Функц. 2024-2026'!H141</f>
        <v>103</v>
      </c>
      <c r="F400" s="30">
        <f>'Функц. 2024-2026'!J141</f>
        <v>103</v>
      </c>
      <c r="G400" s="156"/>
    </row>
    <row r="401" spans="1:7" ht="31.2" x14ac:dyDescent="0.3">
      <c r="A401" s="295" t="s">
        <v>345</v>
      </c>
      <c r="B401" s="324" t="s">
        <v>507</v>
      </c>
      <c r="C401" s="316"/>
      <c r="D401" s="30">
        <f>D402</f>
        <v>24709.9</v>
      </c>
      <c r="E401" s="30">
        <f>E402</f>
        <v>24439.9</v>
      </c>
      <c r="F401" s="30">
        <f>F402</f>
        <v>24439.9</v>
      </c>
      <c r="G401" s="156"/>
    </row>
    <row r="402" spans="1:7" x14ac:dyDescent="0.3">
      <c r="A402" s="295" t="s">
        <v>212</v>
      </c>
      <c r="B402" s="324" t="s">
        <v>508</v>
      </c>
      <c r="C402" s="304"/>
      <c r="D402" s="30">
        <f>D403+D406+D409</f>
        <v>24709.9</v>
      </c>
      <c r="E402" s="30">
        <f>E403+E406+E409</f>
        <v>24439.9</v>
      </c>
      <c r="F402" s="30">
        <f>F403+F406+F409</f>
        <v>24439.9</v>
      </c>
      <c r="G402" s="156"/>
    </row>
    <row r="403" spans="1:7" ht="31.2" x14ac:dyDescent="0.3">
      <c r="A403" s="295" t="s">
        <v>213</v>
      </c>
      <c r="B403" s="324" t="s">
        <v>509</v>
      </c>
      <c r="C403" s="304"/>
      <c r="D403" s="30">
        <f t="shared" ref="D403:F404" si="92">D404</f>
        <v>1903.1</v>
      </c>
      <c r="E403" s="30">
        <f t="shared" si="92"/>
        <v>1633.1</v>
      </c>
      <c r="F403" s="30">
        <f t="shared" si="92"/>
        <v>1633.1</v>
      </c>
      <c r="G403" s="156"/>
    </row>
    <row r="404" spans="1:7" x14ac:dyDescent="0.3">
      <c r="A404" s="293" t="s">
        <v>122</v>
      </c>
      <c r="B404" s="324" t="s">
        <v>509</v>
      </c>
      <c r="C404" s="304">
        <v>200</v>
      </c>
      <c r="D404" s="30">
        <f t="shared" si="92"/>
        <v>1903.1</v>
      </c>
      <c r="E404" s="30">
        <f t="shared" si="92"/>
        <v>1633.1</v>
      </c>
      <c r="F404" s="30">
        <f t="shared" si="92"/>
        <v>1633.1</v>
      </c>
      <c r="G404" s="156"/>
    </row>
    <row r="405" spans="1:7" x14ac:dyDescent="0.3">
      <c r="A405" s="293" t="s">
        <v>53</v>
      </c>
      <c r="B405" s="324" t="s">
        <v>509</v>
      </c>
      <c r="C405" s="304">
        <v>240</v>
      </c>
      <c r="D405" s="30">
        <f>'Функц. 2024-2026'!F146</f>
        <v>1903.1</v>
      </c>
      <c r="E405" s="30">
        <f>'Функц. 2024-2026'!H146</f>
        <v>1633.1</v>
      </c>
      <c r="F405" s="30">
        <f>'Функц. 2024-2026'!J146</f>
        <v>1633.1</v>
      </c>
      <c r="G405" s="156"/>
    </row>
    <row r="406" spans="1:7" ht="31.2" x14ac:dyDescent="0.3">
      <c r="A406" s="293" t="s">
        <v>214</v>
      </c>
      <c r="B406" s="348" t="str">
        <f>B407</f>
        <v>12 1 04 00132</v>
      </c>
      <c r="C406" s="304"/>
      <c r="D406" s="30">
        <f t="shared" ref="D406:F407" si="93">D407</f>
        <v>7907.5</v>
      </c>
      <c r="E406" s="30">
        <f t="shared" si="93"/>
        <v>7907.5</v>
      </c>
      <c r="F406" s="30">
        <f t="shared" si="93"/>
        <v>7907.5</v>
      </c>
      <c r="G406" s="156"/>
    </row>
    <row r="407" spans="1:7" ht="46.8" x14ac:dyDescent="0.3">
      <c r="A407" s="293" t="s">
        <v>41</v>
      </c>
      <c r="B407" s="348" t="str">
        <f>B408</f>
        <v>12 1 04 00132</v>
      </c>
      <c r="C407" s="304">
        <v>100</v>
      </c>
      <c r="D407" s="30">
        <f t="shared" si="93"/>
        <v>7907.5</v>
      </c>
      <c r="E407" s="30">
        <f t="shared" si="93"/>
        <v>7907.5</v>
      </c>
      <c r="F407" s="30">
        <f t="shared" si="93"/>
        <v>7907.5</v>
      </c>
      <c r="G407" s="156"/>
    </row>
    <row r="408" spans="1:7" x14ac:dyDescent="0.3">
      <c r="A408" s="293" t="s">
        <v>98</v>
      </c>
      <c r="B408" s="324" t="s">
        <v>510</v>
      </c>
      <c r="C408" s="304">
        <v>120</v>
      </c>
      <c r="D408" s="30">
        <f>'Функц. 2024-2026'!F149</f>
        <v>7907.5</v>
      </c>
      <c r="E408" s="30">
        <f>'Функц. 2024-2026'!H149</f>
        <v>7907.5</v>
      </c>
      <c r="F408" s="30">
        <f>'Функц. 2024-2026'!J149</f>
        <v>7907.5</v>
      </c>
      <c r="G408" s="156"/>
    </row>
    <row r="409" spans="1:7" ht="31.2" x14ac:dyDescent="0.3">
      <c r="A409" s="293" t="s">
        <v>215</v>
      </c>
      <c r="B409" s="348" t="str">
        <f>B410</f>
        <v>12 1 04 00133</v>
      </c>
      <c r="C409" s="304"/>
      <c r="D409" s="30">
        <f t="shared" ref="D409:F410" si="94">D410</f>
        <v>14899.3</v>
      </c>
      <c r="E409" s="30">
        <f t="shared" si="94"/>
        <v>14899.3</v>
      </c>
      <c r="F409" s="30">
        <f t="shared" si="94"/>
        <v>14899.3</v>
      </c>
      <c r="G409" s="156"/>
    </row>
    <row r="410" spans="1:7" ht="46.8" x14ac:dyDescent="0.3">
      <c r="A410" s="293" t="s">
        <v>41</v>
      </c>
      <c r="B410" s="348" t="str">
        <f>B411</f>
        <v>12 1 04 00133</v>
      </c>
      <c r="C410" s="304">
        <v>100</v>
      </c>
      <c r="D410" s="30">
        <f t="shared" si="94"/>
        <v>14899.3</v>
      </c>
      <c r="E410" s="30">
        <f t="shared" si="94"/>
        <v>14899.3</v>
      </c>
      <c r="F410" s="30">
        <f t="shared" si="94"/>
        <v>14899.3</v>
      </c>
      <c r="G410" s="156"/>
    </row>
    <row r="411" spans="1:7" x14ac:dyDescent="0.3">
      <c r="A411" s="293" t="s">
        <v>98</v>
      </c>
      <c r="B411" s="324" t="s">
        <v>511</v>
      </c>
      <c r="C411" s="304">
        <v>120</v>
      </c>
      <c r="D411" s="30">
        <f>'Функц. 2024-2026'!F152</f>
        <v>14899.3</v>
      </c>
      <c r="E411" s="30">
        <f>'Функц. 2024-2026'!H152</f>
        <v>14899.3</v>
      </c>
      <c r="F411" s="30">
        <f>'Функц. 2024-2026'!J152</f>
        <v>14899.3</v>
      </c>
      <c r="G411" s="156"/>
    </row>
    <row r="412" spans="1:7" x14ac:dyDescent="0.3">
      <c r="A412" s="295" t="s">
        <v>586</v>
      </c>
      <c r="B412" s="324" t="s">
        <v>444</v>
      </c>
      <c r="C412" s="304"/>
      <c r="D412" s="30">
        <f t="shared" ref="D412:F415" si="95">D413</f>
        <v>311.20000000000005</v>
      </c>
      <c r="E412" s="30">
        <f t="shared" si="95"/>
        <v>3667</v>
      </c>
      <c r="F412" s="30">
        <f t="shared" si="95"/>
        <v>32138.100000000002</v>
      </c>
      <c r="G412" s="156"/>
    </row>
    <row r="413" spans="1:7" x14ac:dyDescent="0.3">
      <c r="A413" s="297" t="s">
        <v>587</v>
      </c>
      <c r="B413" s="324" t="s">
        <v>446</v>
      </c>
      <c r="C413" s="304"/>
      <c r="D413" s="30">
        <f t="shared" si="95"/>
        <v>311.20000000000005</v>
      </c>
      <c r="E413" s="30">
        <f t="shared" si="95"/>
        <v>3667</v>
      </c>
      <c r="F413" s="30">
        <f t="shared" si="95"/>
        <v>32138.100000000002</v>
      </c>
      <c r="G413" s="156"/>
    </row>
    <row r="414" spans="1:7" x14ac:dyDescent="0.3">
      <c r="A414" s="295" t="s">
        <v>195</v>
      </c>
      <c r="B414" s="324" t="s">
        <v>588</v>
      </c>
      <c r="C414" s="304"/>
      <c r="D414" s="30">
        <f t="shared" si="95"/>
        <v>311.20000000000005</v>
      </c>
      <c r="E414" s="30">
        <f t="shared" si="95"/>
        <v>3667</v>
      </c>
      <c r="F414" s="30">
        <f t="shared" si="95"/>
        <v>32138.100000000002</v>
      </c>
      <c r="G414" s="156"/>
    </row>
    <row r="415" spans="1:7" x14ac:dyDescent="0.3">
      <c r="A415" s="293" t="s">
        <v>69</v>
      </c>
      <c r="B415" s="324" t="s">
        <v>588</v>
      </c>
      <c r="C415" s="304">
        <v>700</v>
      </c>
      <c r="D415" s="30">
        <f t="shared" si="95"/>
        <v>311.20000000000005</v>
      </c>
      <c r="E415" s="30">
        <f t="shared" si="95"/>
        <v>3667</v>
      </c>
      <c r="F415" s="30">
        <f t="shared" si="95"/>
        <v>32138.100000000002</v>
      </c>
      <c r="G415" s="156"/>
    </row>
    <row r="416" spans="1:7" x14ac:dyDescent="0.3">
      <c r="A416" s="443" t="s">
        <v>380</v>
      </c>
      <c r="B416" s="324" t="s">
        <v>588</v>
      </c>
      <c r="C416" s="304">
        <v>730</v>
      </c>
      <c r="D416" s="30">
        <f>'Функц. 2024-2026'!F888</f>
        <v>311.20000000000005</v>
      </c>
      <c r="E416" s="30">
        <f>'Функц. 2024-2026'!H888</f>
        <v>3667</v>
      </c>
      <c r="F416" s="30">
        <f>'Функц. 2024-2026'!J888</f>
        <v>32138.100000000002</v>
      </c>
      <c r="G416" s="156"/>
    </row>
    <row r="417" spans="1:7" x14ac:dyDescent="0.3">
      <c r="A417" s="295" t="s">
        <v>196</v>
      </c>
      <c r="B417" s="324" t="s">
        <v>197</v>
      </c>
      <c r="C417" s="306"/>
      <c r="D417" s="30">
        <f>D418+D476</f>
        <v>290194.59999999998</v>
      </c>
      <c r="E417" s="30">
        <f>E418+E476</f>
        <v>249800.19999999998</v>
      </c>
      <c r="F417" s="30">
        <f>F418+F476</f>
        <v>186054.6</v>
      </c>
      <c r="G417" s="156"/>
    </row>
    <row r="418" spans="1:7" ht="31.2" x14ac:dyDescent="0.3">
      <c r="A418" s="295" t="s">
        <v>198</v>
      </c>
      <c r="B418" s="324" t="s">
        <v>199</v>
      </c>
      <c r="C418" s="306"/>
      <c r="D418" s="30">
        <f>D419+D422+D448+D451+D459+D462+D436+D454</f>
        <v>289799.09999999998</v>
      </c>
      <c r="E418" s="30">
        <f>E419+E422+E448+E451+E459+E462+E436+E454</f>
        <v>249747.4</v>
      </c>
      <c r="F418" s="30">
        <f>F419+F422+F448+F451+F459+F462+F436+F454</f>
        <v>186054.6</v>
      </c>
      <c r="G418" s="156"/>
    </row>
    <row r="419" spans="1:7" x14ac:dyDescent="0.3">
      <c r="A419" s="295" t="s">
        <v>200</v>
      </c>
      <c r="B419" s="324" t="s">
        <v>201</v>
      </c>
      <c r="C419" s="306"/>
      <c r="D419" s="30">
        <f t="shared" ref="D419:F420" si="96">D420</f>
        <v>3713.4</v>
      </c>
      <c r="E419" s="30">
        <f t="shared" si="96"/>
        <v>3713.4</v>
      </c>
      <c r="F419" s="30">
        <f t="shared" si="96"/>
        <v>3713.4</v>
      </c>
      <c r="G419" s="156"/>
    </row>
    <row r="420" spans="1:7" ht="46.8" x14ac:dyDescent="0.3">
      <c r="A420" s="293" t="s">
        <v>41</v>
      </c>
      <c r="B420" s="324" t="s">
        <v>201</v>
      </c>
      <c r="C420" s="306">
        <v>100</v>
      </c>
      <c r="D420" s="30">
        <f t="shared" si="96"/>
        <v>3713.4</v>
      </c>
      <c r="E420" s="30">
        <f t="shared" si="96"/>
        <v>3713.4</v>
      </c>
      <c r="F420" s="30">
        <f t="shared" si="96"/>
        <v>3713.4</v>
      </c>
      <c r="G420" s="156"/>
    </row>
    <row r="421" spans="1:7" x14ac:dyDescent="0.3">
      <c r="A421" s="293" t="s">
        <v>98</v>
      </c>
      <c r="B421" s="324" t="s">
        <v>201</v>
      </c>
      <c r="C421" s="306">
        <v>120</v>
      </c>
      <c r="D421" s="30">
        <f>'Функц. 2024-2026'!F21</f>
        <v>3713.4</v>
      </c>
      <c r="E421" s="30">
        <f>'Функц. 2024-2026'!H21</f>
        <v>3713.4</v>
      </c>
      <c r="F421" s="30">
        <f>'Функц. 2024-2026'!J21</f>
        <v>3713.4</v>
      </c>
      <c r="G421" s="156"/>
    </row>
    <row r="422" spans="1:7" x14ac:dyDescent="0.3">
      <c r="A422" s="295" t="s">
        <v>202</v>
      </c>
      <c r="B422" s="324" t="s">
        <v>203</v>
      </c>
      <c r="C422" s="304"/>
      <c r="D422" s="30">
        <f>D423+D430+D433</f>
        <v>95616</v>
      </c>
      <c r="E422" s="30">
        <f>E423+E430+E433</f>
        <v>87608.6</v>
      </c>
      <c r="F422" s="30">
        <f>F423+F430+F433</f>
        <v>87463.6</v>
      </c>
      <c r="G422" s="156"/>
    </row>
    <row r="423" spans="1:7" ht="31.2" x14ac:dyDescent="0.3">
      <c r="A423" s="444" t="s">
        <v>204</v>
      </c>
      <c r="B423" s="324" t="s">
        <v>205</v>
      </c>
      <c r="C423" s="304"/>
      <c r="D423" s="30">
        <f>D426+D424+D428</f>
        <v>9416.8000000000011</v>
      </c>
      <c r="E423" s="30">
        <f>E426+E424+E428</f>
        <v>8892.2000000000007</v>
      </c>
      <c r="F423" s="30">
        <f>F426+F424+F428</f>
        <v>8747.2000000000007</v>
      </c>
      <c r="G423" s="156"/>
    </row>
    <row r="424" spans="1:7" s="184" customFormat="1" ht="46.8" x14ac:dyDescent="0.3">
      <c r="A424" s="293" t="s">
        <v>41</v>
      </c>
      <c r="B424" s="324" t="s">
        <v>205</v>
      </c>
      <c r="C424" s="306">
        <v>100</v>
      </c>
      <c r="D424" s="30">
        <f>D425</f>
        <v>50</v>
      </c>
      <c r="E424" s="30">
        <f>E425</f>
        <v>50</v>
      </c>
      <c r="F424" s="30">
        <f>F425</f>
        <v>50</v>
      </c>
      <c r="G424" s="156"/>
    </row>
    <row r="425" spans="1:7" s="184" customFormat="1" x14ac:dyDescent="0.3">
      <c r="A425" s="293" t="s">
        <v>98</v>
      </c>
      <c r="B425" s="324" t="s">
        <v>205</v>
      </c>
      <c r="C425" s="306">
        <v>120</v>
      </c>
      <c r="D425" s="30">
        <f>'Функц. 2024-2026'!F60</f>
        <v>50</v>
      </c>
      <c r="E425" s="30">
        <f>'Функц. 2024-2026'!H60</f>
        <v>50</v>
      </c>
      <c r="F425" s="30">
        <f>'Функц. 2024-2026'!J60</f>
        <v>50</v>
      </c>
      <c r="G425" s="156"/>
    </row>
    <row r="426" spans="1:7" x14ac:dyDescent="0.3">
      <c r="A426" s="293" t="s">
        <v>122</v>
      </c>
      <c r="B426" s="324" t="s">
        <v>205</v>
      </c>
      <c r="C426" s="304">
        <v>200</v>
      </c>
      <c r="D426" s="30">
        <f>D427</f>
        <v>9366.7000000000007</v>
      </c>
      <c r="E426" s="30">
        <f>E427</f>
        <v>8842.2000000000007</v>
      </c>
      <c r="F426" s="30">
        <f>F427</f>
        <v>8697.2000000000007</v>
      </c>
      <c r="G426" s="156"/>
    </row>
    <row r="427" spans="1:7" x14ac:dyDescent="0.3">
      <c r="A427" s="293" t="s">
        <v>53</v>
      </c>
      <c r="B427" s="324" t="s">
        <v>205</v>
      </c>
      <c r="C427" s="304">
        <v>240</v>
      </c>
      <c r="D427" s="30">
        <f>'Функц. 2024-2026'!F62</f>
        <v>9366.7000000000007</v>
      </c>
      <c r="E427" s="30">
        <f>'Функц. 2024-2026'!H62</f>
        <v>8842.2000000000007</v>
      </c>
      <c r="F427" s="30">
        <f>'Функц. 2024-2026'!J62</f>
        <v>8697.2000000000007</v>
      </c>
      <c r="G427" s="156"/>
    </row>
    <row r="428" spans="1:7" s="510" customFormat="1" x14ac:dyDescent="0.3">
      <c r="A428" s="271" t="s">
        <v>42</v>
      </c>
      <c r="B428" s="324" t="s">
        <v>205</v>
      </c>
      <c r="C428" s="525">
        <v>800</v>
      </c>
      <c r="D428" s="30">
        <f>D429</f>
        <v>0.1</v>
      </c>
      <c r="E428" s="30">
        <f>E429</f>
        <v>0</v>
      </c>
      <c r="F428" s="30">
        <f>F429</f>
        <v>0</v>
      </c>
      <c r="G428" s="156"/>
    </row>
    <row r="429" spans="1:7" s="510" customFormat="1" x14ac:dyDescent="0.3">
      <c r="A429" s="271" t="s">
        <v>59</v>
      </c>
      <c r="B429" s="324" t="s">
        <v>205</v>
      </c>
      <c r="C429" s="525">
        <v>850</v>
      </c>
      <c r="D429" s="30">
        <f>'Функц. 2024-2026'!F64</f>
        <v>0.1</v>
      </c>
      <c r="E429" s="30">
        <f>'Функц. 2024-2026'!H64</f>
        <v>0</v>
      </c>
      <c r="F429" s="30">
        <f>'Функц. 2024-2026'!J64</f>
        <v>0</v>
      </c>
      <c r="G429" s="156"/>
    </row>
    <row r="430" spans="1:7" ht="31.2" x14ac:dyDescent="0.3">
      <c r="A430" s="293" t="s">
        <v>206</v>
      </c>
      <c r="B430" s="324" t="s">
        <v>207</v>
      </c>
      <c r="C430" s="306"/>
      <c r="D430" s="30">
        <f t="shared" ref="D430:F431" si="97">D431</f>
        <v>27336.7</v>
      </c>
      <c r="E430" s="30">
        <f t="shared" si="97"/>
        <v>27336.7</v>
      </c>
      <c r="F430" s="30">
        <f t="shared" si="97"/>
        <v>27336.7</v>
      </c>
      <c r="G430" s="156"/>
    </row>
    <row r="431" spans="1:7" ht="46.8" x14ac:dyDescent="0.3">
      <c r="A431" s="293" t="s">
        <v>41</v>
      </c>
      <c r="B431" s="324" t="s">
        <v>207</v>
      </c>
      <c r="C431" s="306">
        <v>100</v>
      </c>
      <c r="D431" s="30">
        <f t="shared" si="97"/>
        <v>27336.7</v>
      </c>
      <c r="E431" s="30">
        <f t="shared" si="97"/>
        <v>27336.7</v>
      </c>
      <c r="F431" s="30">
        <f t="shared" si="97"/>
        <v>27336.7</v>
      </c>
      <c r="G431" s="156"/>
    </row>
    <row r="432" spans="1:7" x14ac:dyDescent="0.3">
      <c r="A432" s="293" t="s">
        <v>98</v>
      </c>
      <c r="B432" s="324" t="s">
        <v>207</v>
      </c>
      <c r="C432" s="304">
        <v>120</v>
      </c>
      <c r="D432" s="30">
        <f>'Функц. 2024-2026'!F67</f>
        <v>27336.7</v>
      </c>
      <c r="E432" s="30">
        <f>'Функц. 2024-2026'!H67</f>
        <v>27336.7</v>
      </c>
      <c r="F432" s="30">
        <f>'Функц. 2024-2026'!J67</f>
        <v>27336.7</v>
      </c>
      <c r="G432" s="156"/>
    </row>
    <row r="433" spans="1:7" ht="31.2" x14ac:dyDescent="0.3">
      <c r="A433" s="293" t="s">
        <v>208</v>
      </c>
      <c r="B433" s="324" t="s">
        <v>209</v>
      </c>
      <c r="C433" s="306"/>
      <c r="D433" s="30">
        <f t="shared" ref="D433:F434" si="98">D434</f>
        <v>58862.5</v>
      </c>
      <c r="E433" s="30">
        <f t="shared" si="98"/>
        <v>51379.7</v>
      </c>
      <c r="F433" s="30">
        <f t="shared" si="98"/>
        <v>51379.7</v>
      </c>
      <c r="G433" s="156"/>
    </row>
    <row r="434" spans="1:7" ht="46.8" x14ac:dyDescent="0.3">
      <c r="A434" s="293" t="s">
        <v>41</v>
      </c>
      <c r="B434" s="324" t="s">
        <v>209</v>
      </c>
      <c r="C434" s="306">
        <v>100</v>
      </c>
      <c r="D434" s="30">
        <f t="shared" si="98"/>
        <v>58862.5</v>
      </c>
      <c r="E434" s="30">
        <f t="shared" si="98"/>
        <v>51379.7</v>
      </c>
      <c r="F434" s="30">
        <f t="shared" si="98"/>
        <v>51379.7</v>
      </c>
      <c r="G434" s="156"/>
    </row>
    <row r="435" spans="1:7" x14ac:dyDescent="0.3">
      <c r="A435" s="293" t="s">
        <v>98</v>
      </c>
      <c r="B435" s="324" t="s">
        <v>209</v>
      </c>
      <c r="C435" s="304">
        <v>120</v>
      </c>
      <c r="D435" s="30">
        <f>'Функц. 2024-2026'!F70</f>
        <v>58862.5</v>
      </c>
      <c r="E435" s="30">
        <f>'Функц. 2024-2026'!H70</f>
        <v>51379.7</v>
      </c>
      <c r="F435" s="30">
        <f>'Функц. 2024-2026'!J70</f>
        <v>51379.7</v>
      </c>
      <c r="G435" s="156"/>
    </row>
    <row r="436" spans="1:7" x14ac:dyDescent="0.3">
      <c r="A436" s="296" t="s">
        <v>216</v>
      </c>
      <c r="B436" s="347" t="s">
        <v>217</v>
      </c>
      <c r="C436" s="304"/>
      <c r="D436" s="30">
        <f>D437+D442+D445</f>
        <v>29544.5</v>
      </c>
      <c r="E436" s="30">
        <f>E437+E442+E445</f>
        <v>28679.599999999999</v>
      </c>
      <c r="F436" s="30">
        <f>F437+F442+F445</f>
        <v>28679.599999999999</v>
      </c>
      <c r="G436" s="156"/>
    </row>
    <row r="437" spans="1:7" ht="31.2" x14ac:dyDescent="0.3">
      <c r="A437" s="293" t="s">
        <v>218</v>
      </c>
      <c r="B437" s="347" t="s">
        <v>219</v>
      </c>
      <c r="C437" s="304"/>
      <c r="D437" s="30">
        <f>D438+D440</f>
        <v>3863.7999999999997</v>
      </c>
      <c r="E437" s="30">
        <f>E438+E440</f>
        <v>3485</v>
      </c>
      <c r="F437" s="30">
        <f>F438+F440</f>
        <v>3485</v>
      </c>
      <c r="G437" s="156"/>
    </row>
    <row r="438" spans="1:7" x14ac:dyDescent="0.3">
      <c r="A438" s="293" t="s">
        <v>122</v>
      </c>
      <c r="B438" s="347" t="s">
        <v>219</v>
      </c>
      <c r="C438" s="304">
        <v>200</v>
      </c>
      <c r="D438" s="30">
        <f>D439</f>
        <v>3858.3999999999996</v>
      </c>
      <c r="E438" s="30">
        <f>E439</f>
        <v>3485</v>
      </c>
      <c r="F438" s="30">
        <f>F439</f>
        <v>3485</v>
      </c>
      <c r="G438" s="156"/>
    </row>
    <row r="439" spans="1:7" x14ac:dyDescent="0.3">
      <c r="A439" s="293" t="s">
        <v>53</v>
      </c>
      <c r="B439" s="347" t="s">
        <v>219</v>
      </c>
      <c r="C439" s="304">
        <v>240</v>
      </c>
      <c r="D439" s="30">
        <f>'Функц. 2024-2026'!F88</f>
        <v>3858.3999999999996</v>
      </c>
      <c r="E439" s="30">
        <f>'Функц. 2024-2026'!H88</f>
        <v>3485</v>
      </c>
      <c r="F439" s="30">
        <f>'Функц. 2024-2026'!J88</f>
        <v>3485</v>
      </c>
      <c r="G439" s="156"/>
    </row>
    <row r="440" spans="1:7" s="184" customFormat="1" x14ac:dyDescent="0.3">
      <c r="A440" s="271" t="s">
        <v>99</v>
      </c>
      <c r="B440" s="347" t="s">
        <v>219</v>
      </c>
      <c r="C440" s="304">
        <v>300</v>
      </c>
      <c r="D440" s="30">
        <f>D441</f>
        <v>5.4</v>
      </c>
      <c r="E440" s="30">
        <f>E441</f>
        <v>0</v>
      </c>
      <c r="F440" s="30">
        <f>F441</f>
        <v>0</v>
      </c>
      <c r="G440" s="156"/>
    </row>
    <row r="441" spans="1:7" s="184" customFormat="1" x14ac:dyDescent="0.3">
      <c r="A441" s="271" t="s">
        <v>40</v>
      </c>
      <c r="B441" s="347" t="s">
        <v>219</v>
      </c>
      <c r="C441" s="304">
        <v>320</v>
      </c>
      <c r="D441" s="30">
        <f>'Функц. 2024-2026'!F90</f>
        <v>5.4</v>
      </c>
      <c r="E441" s="30">
        <f>'Функц. 2024-2026'!H90</f>
        <v>0</v>
      </c>
      <c r="F441" s="30">
        <f>'Функц. 2024-2026'!J90</f>
        <v>0</v>
      </c>
      <c r="G441" s="156"/>
    </row>
    <row r="442" spans="1:7" ht="31.2" x14ac:dyDescent="0.3">
      <c r="A442" s="293" t="s">
        <v>223</v>
      </c>
      <c r="B442" s="348" t="str">
        <f>B443</f>
        <v>12 5 01 00162</v>
      </c>
      <c r="C442" s="304"/>
      <c r="D442" s="30">
        <f t="shared" ref="D442:F443" si="99">D443</f>
        <v>16338.600000000002</v>
      </c>
      <c r="E442" s="30">
        <f t="shared" si="99"/>
        <v>16176</v>
      </c>
      <c r="F442" s="30">
        <f t="shared" si="99"/>
        <v>16176</v>
      </c>
      <c r="G442" s="156"/>
    </row>
    <row r="443" spans="1:7" ht="46.8" x14ac:dyDescent="0.3">
      <c r="A443" s="293" t="s">
        <v>41</v>
      </c>
      <c r="B443" s="348" t="str">
        <f>B444</f>
        <v>12 5 01 00162</v>
      </c>
      <c r="C443" s="304">
        <v>100</v>
      </c>
      <c r="D443" s="30">
        <f t="shared" si="99"/>
        <v>16338.600000000002</v>
      </c>
      <c r="E443" s="30">
        <f t="shared" si="99"/>
        <v>16176</v>
      </c>
      <c r="F443" s="30">
        <f t="shared" si="99"/>
        <v>16176</v>
      </c>
      <c r="G443" s="156"/>
    </row>
    <row r="444" spans="1:7" x14ac:dyDescent="0.3">
      <c r="A444" s="293" t="s">
        <v>98</v>
      </c>
      <c r="B444" s="347" t="s">
        <v>220</v>
      </c>
      <c r="C444" s="304">
        <v>120</v>
      </c>
      <c r="D444" s="30">
        <f>'Функц. 2024-2026'!F93</f>
        <v>16338.600000000002</v>
      </c>
      <c r="E444" s="30">
        <f>'Функц. 2024-2026'!H93</f>
        <v>16176</v>
      </c>
      <c r="F444" s="30">
        <f>'Функц. 2024-2026'!J93</f>
        <v>16176</v>
      </c>
      <c r="G444" s="156"/>
    </row>
    <row r="445" spans="1:7" ht="31.2" x14ac:dyDescent="0.3">
      <c r="A445" s="293" t="s">
        <v>222</v>
      </c>
      <c r="B445" s="348" t="str">
        <f>B446</f>
        <v>12 5 01 00163</v>
      </c>
      <c r="C445" s="304"/>
      <c r="D445" s="30">
        <f t="shared" ref="D445:F446" si="100">D446</f>
        <v>9342.1</v>
      </c>
      <c r="E445" s="30">
        <f t="shared" si="100"/>
        <v>9018.6</v>
      </c>
      <c r="F445" s="30">
        <f t="shared" si="100"/>
        <v>9018.6</v>
      </c>
      <c r="G445" s="156"/>
    </row>
    <row r="446" spans="1:7" ht="46.8" x14ac:dyDescent="0.3">
      <c r="A446" s="293" t="s">
        <v>41</v>
      </c>
      <c r="B446" s="348" t="str">
        <f>B447</f>
        <v>12 5 01 00163</v>
      </c>
      <c r="C446" s="304">
        <v>100</v>
      </c>
      <c r="D446" s="30">
        <f t="shared" si="100"/>
        <v>9342.1</v>
      </c>
      <c r="E446" s="30">
        <f t="shared" si="100"/>
        <v>9018.6</v>
      </c>
      <c r="F446" s="30">
        <f t="shared" si="100"/>
        <v>9018.6</v>
      </c>
      <c r="G446" s="156"/>
    </row>
    <row r="447" spans="1:7" x14ac:dyDescent="0.3">
      <c r="A447" s="293" t="s">
        <v>98</v>
      </c>
      <c r="B447" s="347" t="s">
        <v>221</v>
      </c>
      <c r="C447" s="304">
        <v>120</v>
      </c>
      <c r="D447" s="30">
        <f>'Функц. 2024-2026'!F96</f>
        <v>9342.1</v>
      </c>
      <c r="E447" s="30">
        <f>'Функц. 2024-2026'!H96</f>
        <v>9018.6</v>
      </c>
      <c r="F447" s="30">
        <f>'Функц. 2024-2026'!J96</f>
        <v>9018.6</v>
      </c>
      <c r="G447" s="156"/>
    </row>
    <row r="448" spans="1:7" x14ac:dyDescent="0.3">
      <c r="A448" s="296" t="s">
        <v>228</v>
      </c>
      <c r="B448" s="347" t="s">
        <v>229</v>
      </c>
      <c r="C448" s="305"/>
      <c r="D448" s="30">
        <f t="shared" ref="D448:F449" si="101">D449</f>
        <v>630</v>
      </c>
      <c r="E448" s="30">
        <f t="shared" si="101"/>
        <v>65</v>
      </c>
      <c r="F448" s="30">
        <f t="shared" si="101"/>
        <v>65</v>
      </c>
      <c r="G448" s="156"/>
    </row>
    <row r="449" spans="1:7" x14ac:dyDescent="0.3">
      <c r="A449" s="293" t="s">
        <v>122</v>
      </c>
      <c r="B449" s="347" t="s">
        <v>229</v>
      </c>
      <c r="C449" s="310">
        <v>200</v>
      </c>
      <c r="D449" s="30">
        <f t="shared" si="101"/>
        <v>630</v>
      </c>
      <c r="E449" s="30">
        <f t="shared" si="101"/>
        <v>65</v>
      </c>
      <c r="F449" s="30">
        <f t="shared" si="101"/>
        <v>65</v>
      </c>
      <c r="G449" s="156"/>
    </row>
    <row r="450" spans="1:7" x14ac:dyDescent="0.3">
      <c r="A450" s="293" t="s">
        <v>53</v>
      </c>
      <c r="B450" s="347" t="s">
        <v>229</v>
      </c>
      <c r="C450" s="310">
        <v>240</v>
      </c>
      <c r="D450" s="30">
        <f>'Функц. 2024-2026'!F228</f>
        <v>630</v>
      </c>
      <c r="E450" s="30">
        <f>'Функц. 2024-2026'!H228</f>
        <v>65</v>
      </c>
      <c r="F450" s="30">
        <f>'Функц. 2024-2026'!J228</f>
        <v>65</v>
      </c>
      <c r="G450" s="156"/>
    </row>
    <row r="451" spans="1:7" x14ac:dyDescent="0.3">
      <c r="A451" s="296" t="s">
        <v>230</v>
      </c>
      <c r="B451" s="347" t="s">
        <v>231</v>
      </c>
      <c r="C451" s="304"/>
      <c r="D451" s="30">
        <f t="shared" ref="D451:F452" si="102">D452</f>
        <v>145</v>
      </c>
      <c r="E451" s="30">
        <f t="shared" si="102"/>
        <v>138</v>
      </c>
      <c r="F451" s="30">
        <f t="shared" si="102"/>
        <v>138</v>
      </c>
      <c r="G451" s="156"/>
    </row>
    <row r="452" spans="1:7" x14ac:dyDescent="0.3">
      <c r="A452" s="293" t="s">
        <v>42</v>
      </c>
      <c r="B452" s="347" t="s">
        <v>231</v>
      </c>
      <c r="C452" s="304">
        <v>800</v>
      </c>
      <c r="D452" s="30">
        <f t="shared" si="102"/>
        <v>145</v>
      </c>
      <c r="E452" s="30">
        <f t="shared" si="102"/>
        <v>138</v>
      </c>
      <c r="F452" s="30">
        <f t="shared" si="102"/>
        <v>138</v>
      </c>
      <c r="G452" s="156"/>
    </row>
    <row r="453" spans="1:7" x14ac:dyDescent="0.3">
      <c r="A453" s="293" t="s">
        <v>59</v>
      </c>
      <c r="B453" s="347" t="s">
        <v>231</v>
      </c>
      <c r="C453" s="304">
        <v>850</v>
      </c>
      <c r="D453" s="30">
        <f>'Функц. 2024-2026'!F157</f>
        <v>145</v>
      </c>
      <c r="E453" s="30">
        <f>'Функц. 2024-2026'!H157</f>
        <v>138</v>
      </c>
      <c r="F453" s="30">
        <f>'Функц. 2024-2026'!J157</f>
        <v>138</v>
      </c>
      <c r="G453" s="156"/>
    </row>
    <row r="454" spans="1:7" s="184" customFormat="1" ht="31.2" x14ac:dyDescent="0.3">
      <c r="A454" s="276" t="s">
        <v>610</v>
      </c>
      <c r="B454" s="347" t="s">
        <v>609</v>
      </c>
      <c r="C454" s="304"/>
      <c r="D454" s="30">
        <f>D455+D457</f>
        <v>14445.300000000001</v>
      </c>
      <c r="E454" s="30">
        <f>E455+E457</f>
        <v>12721</v>
      </c>
      <c r="F454" s="30">
        <f>F455+F457</f>
        <v>12721</v>
      </c>
      <c r="G454" s="156"/>
    </row>
    <row r="455" spans="1:7" s="184" customFormat="1" ht="46.8" x14ac:dyDescent="0.3">
      <c r="A455" s="271" t="s">
        <v>41</v>
      </c>
      <c r="B455" s="347" t="s">
        <v>609</v>
      </c>
      <c r="C455" s="312" t="s">
        <v>129</v>
      </c>
      <c r="D455" s="30">
        <f>D456</f>
        <v>13407.7</v>
      </c>
      <c r="E455" s="30">
        <f>E456</f>
        <v>11833.4</v>
      </c>
      <c r="F455" s="30">
        <f>F456</f>
        <v>11833.4</v>
      </c>
      <c r="G455" s="156"/>
    </row>
    <row r="456" spans="1:7" s="184" customFormat="1" x14ac:dyDescent="0.3">
      <c r="A456" s="271" t="s">
        <v>70</v>
      </c>
      <c r="B456" s="347" t="s">
        <v>609</v>
      </c>
      <c r="C456" s="312" t="s">
        <v>130</v>
      </c>
      <c r="D456" s="30">
        <f>'Функц. 2024-2026'!F160</f>
        <v>13407.7</v>
      </c>
      <c r="E456" s="30">
        <f>'Функц. 2024-2026'!H160</f>
        <v>11833.4</v>
      </c>
      <c r="F456" s="30">
        <f>'Функц. 2024-2026'!J160</f>
        <v>11833.4</v>
      </c>
      <c r="G456" s="156"/>
    </row>
    <row r="457" spans="1:7" s="184" customFormat="1" x14ac:dyDescent="0.3">
      <c r="A457" s="271" t="s">
        <v>122</v>
      </c>
      <c r="B457" s="347" t="s">
        <v>609</v>
      </c>
      <c r="C457" s="312" t="s">
        <v>37</v>
      </c>
      <c r="D457" s="30">
        <f>D458</f>
        <v>1037.5999999999999</v>
      </c>
      <c r="E457" s="30">
        <f>E458</f>
        <v>887.6</v>
      </c>
      <c r="F457" s="30">
        <f>F458</f>
        <v>887.6</v>
      </c>
      <c r="G457" s="156"/>
    </row>
    <row r="458" spans="1:7" s="184" customFormat="1" x14ac:dyDescent="0.3">
      <c r="A458" s="271" t="s">
        <v>53</v>
      </c>
      <c r="B458" s="347" t="s">
        <v>609</v>
      </c>
      <c r="C458" s="312" t="s">
        <v>67</v>
      </c>
      <c r="D458" s="30">
        <f>'Функц. 2024-2026'!F162</f>
        <v>1037.5999999999999</v>
      </c>
      <c r="E458" s="30">
        <f>'Функц. 2024-2026'!H162</f>
        <v>887.6</v>
      </c>
      <c r="F458" s="30">
        <f>'Функц. 2024-2026'!J162</f>
        <v>887.6</v>
      </c>
      <c r="G458" s="156"/>
    </row>
    <row r="459" spans="1:7" ht="31.2" x14ac:dyDescent="0.3">
      <c r="A459" s="296" t="s">
        <v>224</v>
      </c>
      <c r="B459" s="347" t="s">
        <v>225</v>
      </c>
      <c r="C459" s="306"/>
      <c r="D459" s="30">
        <f t="shared" ref="D459:F460" si="103">D460</f>
        <v>25689.599999999999</v>
      </c>
      <c r="E459" s="30">
        <f t="shared" si="103"/>
        <v>25689.599999999999</v>
      </c>
      <c r="F459" s="30">
        <f t="shared" si="103"/>
        <v>25689.599999999999</v>
      </c>
      <c r="G459" s="156"/>
    </row>
    <row r="460" spans="1:7" ht="31.2" x14ac:dyDescent="0.3">
      <c r="A460" s="293" t="s">
        <v>62</v>
      </c>
      <c r="B460" s="347" t="s">
        <v>225</v>
      </c>
      <c r="C460" s="317">
        <v>600</v>
      </c>
      <c r="D460" s="30">
        <f t="shared" si="103"/>
        <v>25689.599999999999</v>
      </c>
      <c r="E460" s="30">
        <f t="shared" si="103"/>
        <v>25689.599999999999</v>
      </c>
      <c r="F460" s="30">
        <f t="shared" si="103"/>
        <v>25689.599999999999</v>
      </c>
      <c r="G460" s="156"/>
    </row>
    <row r="461" spans="1:7" x14ac:dyDescent="0.3">
      <c r="A461" s="293" t="s">
        <v>63</v>
      </c>
      <c r="B461" s="347" t="s">
        <v>225</v>
      </c>
      <c r="C461" s="317">
        <v>610</v>
      </c>
      <c r="D461" s="30">
        <f>'Функц. 2024-2026'!F165</f>
        <v>25689.599999999999</v>
      </c>
      <c r="E461" s="30">
        <f>'Функц. 2024-2026'!H165</f>
        <v>25689.599999999999</v>
      </c>
      <c r="F461" s="30">
        <f>'Функц. 2024-2026'!J165</f>
        <v>25689.599999999999</v>
      </c>
      <c r="G461" s="156"/>
    </row>
    <row r="462" spans="1:7" ht="31.2" x14ac:dyDescent="0.3">
      <c r="A462" s="296" t="s">
        <v>210</v>
      </c>
      <c r="B462" s="347" t="s">
        <v>211</v>
      </c>
      <c r="C462" s="304"/>
      <c r="D462" s="30">
        <f>D463+D473+D468</f>
        <v>120015.3</v>
      </c>
      <c r="E462" s="30">
        <f>E463+E473+E468</f>
        <v>91132.2</v>
      </c>
      <c r="F462" s="30">
        <f>F463+F473+F468</f>
        <v>27584.400000000001</v>
      </c>
      <c r="G462" s="156"/>
    </row>
    <row r="463" spans="1:7" ht="46.8" x14ac:dyDescent="0.3">
      <c r="A463" s="293" t="s">
        <v>226</v>
      </c>
      <c r="B463" s="347" t="s">
        <v>227</v>
      </c>
      <c r="C463" s="312"/>
      <c r="D463" s="30">
        <f>D464+D466</f>
        <v>66222</v>
      </c>
      <c r="E463" s="30">
        <f>E464+E466</f>
        <v>56116.299999999996</v>
      </c>
      <c r="F463" s="30">
        <f>F464+F466</f>
        <v>13584.400000000003</v>
      </c>
      <c r="G463" s="156"/>
    </row>
    <row r="464" spans="1:7" ht="46.8" x14ac:dyDescent="0.3">
      <c r="A464" s="293" t="s">
        <v>41</v>
      </c>
      <c r="B464" s="347" t="s">
        <v>227</v>
      </c>
      <c r="C464" s="312" t="s">
        <v>129</v>
      </c>
      <c r="D464" s="30">
        <f>D465</f>
        <v>65515.4</v>
      </c>
      <c r="E464" s="30">
        <f>E465</f>
        <v>55409.7</v>
      </c>
      <c r="F464" s="30">
        <f>F465</f>
        <v>12985.800000000003</v>
      </c>
      <c r="G464" s="156"/>
    </row>
    <row r="465" spans="1:7" x14ac:dyDescent="0.3">
      <c r="A465" s="293" t="s">
        <v>70</v>
      </c>
      <c r="B465" s="347" t="s">
        <v>227</v>
      </c>
      <c r="C465" s="312" t="s">
        <v>130</v>
      </c>
      <c r="D465" s="30">
        <f>'Функц. 2024-2026'!F169</f>
        <v>65515.4</v>
      </c>
      <c r="E465" s="30">
        <f>'Функц. 2024-2026'!H169</f>
        <v>55409.7</v>
      </c>
      <c r="F465" s="30">
        <f>'Функц. 2024-2026'!J169</f>
        <v>12985.800000000003</v>
      </c>
      <c r="G465" s="156"/>
    </row>
    <row r="466" spans="1:7" x14ac:dyDescent="0.3">
      <c r="A466" s="293" t="s">
        <v>122</v>
      </c>
      <c r="B466" s="347" t="s">
        <v>227</v>
      </c>
      <c r="C466" s="312" t="s">
        <v>37</v>
      </c>
      <c r="D466" s="30">
        <f>D467</f>
        <v>706.6</v>
      </c>
      <c r="E466" s="30">
        <f>E467</f>
        <v>706.6</v>
      </c>
      <c r="F466" s="30">
        <f>F467</f>
        <v>598.6</v>
      </c>
      <c r="G466" s="156"/>
    </row>
    <row r="467" spans="1:7" x14ac:dyDescent="0.3">
      <c r="A467" s="293" t="s">
        <v>53</v>
      </c>
      <c r="B467" s="347" t="s">
        <v>227</v>
      </c>
      <c r="C467" s="312" t="s">
        <v>67</v>
      </c>
      <c r="D467" s="30">
        <f>'Функц. 2024-2026'!F171</f>
        <v>706.6</v>
      </c>
      <c r="E467" s="35">
        <f>'Функц. 2024-2026'!H171</f>
        <v>706.6</v>
      </c>
      <c r="F467" s="35">
        <f>'Функц. 2024-2026'!J171</f>
        <v>598.6</v>
      </c>
      <c r="G467" s="156"/>
    </row>
    <row r="468" spans="1:7" s="184" customFormat="1" ht="46.8" x14ac:dyDescent="0.3">
      <c r="A468" s="293" t="s">
        <v>418</v>
      </c>
      <c r="B468" s="347" t="s">
        <v>419</v>
      </c>
      <c r="C468" s="312"/>
      <c r="D468" s="30">
        <f>D469+D471</f>
        <v>16349.7</v>
      </c>
      <c r="E468" s="30">
        <f>E469+E471</f>
        <v>9502.3000000000011</v>
      </c>
      <c r="F468" s="30">
        <f>F469+F471</f>
        <v>7000</v>
      </c>
      <c r="G468" s="156"/>
    </row>
    <row r="469" spans="1:7" s="184" customFormat="1" ht="46.8" x14ac:dyDescent="0.3">
      <c r="A469" s="293" t="s">
        <v>41</v>
      </c>
      <c r="B469" s="347" t="s">
        <v>419</v>
      </c>
      <c r="C469" s="312" t="s">
        <v>129</v>
      </c>
      <c r="D469" s="30">
        <f>D470</f>
        <v>14837.7</v>
      </c>
      <c r="E469" s="30">
        <f>E470</f>
        <v>8849.7000000000007</v>
      </c>
      <c r="F469" s="30">
        <f>F470</f>
        <v>6370.2</v>
      </c>
      <c r="G469" s="156"/>
    </row>
    <row r="470" spans="1:7" s="184" customFormat="1" x14ac:dyDescent="0.3">
      <c r="A470" s="293" t="s">
        <v>70</v>
      </c>
      <c r="B470" s="347" t="s">
        <v>419</v>
      </c>
      <c r="C470" s="312" t="s">
        <v>130</v>
      </c>
      <c r="D470" s="30">
        <f>'Функц. 2024-2026'!F174</f>
        <v>14837.7</v>
      </c>
      <c r="E470" s="30">
        <f>'Функц. 2024-2026'!H174</f>
        <v>8849.7000000000007</v>
      </c>
      <c r="F470" s="30">
        <f>'Функц. 2024-2026'!J174</f>
        <v>6370.2</v>
      </c>
      <c r="G470" s="156"/>
    </row>
    <row r="471" spans="1:7" s="184" customFormat="1" x14ac:dyDescent="0.3">
      <c r="A471" s="293" t="s">
        <v>122</v>
      </c>
      <c r="B471" s="347" t="s">
        <v>419</v>
      </c>
      <c r="C471" s="312" t="s">
        <v>37</v>
      </c>
      <c r="D471" s="30">
        <f>D472</f>
        <v>1512</v>
      </c>
      <c r="E471" s="30">
        <f>E472</f>
        <v>652.6</v>
      </c>
      <c r="F471" s="30">
        <f>F472</f>
        <v>629.80000000000007</v>
      </c>
      <c r="G471" s="156"/>
    </row>
    <row r="472" spans="1:7" s="184" customFormat="1" x14ac:dyDescent="0.3">
      <c r="A472" s="293" t="s">
        <v>53</v>
      </c>
      <c r="B472" s="347" t="s">
        <v>419</v>
      </c>
      <c r="C472" s="312" t="s">
        <v>67</v>
      </c>
      <c r="D472" s="30">
        <f>'Функц. 2024-2026'!F176</f>
        <v>1512</v>
      </c>
      <c r="E472" s="30">
        <f>'Функц. 2024-2026'!H176</f>
        <v>652.6</v>
      </c>
      <c r="F472" s="30">
        <f>'Функц. 2024-2026'!J176</f>
        <v>629.80000000000007</v>
      </c>
      <c r="G472" s="156"/>
    </row>
    <row r="473" spans="1:7" ht="46.8" x14ac:dyDescent="0.3">
      <c r="A473" s="276" t="s">
        <v>398</v>
      </c>
      <c r="B473" s="347" t="s">
        <v>331</v>
      </c>
      <c r="C473" s="316"/>
      <c r="D473" s="30">
        <f t="shared" ref="D473:F474" si="104">D474</f>
        <v>37443.599999999999</v>
      </c>
      <c r="E473" s="30">
        <f t="shared" si="104"/>
        <v>25513.599999999999</v>
      </c>
      <c r="F473" s="30">
        <f t="shared" si="104"/>
        <v>6999.9999999999982</v>
      </c>
      <c r="G473" s="156"/>
    </row>
    <row r="474" spans="1:7" ht="31.2" x14ac:dyDescent="0.3">
      <c r="A474" s="437" t="s">
        <v>62</v>
      </c>
      <c r="B474" s="347" t="s">
        <v>331</v>
      </c>
      <c r="C474" s="316">
        <v>600</v>
      </c>
      <c r="D474" s="30">
        <f t="shared" si="104"/>
        <v>37443.599999999999</v>
      </c>
      <c r="E474" s="30">
        <f t="shared" si="104"/>
        <v>25513.599999999999</v>
      </c>
      <c r="F474" s="30">
        <f t="shared" si="104"/>
        <v>6999.9999999999982</v>
      </c>
      <c r="G474" s="156"/>
    </row>
    <row r="475" spans="1:7" x14ac:dyDescent="0.3">
      <c r="A475" s="437" t="s">
        <v>63</v>
      </c>
      <c r="B475" s="347" t="s">
        <v>331</v>
      </c>
      <c r="C475" s="316">
        <v>610</v>
      </c>
      <c r="D475" s="30">
        <f>'Функц. 2024-2026'!F301</f>
        <v>37443.599999999999</v>
      </c>
      <c r="E475" s="30">
        <f>'Функц. 2024-2026'!H301</f>
        <v>25513.599999999999</v>
      </c>
      <c r="F475" s="30">
        <f>'Функц. 2024-2026'!J301</f>
        <v>6999.9999999999982</v>
      </c>
      <c r="G475" s="156"/>
    </row>
    <row r="476" spans="1:7" s="184" customFormat="1" ht="31.2" x14ac:dyDescent="0.3">
      <c r="A476" s="437" t="s">
        <v>589</v>
      </c>
      <c r="B476" s="347" t="s">
        <v>590</v>
      </c>
      <c r="C476" s="316"/>
      <c r="D476" s="30">
        <f t="shared" ref="D476:F478" si="105">D477</f>
        <v>395.5</v>
      </c>
      <c r="E476" s="30">
        <f t="shared" si="105"/>
        <v>52.8</v>
      </c>
      <c r="F476" s="30">
        <f t="shared" si="105"/>
        <v>0</v>
      </c>
      <c r="G476" s="156"/>
    </row>
    <row r="477" spans="1:7" s="184" customFormat="1" ht="78" x14ac:dyDescent="0.3">
      <c r="A477" s="437" t="s">
        <v>445</v>
      </c>
      <c r="B477" s="347" t="s">
        <v>591</v>
      </c>
      <c r="C477" s="316"/>
      <c r="D477" s="30">
        <f t="shared" si="105"/>
        <v>395.5</v>
      </c>
      <c r="E477" s="30">
        <f t="shared" si="105"/>
        <v>52.8</v>
      </c>
      <c r="F477" s="30">
        <f t="shared" si="105"/>
        <v>0</v>
      </c>
      <c r="G477" s="156"/>
    </row>
    <row r="478" spans="1:7" s="184" customFormat="1" x14ac:dyDescent="0.3">
      <c r="A478" s="271" t="s">
        <v>122</v>
      </c>
      <c r="B478" s="324" t="s">
        <v>591</v>
      </c>
      <c r="C478" s="304">
        <v>200</v>
      </c>
      <c r="D478" s="30">
        <f t="shared" si="105"/>
        <v>395.5</v>
      </c>
      <c r="E478" s="30">
        <f t="shared" si="105"/>
        <v>52.8</v>
      </c>
      <c r="F478" s="30">
        <f t="shared" si="105"/>
        <v>0</v>
      </c>
      <c r="G478" s="156"/>
    </row>
    <row r="479" spans="1:7" s="184" customFormat="1" x14ac:dyDescent="0.3">
      <c r="A479" s="271" t="s">
        <v>53</v>
      </c>
      <c r="B479" s="324" t="s">
        <v>591</v>
      </c>
      <c r="C479" s="304">
        <v>240</v>
      </c>
      <c r="D479" s="30">
        <f>'Функц. 2024-2026'!F74+'Функц. 2024-2026'!F100+'Функц. 2024-2026'!F521</f>
        <v>395.5</v>
      </c>
      <c r="E479" s="30">
        <f>'Функц. 2024-2026'!H74+'Функц. 2024-2026'!H521</f>
        <v>52.8</v>
      </c>
      <c r="F479" s="30">
        <f>'Функц. 2024-2026'!J74+'Функц. 2024-2026'!J521</f>
        <v>0</v>
      </c>
      <c r="G479" s="156"/>
    </row>
    <row r="480" spans="1:7" ht="31.2" x14ac:dyDescent="0.3">
      <c r="A480" s="440" t="s">
        <v>312</v>
      </c>
      <c r="B480" s="527" t="s">
        <v>134</v>
      </c>
      <c r="C480" s="309"/>
      <c r="D480" s="33">
        <f>D481+D496+D507+D490</f>
        <v>20319.7</v>
      </c>
      <c r="E480" s="508">
        <f t="shared" ref="E480:F480" si="106">E481+E496+E507+E490</f>
        <v>12758.099999999999</v>
      </c>
      <c r="F480" s="508">
        <f t="shared" si="106"/>
        <v>10343.9</v>
      </c>
      <c r="G480" s="156"/>
    </row>
    <row r="481" spans="1:30" ht="46.8" x14ac:dyDescent="0.3">
      <c r="A481" s="291" t="s">
        <v>570</v>
      </c>
      <c r="B481" s="324" t="s">
        <v>314</v>
      </c>
      <c r="C481" s="304"/>
      <c r="D481" s="30">
        <f>D482+D486</f>
        <v>10760.4</v>
      </c>
      <c r="E481" s="30">
        <f>E482+E486</f>
        <v>6608.4</v>
      </c>
      <c r="F481" s="30">
        <f>F482+F486</f>
        <v>3000</v>
      </c>
      <c r="G481" s="156"/>
    </row>
    <row r="482" spans="1:30" ht="31.2" x14ac:dyDescent="0.3">
      <c r="A482" s="292" t="s">
        <v>315</v>
      </c>
      <c r="B482" s="324" t="s">
        <v>316</v>
      </c>
      <c r="C482" s="304"/>
      <c r="D482" s="30">
        <f t="shared" ref="D482:F484" si="107">D483</f>
        <v>9150.4</v>
      </c>
      <c r="E482" s="30">
        <f t="shared" si="107"/>
        <v>6608.4</v>
      </c>
      <c r="F482" s="30">
        <f t="shared" si="107"/>
        <v>3000</v>
      </c>
      <c r="G482" s="156"/>
    </row>
    <row r="483" spans="1:30" ht="93.6" x14ac:dyDescent="0.3">
      <c r="A483" s="298" t="s">
        <v>373</v>
      </c>
      <c r="B483" s="347" t="s">
        <v>317</v>
      </c>
      <c r="C483" s="304"/>
      <c r="D483" s="30">
        <f t="shared" si="107"/>
        <v>9150.4</v>
      </c>
      <c r="E483" s="30">
        <f t="shared" si="107"/>
        <v>6608.4</v>
      </c>
      <c r="F483" s="30">
        <f t="shared" si="107"/>
        <v>3000</v>
      </c>
      <c r="G483" s="156"/>
    </row>
    <row r="484" spans="1:30" x14ac:dyDescent="0.3">
      <c r="A484" s="293" t="s">
        <v>122</v>
      </c>
      <c r="B484" s="347" t="s">
        <v>317</v>
      </c>
      <c r="C484" s="304">
        <v>200</v>
      </c>
      <c r="D484" s="30">
        <f t="shared" si="107"/>
        <v>9150.4</v>
      </c>
      <c r="E484" s="30">
        <f t="shared" si="107"/>
        <v>6608.4</v>
      </c>
      <c r="F484" s="30">
        <f t="shared" si="107"/>
        <v>3000</v>
      </c>
      <c r="G484" s="156"/>
    </row>
    <row r="485" spans="1:30" x14ac:dyDescent="0.3">
      <c r="A485" s="293" t="s">
        <v>53</v>
      </c>
      <c r="B485" s="347" t="s">
        <v>317</v>
      </c>
      <c r="C485" s="304">
        <v>240</v>
      </c>
      <c r="D485" s="30">
        <f>'Функц. 2024-2026'!F80</f>
        <v>9150.4</v>
      </c>
      <c r="E485" s="30">
        <f>'Функц. 2024-2026'!H80</f>
        <v>6608.4</v>
      </c>
      <c r="F485" s="30">
        <f>'Функц. 2024-2026'!J77</f>
        <v>3000</v>
      </c>
      <c r="G485" s="156"/>
    </row>
    <row r="486" spans="1:30" ht="31.2" x14ac:dyDescent="0.3">
      <c r="A486" s="298" t="s">
        <v>318</v>
      </c>
      <c r="B486" s="324" t="s">
        <v>319</v>
      </c>
      <c r="C486" s="304"/>
      <c r="D486" s="30">
        <f t="shared" ref="D486:F488" si="108">D487</f>
        <v>1610</v>
      </c>
      <c r="E486" s="30">
        <f t="shared" si="108"/>
        <v>0</v>
      </c>
      <c r="F486" s="30">
        <f t="shared" si="108"/>
        <v>0</v>
      </c>
      <c r="G486" s="156"/>
    </row>
    <row r="487" spans="1:30" ht="46.8" x14ac:dyDescent="0.3">
      <c r="A487" s="292" t="s">
        <v>377</v>
      </c>
      <c r="B487" s="324" t="s">
        <v>320</v>
      </c>
      <c r="C487" s="304"/>
      <c r="D487" s="30">
        <f t="shared" si="108"/>
        <v>1610</v>
      </c>
      <c r="E487" s="30">
        <f t="shared" si="108"/>
        <v>0</v>
      </c>
      <c r="F487" s="30">
        <f t="shared" si="108"/>
        <v>0</v>
      </c>
      <c r="G487" s="156"/>
    </row>
    <row r="488" spans="1:30" x14ac:dyDescent="0.3">
      <c r="A488" s="293" t="s">
        <v>122</v>
      </c>
      <c r="B488" s="324" t="s">
        <v>320</v>
      </c>
      <c r="C488" s="304">
        <v>200</v>
      </c>
      <c r="D488" s="30">
        <f t="shared" si="108"/>
        <v>1610</v>
      </c>
      <c r="E488" s="30">
        <f t="shared" si="108"/>
        <v>0</v>
      </c>
      <c r="F488" s="30">
        <f t="shared" si="108"/>
        <v>0</v>
      </c>
      <c r="G488" s="156"/>
    </row>
    <row r="489" spans="1:30" x14ac:dyDescent="0.3">
      <c r="A489" s="293" t="s">
        <v>53</v>
      </c>
      <c r="B489" s="324" t="s">
        <v>320</v>
      </c>
      <c r="C489" s="304">
        <v>240</v>
      </c>
      <c r="D489" s="30">
        <f>'Функц. 2024-2026'!F460</f>
        <v>1610</v>
      </c>
      <c r="E489" s="30">
        <f>'Функц. 2024-2026'!H460</f>
        <v>0</v>
      </c>
      <c r="F489" s="30">
        <f>'Функц. 2024-2026'!J460</f>
        <v>0</v>
      </c>
      <c r="G489" s="156"/>
    </row>
    <row r="490" spans="1:30" s="684" customFormat="1" x14ac:dyDescent="0.3">
      <c r="A490" s="566" t="s">
        <v>832</v>
      </c>
      <c r="B490" s="324" t="s">
        <v>833</v>
      </c>
      <c r="C490" s="571"/>
      <c r="D490" s="673">
        <f>D491</f>
        <v>3500</v>
      </c>
      <c r="E490" s="673">
        <f t="shared" ref="E490:F494" si="109">E491</f>
        <v>0</v>
      </c>
      <c r="F490" s="673">
        <f t="shared" si="109"/>
        <v>0</v>
      </c>
      <c r="G490" s="686"/>
    </row>
    <row r="491" spans="1:30" s="684" customFormat="1" x14ac:dyDescent="0.3">
      <c r="A491" s="566" t="s">
        <v>834</v>
      </c>
      <c r="B491" s="324" t="s">
        <v>835</v>
      </c>
      <c r="C491" s="571"/>
      <c r="D491" s="673">
        <f>D492</f>
        <v>3500</v>
      </c>
      <c r="E491" s="673">
        <f t="shared" si="109"/>
        <v>0</v>
      </c>
      <c r="F491" s="673">
        <f t="shared" si="109"/>
        <v>0</v>
      </c>
      <c r="G491" s="673">
        <f t="shared" ref="G491:AD491" si="110">G492</f>
        <v>0</v>
      </c>
      <c r="H491" s="673">
        <f t="shared" si="110"/>
        <v>0</v>
      </c>
      <c r="I491" s="673">
        <f t="shared" si="110"/>
        <v>0</v>
      </c>
      <c r="J491" s="673">
        <f t="shared" si="110"/>
        <v>0</v>
      </c>
      <c r="K491" s="673">
        <f t="shared" si="110"/>
        <v>0</v>
      </c>
      <c r="L491" s="673">
        <f t="shared" si="110"/>
        <v>0</v>
      </c>
      <c r="M491" s="673">
        <f t="shared" si="110"/>
        <v>0</v>
      </c>
      <c r="N491" s="673">
        <f t="shared" si="110"/>
        <v>0</v>
      </c>
      <c r="O491" s="673">
        <f t="shared" si="110"/>
        <v>0</v>
      </c>
      <c r="P491" s="673">
        <f t="shared" si="110"/>
        <v>0</v>
      </c>
      <c r="Q491" s="673">
        <f t="shared" si="110"/>
        <v>0</v>
      </c>
      <c r="R491" s="673">
        <f t="shared" si="110"/>
        <v>0</v>
      </c>
      <c r="S491" s="673">
        <f t="shared" si="110"/>
        <v>0</v>
      </c>
      <c r="T491" s="673">
        <f t="shared" si="110"/>
        <v>0</v>
      </c>
      <c r="U491" s="673">
        <f t="shared" si="110"/>
        <v>0</v>
      </c>
      <c r="V491" s="673">
        <f t="shared" si="110"/>
        <v>0</v>
      </c>
      <c r="W491" s="673">
        <f t="shared" si="110"/>
        <v>0</v>
      </c>
      <c r="X491" s="673">
        <f t="shared" si="110"/>
        <v>0</v>
      </c>
      <c r="Y491" s="673">
        <f t="shared" si="110"/>
        <v>0</v>
      </c>
      <c r="Z491" s="673">
        <f t="shared" si="110"/>
        <v>0</v>
      </c>
      <c r="AA491" s="673">
        <f t="shared" si="110"/>
        <v>0</v>
      </c>
      <c r="AB491" s="673">
        <f t="shared" si="110"/>
        <v>0</v>
      </c>
      <c r="AC491" s="673">
        <f t="shared" si="110"/>
        <v>0</v>
      </c>
      <c r="AD491" s="673">
        <f t="shared" si="110"/>
        <v>0</v>
      </c>
    </row>
    <row r="492" spans="1:30" s="684" customFormat="1" ht="31.2" x14ac:dyDescent="0.3">
      <c r="A492" s="566" t="s">
        <v>836</v>
      </c>
      <c r="B492" s="574" t="s">
        <v>840</v>
      </c>
      <c r="C492" s="571"/>
      <c r="D492" s="673">
        <f>D493</f>
        <v>3500</v>
      </c>
      <c r="E492" s="673">
        <f t="shared" si="109"/>
        <v>0</v>
      </c>
      <c r="F492" s="673">
        <f t="shared" si="109"/>
        <v>0</v>
      </c>
      <c r="G492" s="686"/>
    </row>
    <row r="493" spans="1:30" s="684" customFormat="1" ht="46.8" x14ac:dyDescent="0.3">
      <c r="A493" s="566" t="s">
        <v>839</v>
      </c>
      <c r="B493" s="574" t="s">
        <v>840</v>
      </c>
      <c r="C493" s="571"/>
      <c r="D493" s="673">
        <f>D494</f>
        <v>3500</v>
      </c>
      <c r="E493" s="673">
        <f t="shared" si="109"/>
        <v>0</v>
      </c>
      <c r="F493" s="673">
        <f t="shared" si="109"/>
        <v>0</v>
      </c>
      <c r="G493" s="686"/>
    </row>
    <row r="494" spans="1:30" s="684" customFormat="1" ht="31.2" x14ac:dyDescent="0.3">
      <c r="A494" s="566" t="s">
        <v>62</v>
      </c>
      <c r="B494" s="574" t="s">
        <v>840</v>
      </c>
      <c r="C494" s="571">
        <v>600</v>
      </c>
      <c r="D494" s="673">
        <f>D495</f>
        <v>3500</v>
      </c>
      <c r="E494" s="673">
        <f t="shared" si="109"/>
        <v>0</v>
      </c>
      <c r="F494" s="673">
        <f t="shared" si="109"/>
        <v>0</v>
      </c>
      <c r="G494" s="686"/>
    </row>
    <row r="495" spans="1:30" s="684" customFormat="1" x14ac:dyDescent="0.3">
      <c r="A495" s="566" t="s">
        <v>63</v>
      </c>
      <c r="B495" s="574" t="s">
        <v>840</v>
      </c>
      <c r="C495" s="571">
        <v>610</v>
      </c>
      <c r="D495" s="673">
        <f>'Функц. 2024-2026'!F638</f>
        <v>3500</v>
      </c>
      <c r="E495" s="673">
        <f>'Функц. 2024-2026'!H638</f>
        <v>0</v>
      </c>
      <c r="F495" s="673">
        <f>'Функц. 2024-2026'!J638</f>
        <v>0</v>
      </c>
      <c r="G495" s="686"/>
    </row>
    <row r="496" spans="1:30" x14ac:dyDescent="0.3">
      <c r="A496" s="291" t="s">
        <v>321</v>
      </c>
      <c r="B496" s="324" t="s">
        <v>322</v>
      </c>
      <c r="C496" s="304"/>
      <c r="D496" s="30">
        <f>D497+D503</f>
        <v>1764.5</v>
      </c>
      <c r="E496" s="30">
        <f>E497+E503</f>
        <v>1704.8</v>
      </c>
      <c r="F496" s="30">
        <f>F497+F503</f>
        <v>1704.8</v>
      </c>
      <c r="G496" s="156"/>
    </row>
    <row r="497" spans="1:7" x14ac:dyDescent="0.3">
      <c r="A497" s="292" t="s">
        <v>568</v>
      </c>
      <c r="B497" s="324" t="s">
        <v>323</v>
      </c>
      <c r="C497" s="304"/>
      <c r="D497" s="30">
        <f t="shared" ref="D497:F499" si="111">D498</f>
        <v>725.8</v>
      </c>
      <c r="E497" s="30">
        <f t="shared" si="111"/>
        <v>747.8</v>
      </c>
      <c r="F497" s="30">
        <f t="shared" si="111"/>
        <v>747.8</v>
      </c>
      <c r="G497" s="156"/>
    </row>
    <row r="498" spans="1:7" x14ac:dyDescent="0.3">
      <c r="A498" s="298" t="s">
        <v>324</v>
      </c>
      <c r="B498" s="324" t="s">
        <v>325</v>
      </c>
      <c r="C498" s="304"/>
      <c r="D498" s="30">
        <f>D499+D501</f>
        <v>725.8</v>
      </c>
      <c r="E498" s="30">
        <f>E499+E501</f>
        <v>747.8</v>
      </c>
      <c r="F498" s="30">
        <f>F499+F501</f>
        <v>747.8</v>
      </c>
      <c r="G498" s="156"/>
    </row>
    <row r="499" spans="1:7" x14ac:dyDescent="0.3">
      <c r="A499" s="293" t="s">
        <v>122</v>
      </c>
      <c r="B499" s="324" t="s">
        <v>325</v>
      </c>
      <c r="C499" s="304">
        <v>200</v>
      </c>
      <c r="D499" s="30">
        <f t="shared" si="111"/>
        <v>350</v>
      </c>
      <c r="E499" s="30">
        <f t="shared" si="111"/>
        <v>480</v>
      </c>
      <c r="F499" s="30">
        <f t="shared" si="111"/>
        <v>480</v>
      </c>
      <c r="G499" s="156"/>
    </row>
    <row r="500" spans="1:7" x14ac:dyDescent="0.3">
      <c r="A500" s="293" t="s">
        <v>53</v>
      </c>
      <c r="B500" s="324" t="s">
        <v>325</v>
      </c>
      <c r="C500" s="304">
        <v>240</v>
      </c>
      <c r="D500" s="30">
        <f>'Функц. 2024-2026'!F694</f>
        <v>350</v>
      </c>
      <c r="E500" s="30">
        <f>'Функц. 2024-2026'!H694</f>
        <v>480</v>
      </c>
      <c r="F500" s="30">
        <f>'Функц. 2024-2026'!J694</f>
        <v>480</v>
      </c>
      <c r="G500" s="156"/>
    </row>
    <row r="501" spans="1:7" s="184" customFormat="1" ht="31.2" x14ac:dyDescent="0.3">
      <c r="A501" s="437" t="s">
        <v>62</v>
      </c>
      <c r="B501" s="324" t="s">
        <v>325</v>
      </c>
      <c r="C501" s="304">
        <v>600</v>
      </c>
      <c r="D501" s="30">
        <f>D502</f>
        <v>375.8</v>
      </c>
      <c r="E501" s="30">
        <f>E502</f>
        <v>267.8</v>
      </c>
      <c r="F501" s="30">
        <f>F502</f>
        <v>267.8</v>
      </c>
      <c r="G501" s="156"/>
    </row>
    <row r="502" spans="1:7" s="184" customFormat="1" x14ac:dyDescent="0.3">
      <c r="A502" s="437" t="s">
        <v>63</v>
      </c>
      <c r="B502" s="324" t="s">
        <v>325</v>
      </c>
      <c r="C502" s="304">
        <v>610</v>
      </c>
      <c r="D502" s="30">
        <f>'Функц. 2024-2026'!F696</f>
        <v>375.8</v>
      </c>
      <c r="E502" s="30">
        <f>'Функц. 2024-2026'!H696</f>
        <v>267.8</v>
      </c>
      <c r="F502" s="30">
        <f>'Функц. 2024-2026'!J696</f>
        <v>267.8</v>
      </c>
      <c r="G502" s="156"/>
    </row>
    <row r="503" spans="1:7" s="178" customFormat="1" ht="62.4" x14ac:dyDescent="0.3">
      <c r="A503" s="411" t="s">
        <v>641</v>
      </c>
      <c r="B503" s="431" t="s">
        <v>643</v>
      </c>
      <c r="C503" s="304"/>
      <c r="D503" s="30">
        <f t="shared" ref="D503:F505" si="112">D504</f>
        <v>1038.7</v>
      </c>
      <c r="E503" s="30">
        <f t="shared" si="112"/>
        <v>957</v>
      </c>
      <c r="F503" s="30">
        <f t="shared" si="112"/>
        <v>957</v>
      </c>
      <c r="G503" s="156"/>
    </row>
    <row r="504" spans="1:7" s="178" customFormat="1" ht="31.2" x14ac:dyDescent="0.3">
      <c r="A504" s="411" t="s">
        <v>642</v>
      </c>
      <c r="B504" s="431" t="s">
        <v>644</v>
      </c>
      <c r="C504" s="304"/>
      <c r="D504" s="30">
        <f t="shared" si="112"/>
        <v>1038.7</v>
      </c>
      <c r="E504" s="30">
        <f t="shared" si="112"/>
        <v>957</v>
      </c>
      <c r="F504" s="30">
        <f t="shared" si="112"/>
        <v>957</v>
      </c>
      <c r="G504" s="156"/>
    </row>
    <row r="505" spans="1:7" ht="31.2" x14ac:dyDescent="0.3">
      <c r="A505" s="437" t="s">
        <v>62</v>
      </c>
      <c r="B505" s="431" t="s">
        <v>644</v>
      </c>
      <c r="C505" s="304">
        <v>600</v>
      </c>
      <c r="D505" s="30">
        <f t="shared" si="112"/>
        <v>1038.7</v>
      </c>
      <c r="E505" s="30">
        <f t="shared" si="112"/>
        <v>957</v>
      </c>
      <c r="F505" s="30">
        <f t="shared" si="112"/>
        <v>957</v>
      </c>
      <c r="G505" s="156"/>
    </row>
    <row r="506" spans="1:7" x14ac:dyDescent="0.3">
      <c r="A506" s="437" t="s">
        <v>63</v>
      </c>
      <c r="B506" s="431" t="s">
        <v>644</v>
      </c>
      <c r="C506" s="304">
        <v>610</v>
      </c>
      <c r="D506" s="30">
        <f>'Функц. 2024-2026'!F700</f>
        <v>1038.7</v>
      </c>
      <c r="E506" s="30">
        <f>'Функц. 2024-2026'!H700</f>
        <v>957</v>
      </c>
      <c r="F506" s="30">
        <f>'Функц. 2024-2026'!J700</f>
        <v>957</v>
      </c>
      <c r="G506" s="156"/>
    </row>
    <row r="507" spans="1:7" s="184" customFormat="1" x14ac:dyDescent="0.3">
      <c r="A507" s="273" t="s">
        <v>48</v>
      </c>
      <c r="B507" s="324" t="s">
        <v>491</v>
      </c>
      <c r="C507" s="304"/>
      <c r="D507" s="30">
        <f>D508+D512</f>
        <v>4294.8</v>
      </c>
      <c r="E507" s="30">
        <f>E508+E512</f>
        <v>4444.9000000000005</v>
      </c>
      <c r="F507" s="30">
        <f>F508+F512</f>
        <v>5639.0999999999995</v>
      </c>
      <c r="G507" s="156"/>
    </row>
    <row r="508" spans="1:7" s="184" customFormat="1" x14ac:dyDescent="0.3">
      <c r="A508" s="298" t="s">
        <v>504</v>
      </c>
      <c r="B508" s="324" t="s">
        <v>492</v>
      </c>
      <c r="C508" s="304"/>
      <c r="D508" s="30">
        <f t="shared" ref="D508:F510" si="113">D509</f>
        <v>4294.2</v>
      </c>
      <c r="E508" s="30">
        <f t="shared" si="113"/>
        <v>4444.3</v>
      </c>
      <c r="F508" s="30">
        <f t="shared" si="113"/>
        <v>4685.7</v>
      </c>
      <c r="G508" s="156"/>
    </row>
    <row r="509" spans="1:7" ht="31.2" x14ac:dyDescent="0.3">
      <c r="A509" s="273" t="s">
        <v>503</v>
      </c>
      <c r="B509" s="324" t="s">
        <v>499</v>
      </c>
      <c r="C509" s="318"/>
      <c r="D509" s="30">
        <f t="shared" si="113"/>
        <v>4294.2</v>
      </c>
      <c r="E509" s="30">
        <f t="shared" si="113"/>
        <v>4444.3</v>
      </c>
      <c r="F509" s="30">
        <f t="shared" si="113"/>
        <v>4685.7</v>
      </c>
      <c r="G509" s="156"/>
    </row>
    <row r="510" spans="1:7" ht="46.8" x14ac:dyDescent="0.3">
      <c r="A510" s="293" t="s">
        <v>41</v>
      </c>
      <c r="B510" s="324" t="s">
        <v>499</v>
      </c>
      <c r="C510" s="304">
        <v>100</v>
      </c>
      <c r="D510" s="30">
        <f t="shared" si="113"/>
        <v>4294.2</v>
      </c>
      <c r="E510" s="30">
        <f t="shared" si="113"/>
        <v>4444.3</v>
      </c>
      <c r="F510" s="30">
        <f t="shared" si="113"/>
        <v>4685.7</v>
      </c>
      <c r="G510" s="156"/>
    </row>
    <row r="511" spans="1:7" x14ac:dyDescent="0.3">
      <c r="A511" s="293" t="s">
        <v>98</v>
      </c>
      <c r="B511" s="324" t="s">
        <v>499</v>
      </c>
      <c r="C511" s="304">
        <v>120</v>
      </c>
      <c r="D511" s="30">
        <f>'Функц. 2024-2026'!F221</f>
        <v>4294.2</v>
      </c>
      <c r="E511" s="30">
        <f>'Функц. 2024-2026'!H221</f>
        <v>4444.3</v>
      </c>
      <c r="F511" s="30">
        <f>'Функц. 2024-2026'!J221</f>
        <v>4685.7</v>
      </c>
      <c r="G511" s="156"/>
    </row>
    <row r="512" spans="1:7" ht="31.2" x14ac:dyDescent="0.3">
      <c r="A512" s="292" t="s">
        <v>326</v>
      </c>
      <c r="B512" s="324" t="s">
        <v>500</v>
      </c>
      <c r="C512" s="304"/>
      <c r="D512" s="30">
        <f t="shared" ref="D512:F514" si="114">D513</f>
        <v>0.60000000000000009</v>
      </c>
      <c r="E512" s="30">
        <f t="shared" si="114"/>
        <v>0.59999999999999987</v>
      </c>
      <c r="F512" s="30">
        <f t="shared" si="114"/>
        <v>953.4</v>
      </c>
      <c r="G512" s="156"/>
    </row>
    <row r="513" spans="1:7" ht="31.2" x14ac:dyDescent="0.3">
      <c r="A513" s="291" t="s">
        <v>502</v>
      </c>
      <c r="B513" s="324" t="s">
        <v>501</v>
      </c>
      <c r="C513" s="304"/>
      <c r="D513" s="30">
        <f t="shared" si="114"/>
        <v>0.60000000000000009</v>
      </c>
      <c r="E513" s="30">
        <f t="shared" si="114"/>
        <v>0.59999999999999987</v>
      </c>
      <c r="F513" s="30">
        <f t="shared" si="114"/>
        <v>953.4</v>
      </c>
      <c r="G513" s="156"/>
    </row>
    <row r="514" spans="1:7" x14ac:dyDescent="0.3">
      <c r="A514" s="293" t="s">
        <v>122</v>
      </c>
      <c r="B514" s="324" t="s">
        <v>501</v>
      </c>
      <c r="C514" s="304">
        <v>200</v>
      </c>
      <c r="D514" s="30">
        <f t="shared" si="114"/>
        <v>0.60000000000000009</v>
      </c>
      <c r="E514" s="30">
        <f t="shared" si="114"/>
        <v>0.59999999999999987</v>
      </c>
      <c r="F514" s="30">
        <f t="shared" si="114"/>
        <v>953.4</v>
      </c>
      <c r="G514" s="156"/>
    </row>
    <row r="515" spans="1:7" x14ac:dyDescent="0.3">
      <c r="A515" s="293" t="s">
        <v>53</v>
      </c>
      <c r="B515" s="324" t="s">
        <v>501</v>
      </c>
      <c r="C515" s="304">
        <v>240</v>
      </c>
      <c r="D515" s="30">
        <f>'Функц. 2024-2026'!F182</f>
        <v>0.60000000000000009</v>
      </c>
      <c r="E515" s="30">
        <f>'Функц. 2024-2026'!H182</f>
        <v>0.59999999999999987</v>
      </c>
      <c r="F515" s="30">
        <f>'Функц. 2024-2026'!J182</f>
        <v>953.4</v>
      </c>
      <c r="G515" s="156"/>
    </row>
    <row r="516" spans="1:7" ht="31.2" x14ac:dyDescent="0.3">
      <c r="A516" s="439" t="s">
        <v>235</v>
      </c>
      <c r="B516" s="527" t="s">
        <v>236</v>
      </c>
      <c r="C516" s="309"/>
      <c r="D516" s="33">
        <f>D537+D517+D526</f>
        <v>90467.4</v>
      </c>
      <c r="E516" s="33">
        <f>E537+E517+E526</f>
        <v>66153.100000000006</v>
      </c>
      <c r="F516" s="33">
        <f>F537+F517+F526</f>
        <v>66454.100000000006</v>
      </c>
      <c r="G516" s="156"/>
    </row>
    <row r="517" spans="1:7" x14ac:dyDescent="0.3">
      <c r="A517" s="295" t="s">
        <v>237</v>
      </c>
      <c r="B517" s="324" t="s">
        <v>238</v>
      </c>
      <c r="C517" s="304"/>
      <c r="D517" s="30">
        <f t="shared" ref="D517:F518" si="115">D518</f>
        <v>115</v>
      </c>
      <c r="E517" s="30">
        <f t="shared" si="115"/>
        <v>0.1</v>
      </c>
      <c r="F517" s="30">
        <f t="shared" si="115"/>
        <v>0.1</v>
      </c>
      <c r="G517" s="156"/>
    </row>
    <row r="518" spans="1:7" x14ac:dyDescent="0.3">
      <c r="A518" s="297" t="s">
        <v>465</v>
      </c>
      <c r="B518" s="324" t="s">
        <v>357</v>
      </c>
      <c r="C518" s="304"/>
      <c r="D518" s="30">
        <f t="shared" si="115"/>
        <v>115</v>
      </c>
      <c r="E518" s="30">
        <f t="shared" si="115"/>
        <v>0.1</v>
      </c>
      <c r="F518" s="30">
        <f t="shared" si="115"/>
        <v>0.1</v>
      </c>
      <c r="G518" s="156"/>
    </row>
    <row r="519" spans="1:7" ht="46.8" x14ac:dyDescent="0.3">
      <c r="A519" s="297" t="s">
        <v>239</v>
      </c>
      <c r="B519" s="324" t="s">
        <v>358</v>
      </c>
      <c r="C519" s="304"/>
      <c r="D519" s="30">
        <f>D520+D523</f>
        <v>115</v>
      </c>
      <c r="E519" s="30">
        <f>E520+E523</f>
        <v>0.1</v>
      </c>
      <c r="F519" s="30">
        <f>F520+F523</f>
        <v>0.1</v>
      </c>
      <c r="G519" s="156"/>
    </row>
    <row r="520" spans="1:7" ht="46.8" x14ac:dyDescent="0.3">
      <c r="A520" s="297" t="s">
        <v>335</v>
      </c>
      <c r="B520" s="324" t="s">
        <v>359</v>
      </c>
      <c r="C520" s="304"/>
      <c r="D520" s="30">
        <f t="shared" ref="D520:F521" si="116">D521</f>
        <v>0.1</v>
      </c>
      <c r="E520" s="30">
        <f t="shared" si="116"/>
        <v>0.1</v>
      </c>
      <c r="F520" s="30">
        <f t="shared" si="116"/>
        <v>0.1</v>
      </c>
      <c r="G520" s="156"/>
    </row>
    <row r="521" spans="1:7" x14ac:dyDescent="0.3">
      <c r="A521" s="293" t="s">
        <v>122</v>
      </c>
      <c r="B521" s="324" t="s">
        <v>359</v>
      </c>
      <c r="C521" s="304">
        <v>200</v>
      </c>
      <c r="D521" s="30">
        <f t="shared" si="116"/>
        <v>0.1</v>
      </c>
      <c r="E521" s="30">
        <f t="shared" si="116"/>
        <v>0.1</v>
      </c>
      <c r="F521" s="30">
        <f t="shared" si="116"/>
        <v>0.1</v>
      </c>
      <c r="G521" s="156"/>
    </row>
    <row r="522" spans="1:7" x14ac:dyDescent="0.3">
      <c r="A522" s="293" t="s">
        <v>53</v>
      </c>
      <c r="B522" s="324" t="s">
        <v>359</v>
      </c>
      <c r="C522" s="304">
        <v>240</v>
      </c>
      <c r="D522" s="30">
        <f>'Функц. 2024-2026'!F307</f>
        <v>0.1</v>
      </c>
      <c r="E522" s="30">
        <f>'Функц. 2024-2026'!H307</f>
        <v>0.1</v>
      </c>
      <c r="F522" s="30">
        <f>'Функц. 2024-2026'!J307</f>
        <v>0.1</v>
      </c>
      <c r="G522" s="156"/>
    </row>
    <row r="523" spans="1:7" ht="46.8" x14ac:dyDescent="0.3">
      <c r="A523" s="293" t="s">
        <v>336</v>
      </c>
      <c r="B523" s="324" t="s">
        <v>360</v>
      </c>
      <c r="C523" s="304"/>
      <c r="D523" s="30">
        <f t="shared" ref="D523:F524" si="117">D524</f>
        <v>114.9</v>
      </c>
      <c r="E523" s="30">
        <f t="shared" si="117"/>
        <v>0</v>
      </c>
      <c r="F523" s="30">
        <f t="shared" si="117"/>
        <v>0</v>
      </c>
      <c r="G523" s="156"/>
    </row>
    <row r="524" spans="1:7" x14ac:dyDescent="0.3">
      <c r="A524" s="293" t="s">
        <v>122</v>
      </c>
      <c r="B524" s="324" t="s">
        <v>360</v>
      </c>
      <c r="C524" s="304">
        <v>200</v>
      </c>
      <c r="D524" s="30">
        <f t="shared" si="117"/>
        <v>114.9</v>
      </c>
      <c r="E524" s="30">
        <f t="shared" si="117"/>
        <v>0</v>
      </c>
      <c r="F524" s="30">
        <f t="shared" si="117"/>
        <v>0</v>
      </c>
      <c r="G524" s="156"/>
    </row>
    <row r="525" spans="1:7" x14ac:dyDescent="0.3">
      <c r="A525" s="293" t="s">
        <v>53</v>
      </c>
      <c r="B525" s="324" t="s">
        <v>360</v>
      </c>
      <c r="C525" s="304">
        <v>240</v>
      </c>
      <c r="D525" s="30">
        <f>'Функц. 2024-2026'!F311</f>
        <v>114.9</v>
      </c>
      <c r="E525" s="30">
        <f>'Функц. 2024-2026'!H311</f>
        <v>0</v>
      </c>
      <c r="F525" s="30">
        <f>'Функц. 2024-2026'!J311</f>
        <v>0</v>
      </c>
      <c r="G525" s="156"/>
    </row>
    <row r="526" spans="1:7" x14ac:dyDescent="0.3">
      <c r="A526" s="295" t="s">
        <v>241</v>
      </c>
      <c r="B526" s="324" t="s">
        <v>242</v>
      </c>
      <c r="C526" s="304"/>
      <c r="D526" s="30">
        <f>D527</f>
        <v>70347.399999999994</v>
      </c>
      <c r="E526" s="30">
        <f>E527</f>
        <v>53336</v>
      </c>
      <c r="F526" s="30">
        <f>F527</f>
        <v>53586</v>
      </c>
      <c r="G526" s="156"/>
    </row>
    <row r="527" spans="1:7" ht="31.2" x14ac:dyDescent="0.3">
      <c r="A527" s="297" t="s">
        <v>240</v>
      </c>
      <c r="B527" s="324" t="s">
        <v>552</v>
      </c>
      <c r="C527" s="306"/>
      <c r="D527" s="30">
        <f>D531+D534+D528</f>
        <v>70347.399999999994</v>
      </c>
      <c r="E527" s="30">
        <f>E531+E534+E528</f>
        <v>53336</v>
      </c>
      <c r="F527" s="30">
        <f>F531+F534+F528</f>
        <v>53586</v>
      </c>
      <c r="G527" s="156"/>
    </row>
    <row r="528" spans="1:7" s="184" customFormat="1" ht="31.2" x14ac:dyDescent="0.3">
      <c r="A528" s="416" t="s">
        <v>381</v>
      </c>
      <c r="B528" s="324" t="s">
        <v>553</v>
      </c>
      <c r="C528" s="306"/>
      <c r="D528" s="30">
        <f t="shared" ref="D528:F529" si="118">D529</f>
        <v>1279.4000000000001</v>
      </c>
      <c r="E528" s="30">
        <f t="shared" si="118"/>
        <v>1000</v>
      </c>
      <c r="F528" s="30">
        <f t="shared" si="118"/>
        <v>1000</v>
      </c>
      <c r="G528" s="156"/>
    </row>
    <row r="529" spans="1:7" s="184" customFormat="1" x14ac:dyDescent="0.3">
      <c r="A529" s="271" t="s">
        <v>122</v>
      </c>
      <c r="B529" s="324" t="s">
        <v>553</v>
      </c>
      <c r="C529" s="304">
        <v>200</v>
      </c>
      <c r="D529" s="30">
        <f t="shared" si="118"/>
        <v>1279.4000000000001</v>
      </c>
      <c r="E529" s="30">
        <f t="shared" si="118"/>
        <v>1000</v>
      </c>
      <c r="F529" s="30">
        <f t="shared" si="118"/>
        <v>1000</v>
      </c>
      <c r="G529" s="156"/>
    </row>
    <row r="530" spans="1:7" s="184" customFormat="1" x14ac:dyDescent="0.3">
      <c r="A530" s="271" t="s">
        <v>53</v>
      </c>
      <c r="B530" s="324" t="s">
        <v>553</v>
      </c>
      <c r="C530" s="304">
        <v>240</v>
      </c>
      <c r="D530" s="30">
        <f>'Функц. 2024-2026'!F318</f>
        <v>1279.4000000000001</v>
      </c>
      <c r="E530" s="30">
        <f>'Функц. 2024-2026'!H318</f>
        <v>1000</v>
      </c>
      <c r="F530" s="30">
        <f>'Функц. 2024-2026'!J318</f>
        <v>1000</v>
      </c>
      <c r="G530" s="156"/>
    </row>
    <row r="531" spans="1:7" x14ac:dyDescent="0.3">
      <c r="A531" s="276" t="s">
        <v>368</v>
      </c>
      <c r="B531" s="324" t="s">
        <v>554</v>
      </c>
      <c r="C531" s="304"/>
      <c r="D531" s="30">
        <f t="shared" ref="D531:F532" si="119">D532</f>
        <v>13700</v>
      </c>
      <c r="E531" s="30">
        <f t="shared" si="119"/>
        <v>9000</v>
      </c>
      <c r="F531" s="30">
        <f t="shared" si="119"/>
        <v>10000</v>
      </c>
      <c r="G531" s="156"/>
    </row>
    <row r="532" spans="1:7" x14ac:dyDescent="0.3">
      <c r="A532" s="293" t="s">
        <v>122</v>
      </c>
      <c r="B532" s="324" t="s">
        <v>554</v>
      </c>
      <c r="C532" s="304">
        <v>200</v>
      </c>
      <c r="D532" s="30">
        <f t="shared" si="119"/>
        <v>13700</v>
      </c>
      <c r="E532" s="30">
        <f t="shared" si="119"/>
        <v>9000</v>
      </c>
      <c r="F532" s="30">
        <f t="shared" si="119"/>
        <v>10000</v>
      </c>
      <c r="G532" s="156"/>
    </row>
    <row r="533" spans="1:7" x14ac:dyDescent="0.3">
      <c r="A533" s="293" t="s">
        <v>53</v>
      </c>
      <c r="B533" s="324" t="s">
        <v>554</v>
      </c>
      <c r="C533" s="304">
        <v>240</v>
      </c>
      <c r="D533" s="30">
        <f>'Функц. 2024-2026'!F321</f>
        <v>13700</v>
      </c>
      <c r="E533" s="30">
        <f>'Функц. 2024-2026'!H321</f>
        <v>9000</v>
      </c>
      <c r="F533" s="30">
        <f>'Функц. 2024-2026'!J321</f>
        <v>10000</v>
      </c>
      <c r="G533" s="156"/>
    </row>
    <row r="534" spans="1:7" x14ac:dyDescent="0.3">
      <c r="A534" s="297" t="s">
        <v>702</v>
      </c>
      <c r="B534" s="324" t="s">
        <v>701</v>
      </c>
      <c r="C534" s="304"/>
      <c r="D534" s="30">
        <f t="shared" ref="D534:F535" si="120">D535</f>
        <v>55368</v>
      </c>
      <c r="E534" s="30">
        <f t="shared" si="120"/>
        <v>43336</v>
      </c>
      <c r="F534" s="30">
        <f t="shared" si="120"/>
        <v>42586</v>
      </c>
      <c r="G534" s="156"/>
    </row>
    <row r="535" spans="1:7" x14ac:dyDescent="0.3">
      <c r="A535" s="293" t="s">
        <v>122</v>
      </c>
      <c r="B535" s="324" t="s">
        <v>701</v>
      </c>
      <c r="C535" s="304">
        <v>200</v>
      </c>
      <c r="D535" s="30">
        <f t="shared" si="120"/>
        <v>55368</v>
      </c>
      <c r="E535" s="30">
        <f t="shared" si="120"/>
        <v>43336</v>
      </c>
      <c r="F535" s="30">
        <f t="shared" si="120"/>
        <v>42586</v>
      </c>
      <c r="G535" s="156"/>
    </row>
    <row r="536" spans="1:7" x14ac:dyDescent="0.3">
      <c r="A536" s="293" t="s">
        <v>53</v>
      </c>
      <c r="B536" s="324" t="s">
        <v>701</v>
      </c>
      <c r="C536" s="304">
        <v>240</v>
      </c>
      <c r="D536" s="30">
        <f>'Функц. 2024-2026'!F324</f>
        <v>55368</v>
      </c>
      <c r="E536" s="30">
        <f>'Функц. 2024-2026'!H324</f>
        <v>43336</v>
      </c>
      <c r="F536" s="30">
        <f>'Функц. 2024-2026'!J324</f>
        <v>42586</v>
      </c>
      <c r="G536" s="156"/>
    </row>
    <row r="537" spans="1:7" x14ac:dyDescent="0.3">
      <c r="A537" s="295" t="s">
        <v>48</v>
      </c>
      <c r="B537" s="324" t="s">
        <v>361</v>
      </c>
      <c r="C537" s="306"/>
      <c r="D537" s="30">
        <f t="shared" ref="D537:F540" si="121">D538</f>
        <v>20005</v>
      </c>
      <c r="E537" s="30">
        <f t="shared" si="121"/>
        <v>12817</v>
      </c>
      <c r="F537" s="30">
        <f t="shared" si="121"/>
        <v>12868</v>
      </c>
      <c r="G537" s="156"/>
    </row>
    <row r="538" spans="1:7" ht="31.2" x14ac:dyDescent="0.3">
      <c r="A538" s="295" t="s">
        <v>198</v>
      </c>
      <c r="B538" s="324" t="s">
        <v>362</v>
      </c>
      <c r="C538" s="304"/>
      <c r="D538" s="30">
        <f t="shared" si="121"/>
        <v>20005</v>
      </c>
      <c r="E538" s="30">
        <f t="shared" si="121"/>
        <v>12817</v>
      </c>
      <c r="F538" s="30">
        <f t="shared" si="121"/>
        <v>12868</v>
      </c>
      <c r="G538" s="156"/>
    </row>
    <row r="539" spans="1:7" ht="31.2" x14ac:dyDescent="0.3">
      <c r="A539" s="296" t="s">
        <v>334</v>
      </c>
      <c r="B539" s="324" t="s">
        <v>363</v>
      </c>
      <c r="C539" s="304"/>
      <c r="D539" s="30">
        <f t="shared" si="121"/>
        <v>20005</v>
      </c>
      <c r="E539" s="30">
        <f t="shared" si="121"/>
        <v>12817</v>
      </c>
      <c r="F539" s="30">
        <f t="shared" si="121"/>
        <v>12868</v>
      </c>
      <c r="G539" s="156"/>
    </row>
    <row r="540" spans="1:7" ht="31.2" x14ac:dyDescent="0.3">
      <c r="A540" s="437" t="s">
        <v>62</v>
      </c>
      <c r="B540" s="324" t="s">
        <v>363</v>
      </c>
      <c r="C540" s="304">
        <v>600</v>
      </c>
      <c r="D540" s="30">
        <f t="shared" si="121"/>
        <v>20005</v>
      </c>
      <c r="E540" s="30">
        <f t="shared" si="121"/>
        <v>12817</v>
      </c>
      <c r="F540" s="30">
        <f t="shared" si="121"/>
        <v>12868</v>
      </c>
      <c r="G540" s="156"/>
    </row>
    <row r="541" spans="1:7" x14ac:dyDescent="0.3">
      <c r="A541" s="437" t="s">
        <v>63</v>
      </c>
      <c r="B541" s="324" t="s">
        <v>363</v>
      </c>
      <c r="C541" s="304">
        <v>610</v>
      </c>
      <c r="D541" s="30">
        <f>'Функц. 2024-2026'!F329</f>
        <v>20005</v>
      </c>
      <c r="E541" s="30">
        <f>'Функц. 2024-2026'!H329</f>
        <v>12817</v>
      </c>
      <c r="F541" s="30">
        <f>'Функц. 2024-2026'!J329</f>
        <v>12868</v>
      </c>
      <c r="G541" s="156"/>
    </row>
    <row r="542" spans="1:7" x14ac:dyDescent="0.3">
      <c r="A542" s="439" t="s">
        <v>243</v>
      </c>
      <c r="B542" s="527" t="s">
        <v>244</v>
      </c>
      <c r="C542" s="309"/>
      <c r="D542" s="33">
        <f>D548+D543+D565</f>
        <v>55875.3</v>
      </c>
      <c r="E542" s="33">
        <f>E548+E543+E565</f>
        <v>46293.1</v>
      </c>
      <c r="F542" s="33">
        <f>F548+F543+F565</f>
        <v>45392.1</v>
      </c>
      <c r="G542" s="156"/>
    </row>
    <row r="543" spans="1:7" ht="46.8" x14ac:dyDescent="0.3">
      <c r="A543" s="295" t="s">
        <v>592</v>
      </c>
      <c r="B543" s="324" t="s">
        <v>245</v>
      </c>
      <c r="C543" s="304"/>
      <c r="D543" s="30">
        <f t="shared" ref="D543:F546" si="122">D544</f>
        <v>845</v>
      </c>
      <c r="E543" s="30">
        <f t="shared" si="122"/>
        <v>878</v>
      </c>
      <c r="F543" s="30">
        <f t="shared" si="122"/>
        <v>914</v>
      </c>
      <c r="G543" s="156"/>
    </row>
    <row r="544" spans="1:7" s="184" customFormat="1" ht="46.8" x14ac:dyDescent="0.3">
      <c r="A544" s="271" t="s">
        <v>431</v>
      </c>
      <c r="B544" s="324" t="s">
        <v>246</v>
      </c>
      <c r="C544" s="304"/>
      <c r="D544" s="30">
        <f t="shared" si="122"/>
        <v>845</v>
      </c>
      <c r="E544" s="30">
        <f t="shared" si="122"/>
        <v>878</v>
      </c>
      <c r="F544" s="30">
        <f t="shared" si="122"/>
        <v>914</v>
      </c>
      <c r="G544" s="156"/>
    </row>
    <row r="545" spans="1:7" s="184" customFormat="1" ht="62.4" x14ac:dyDescent="0.3">
      <c r="A545" s="271" t="s">
        <v>703</v>
      </c>
      <c r="B545" s="324" t="s">
        <v>704</v>
      </c>
      <c r="C545" s="304"/>
      <c r="D545" s="30">
        <f t="shared" si="122"/>
        <v>845</v>
      </c>
      <c r="E545" s="30">
        <f t="shared" si="122"/>
        <v>878</v>
      </c>
      <c r="F545" s="30">
        <f t="shared" si="122"/>
        <v>914</v>
      </c>
      <c r="G545" s="156"/>
    </row>
    <row r="546" spans="1:7" s="184" customFormat="1" ht="31.2" x14ac:dyDescent="0.3">
      <c r="A546" s="271" t="s">
        <v>62</v>
      </c>
      <c r="B546" s="324" t="s">
        <v>704</v>
      </c>
      <c r="C546" s="304">
        <v>600</v>
      </c>
      <c r="D546" s="30">
        <f t="shared" si="122"/>
        <v>845</v>
      </c>
      <c r="E546" s="30">
        <f t="shared" si="122"/>
        <v>878</v>
      </c>
      <c r="F546" s="30">
        <f t="shared" si="122"/>
        <v>914</v>
      </c>
      <c r="G546" s="156"/>
    </row>
    <row r="547" spans="1:7" s="184" customFormat="1" x14ac:dyDescent="0.3">
      <c r="A547" s="271" t="s">
        <v>63</v>
      </c>
      <c r="B547" s="324" t="s">
        <v>704</v>
      </c>
      <c r="C547" s="304">
        <v>610</v>
      </c>
      <c r="D547" s="30">
        <f>'Функц. 2024-2026'!F188</f>
        <v>845</v>
      </c>
      <c r="E547" s="30">
        <f>'Функц. 2024-2026'!H188</f>
        <v>878</v>
      </c>
      <c r="F547" s="30">
        <f>'Функц. 2024-2026'!J188</f>
        <v>914</v>
      </c>
      <c r="G547" s="156"/>
    </row>
    <row r="548" spans="1:7" ht="31.2" x14ac:dyDescent="0.3">
      <c r="A548" s="295" t="s">
        <v>248</v>
      </c>
      <c r="B548" s="324" t="s">
        <v>249</v>
      </c>
      <c r="C548" s="314"/>
      <c r="D548" s="30">
        <f>D561+D549+D557+D553</f>
        <v>5147.3999999999996</v>
      </c>
      <c r="E548" s="30">
        <f>E561+E549+E557+E553</f>
        <v>1395.7</v>
      </c>
      <c r="F548" s="30">
        <f>F561+F549+F557+F553</f>
        <v>458.7</v>
      </c>
      <c r="G548" s="156"/>
    </row>
    <row r="549" spans="1:7" s="184" customFormat="1" x14ac:dyDescent="0.3">
      <c r="A549" s="277" t="s">
        <v>403</v>
      </c>
      <c r="B549" s="324" t="s">
        <v>404</v>
      </c>
      <c r="C549" s="314"/>
      <c r="D549" s="30">
        <f t="shared" ref="D549:F551" si="123">D550</f>
        <v>4737.3999999999996</v>
      </c>
      <c r="E549" s="30">
        <f t="shared" si="123"/>
        <v>348.7</v>
      </c>
      <c r="F549" s="30">
        <f t="shared" si="123"/>
        <v>348.7</v>
      </c>
      <c r="G549" s="156"/>
    </row>
    <row r="550" spans="1:7" s="184" customFormat="1" x14ac:dyDescent="0.3">
      <c r="A550" s="276" t="s">
        <v>405</v>
      </c>
      <c r="B550" s="324" t="s">
        <v>406</v>
      </c>
      <c r="C550" s="319"/>
      <c r="D550" s="30">
        <f t="shared" si="123"/>
        <v>4737.3999999999996</v>
      </c>
      <c r="E550" s="30">
        <f t="shared" si="123"/>
        <v>348.7</v>
      </c>
      <c r="F550" s="30">
        <f t="shared" si="123"/>
        <v>348.7</v>
      </c>
      <c r="G550" s="156"/>
    </row>
    <row r="551" spans="1:7" s="184" customFormat="1" x14ac:dyDescent="0.3">
      <c r="A551" s="271" t="s">
        <v>122</v>
      </c>
      <c r="B551" s="324" t="s">
        <v>406</v>
      </c>
      <c r="C551" s="304">
        <v>200</v>
      </c>
      <c r="D551" s="30">
        <f t="shared" si="123"/>
        <v>4737.3999999999996</v>
      </c>
      <c r="E551" s="30">
        <f t="shared" si="123"/>
        <v>348.7</v>
      </c>
      <c r="F551" s="30">
        <f t="shared" si="123"/>
        <v>348.7</v>
      </c>
      <c r="G551" s="156"/>
    </row>
    <row r="552" spans="1:7" s="184" customFormat="1" x14ac:dyDescent="0.3">
      <c r="A552" s="271" t="s">
        <v>53</v>
      </c>
      <c r="B552" s="324" t="s">
        <v>406</v>
      </c>
      <c r="C552" s="304">
        <v>240</v>
      </c>
      <c r="D552" s="30">
        <f>'Функц. 2024-2026'!F346</f>
        <v>4737.3999999999996</v>
      </c>
      <c r="E552" s="30">
        <f>'Функц. 2024-2026'!H346</f>
        <v>348.7</v>
      </c>
      <c r="F552" s="30">
        <f>'Функц. 2024-2026'!J346</f>
        <v>348.7</v>
      </c>
      <c r="G552" s="156"/>
    </row>
    <row r="553" spans="1:7" s="184" customFormat="1" x14ac:dyDescent="0.3">
      <c r="A553" s="277" t="s">
        <v>424</v>
      </c>
      <c r="B553" s="324" t="s">
        <v>425</v>
      </c>
      <c r="C553" s="304"/>
      <c r="D553" s="30">
        <f t="shared" ref="D553:F555" si="124">D554</f>
        <v>110</v>
      </c>
      <c r="E553" s="30">
        <f t="shared" si="124"/>
        <v>110</v>
      </c>
      <c r="F553" s="30">
        <f t="shared" si="124"/>
        <v>110</v>
      </c>
      <c r="G553" s="156"/>
    </row>
    <row r="554" spans="1:7" s="184" customFormat="1" x14ac:dyDescent="0.3">
      <c r="A554" s="276" t="s">
        <v>426</v>
      </c>
      <c r="B554" s="324" t="s">
        <v>427</v>
      </c>
      <c r="C554" s="304"/>
      <c r="D554" s="30">
        <f t="shared" si="124"/>
        <v>110</v>
      </c>
      <c r="E554" s="30">
        <f t="shared" si="124"/>
        <v>110</v>
      </c>
      <c r="F554" s="30">
        <f t="shared" si="124"/>
        <v>110</v>
      </c>
      <c r="G554" s="156"/>
    </row>
    <row r="555" spans="1:7" s="184" customFormat="1" x14ac:dyDescent="0.3">
      <c r="A555" s="271" t="s">
        <v>122</v>
      </c>
      <c r="B555" s="324" t="s">
        <v>427</v>
      </c>
      <c r="C555" s="304">
        <v>200</v>
      </c>
      <c r="D555" s="30">
        <f t="shared" si="124"/>
        <v>110</v>
      </c>
      <c r="E555" s="30">
        <f t="shared" si="124"/>
        <v>110</v>
      </c>
      <c r="F555" s="30">
        <f t="shared" si="124"/>
        <v>110</v>
      </c>
      <c r="G555" s="156"/>
    </row>
    <row r="556" spans="1:7" s="184" customFormat="1" x14ac:dyDescent="0.3">
      <c r="A556" s="271" t="s">
        <v>53</v>
      </c>
      <c r="B556" s="324" t="s">
        <v>427</v>
      </c>
      <c r="C556" s="304">
        <v>240</v>
      </c>
      <c r="D556" s="30">
        <f>'Функц. 2024-2026'!F350</f>
        <v>110</v>
      </c>
      <c r="E556" s="30">
        <f>'Функц. 2024-2026'!H350</f>
        <v>110</v>
      </c>
      <c r="F556" s="30">
        <f>'Функц. 2024-2026'!J350</f>
        <v>110</v>
      </c>
      <c r="G556" s="156"/>
    </row>
    <row r="557" spans="1:7" s="184" customFormat="1" x14ac:dyDescent="0.3">
      <c r="A557" s="277" t="s">
        <v>407</v>
      </c>
      <c r="B557" s="324" t="s">
        <v>408</v>
      </c>
      <c r="C557" s="304"/>
      <c r="D557" s="30">
        <f t="shared" ref="D557:F559" si="125">D558</f>
        <v>300</v>
      </c>
      <c r="E557" s="30">
        <f t="shared" si="125"/>
        <v>0</v>
      </c>
      <c r="F557" s="30">
        <f t="shared" si="125"/>
        <v>0</v>
      </c>
      <c r="G557" s="156"/>
    </row>
    <row r="558" spans="1:7" s="184" customFormat="1" x14ac:dyDescent="0.3">
      <c r="A558" s="276" t="s">
        <v>409</v>
      </c>
      <c r="B558" s="324" t="s">
        <v>410</v>
      </c>
      <c r="C558" s="304"/>
      <c r="D558" s="30">
        <f t="shared" si="125"/>
        <v>300</v>
      </c>
      <c r="E558" s="30">
        <f t="shared" si="125"/>
        <v>0</v>
      </c>
      <c r="F558" s="30">
        <f t="shared" si="125"/>
        <v>0</v>
      </c>
      <c r="G558" s="156"/>
    </row>
    <row r="559" spans="1:7" s="184" customFormat="1" x14ac:dyDescent="0.3">
      <c r="A559" s="271" t="s">
        <v>122</v>
      </c>
      <c r="B559" s="324" t="s">
        <v>410</v>
      </c>
      <c r="C559" s="304">
        <v>200</v>
      </c>
      <c r="D559" s="30">
        <f t="shared" si="125"/>
        <v>300</v>
      </c>
      <c r="E559" s="30">
        <f t="shared" si="125"/>
        <v>0</v>
      </c>
      <c r="F559" s="30">
        <f t="shared" si="125"/>
        <v>0</v>
      </c>
      <c r="G559" s="156"/>
    </row>
    <row r="560" spans="1:7" s="184" customFormat="1" x14ac:dyDescent="0.3">
      <c r="A560" s="271" t="s">
        <v>53</v>
      </c>
      <c r="B560" s="324" t="s">
        <v>410</v>
      </c>
      <c r="C560" s="304">
        <v>240</v>
      </c>
      <c r="D560" s="30">
        <f>'Функц. 2024-2026'!F354</f>
        <v>300</v>
      </c>
      <c r="E560" s="30">
        <f>'Функц. 2024-2026'!H354</f>
        <v>0</v>
      </c>
      <c r="F560" s="30">
        <f>'Функц. 2024-2026'!J354</f>
        <v>0</v>
      </c>
      <c r="G560" s="156"/>
    </row>
    <row r="561" spans="1:7" x14ac:dyDescent="0.3">
      <c r="A561" s="271" t="s">
        <v>364</v>
      </c>
      <c r="B561" s="324" t="s">
        <v>365</v>
      </c>
      <c r="C561" s="306"/>
      <c r="D561" s="30">
        <f t="shared" ref="D561:F563" si="126">D562</f>
        <v>0</v>
      </c>
      <c r="E561" s="30">
        <f t="shared" si="126"/>
        <v>937</v>
      </c>
      <c r="F561" s="30">
        <f t="shared" si="126"/>
        <v>0</v>
      </c>
      <c r="G561" s="156"/>
    </row>
    <row r="562" spans="1:7" s="184" customFormat="1" ht="46.8" x14ac:dyDescent="0.3">
      <c r="A562" s="271" t="s">
        <v>695</v>
      </c>
      <c r="B562" s="453" t="s">
        <v>709</v>
      </c>
      <c r="C562" s="306"/>
      <c r="D562" s="30">
        <f t="shared" si="126"/>
        <v>0</v>
      </c>
      <c r="E562" s="30">
        <f t="shared" si="126"/>
        <v>937</v>
      </c>
      <c r="F562" s="30">
        <f t="shared" si="126"/>
        <v>0</v>
      </c>
      <c r="G562" s="156"/>
    </row>
    <row r="563" spans="1:7" s="184" customFormat="1" x14ac:dyDescent="0.3">
      <c r="A563" s="271" t="s">
        <v>122</v>
      </c>
      <c r="B563" s="453" t="s">
        <v>709</v>
      </c>
      <c r="C563" s="306">
        <v>200</v>
      </c>
      <c r="D563" s="30">
        <f t="shared" si="126"/>
        <v>0</v>
      </c>
      <c r="E563" s="30">
        <f t="shared" si="126"/>
        <v>937</v>
      </c>
      <c r="F563" s="30">
        <f t="shared" si="126"/>
        <v>0</v>
      </c>
      <c r="G563" s="156"/>
    </row>
    <row r="564" spans="1:7" s="184" customFormat="1" x14ac:dyDescent="0.3">
      <c r="A564" s="271" t="s">
        <v>53</v>
      </c>
      <c r="B564" s="453" t="s">
        <v>709</v>
      </c>
      <c r="C564" s="306">
        <v>240</v>
      </c>
      <c r="D564" s="30">
        <f>'Функц. 2024-2026'!F739</f>
        <v>0</v>
      </c>
      <c r="E564" s="30">
        <f>'Функц. 2024-2026'!H739</f>
        <v>937</v>
      </c>
      <c r="F564" s="30">
        <f>'Функц. 2024-2026'!J739</f>
        <v>0</v>
      </c>
      <c r="G564" s="156"/>
    </row>
    <row r="565" spans="1:7" s="184" customFormat="1" x14ac:dyDescent="0.3">
      <c r="A565" s="271" t="s">
        <v>48</v>
      </c>
      <c r="B565" s="324" t="s">
        <v>593</v>
      </c>
      <c r="C565" s="306"/>
      <c r="D565" s="30">
        <f t="shared" ref="D565:F568" si="127">D566</f>
        <v>49882.9</v>
      </c>
      <c r="E565" s="30">
        <f t="shared" si="127"/>
        <v>44019.4</v>
      </c>
      <c r="F565" s="30">
        <f t="shared" si="127"/>
        <v>44019.4</v>
      </c>
      <c r="G565" s="156"/>
    </row>
    <row r="566" spans="1:7" s="184" customFormat="1" ht="31.2" x14ac:dyDescent="0.3">
      <c r="A566" s="271" t="s">
        <v>345</v>
      </c>
      <c r="B566" s="324" t="s">
        <v>594</v>
      </c>
      <c r="C566" s="306"/>
      <c r="D566" s="30">
        <f t="shared" si="127"/>
        <v>49882.9</v>
      </c>
      <c r="E566" s="30">
        <f t="shared" si="127"/>
        <v>44019.4</v>
      </c>
      <c r="F566" s="30">
        <f t="shared" si="127"/>
        <v>44019.4</v>
      </c>
      <c r="G566" s="156"/>
    </row>
    <row r="567" spans="1:7" s="184" customFormat="1" ht="31.2" x14ac:dyDescent="0.3">
      <c r="A567" s="271" t="s">
        <v>247</v>
      </c>
      <c r="B567" s="324" t="s">
        <v>595</v>
      </c>
      <c r="C567" s="306"/>
      <c r="D567" s="30">
        <f t="shared" si="127"/>
        <v>49882.9</v>
      </c>
      <c r="E567" s="30">
        <f t="shared" si="127"/>
        <v>44019.4</v>
      </c>
      <c r="F567" s="30">
        <f t="shared" si="127"/>
        <v>44019.4</v>
      </c>
      <c r="G567" s="156"/>
    </row>
    <row r="568" spans="1:7" s="184" customFormat="1" ht="31.2" x14ac:dyDescent="0.3">
      <c r="A568" s="271" t="s">
        <v>62</v>
      </c>
      <c r="B568" s="324" t="s">
        <v>595</v>
      </c>
      <c r="C568" s="306">
        <v>600</v>
      </c>
      <c r="D568" s="30">
        <f t="shared" si="127"/>
        <v>49882.9</v>
      </c>
      <c r="E568" s="30">
        <f t="shared" si="127"/>
        <v>44019.4</v>
      </c>
      <c r="F568" s="30">
        <f t="shared" si="127"/>
        <v>44019.4</v>
      </c>
      <c r="G568" s="156"/>
    </row>
    <row r="569" spans="1:7" s="323" customFormat="1" x14ac:dyDescent="0.3">
      <c r="A569" s="271" t="s">
        <v>63</v>
      </c>
      <c r="B569" s="324" t="s">
        <v>595</v>
      </c>
      <c r="C569" s="306">
        <v>610</v>
      </c>
      <c r="D569" s="30">
        <f>'Функц. 2024-2026'!F193</f>
        <v>49882.9</v>
      </c>
      <c r="E569" s="30">
        <f>'Функц. 2024-2026'!H193</f>
        <v>44019.4</v>
      </c>
      <c r="F569" s="30">
        <f>'Функц. 2024-2026'!J193</f>
        <v>44019.4</v>
      </c>
      <c r="G569" s="322"/>
    </row>
    <row r="570" spans="1:7" x14ac:dyDescent="0.3">
      <c r="A570" s="440" t="s">
        <v>261</v>
      </c>
      <c r="B570" s="527" t="s">
        <v>262</v>
      </c>
      <c r="C570" s="309"/>
      <c r="D570" s="33">
        <f t="shared" ref="D570:F571" si="128">D571</f>
        <v>5200</v>
      </c>
      <c r="E570" s="33">
        <f t="shared" si="128"/>
        <v>0</v>
      </c>
      <c r="F570" s="33">
        <f t="shared" si="128"/>
        <v>0</v>
      </c>
      <c r="G570" s="156"/>
    </row>
    <row r="571" spans="1:7" x14ac:dyDescent="0.3">
      <c r="A571" s="291" t="s">
        <v>416</v>
      </c>
      <c r="B571" s="324" t="s">
        <v>263</v>
      </c>
      <c r="C571" s="306"/>
      <c r="D571" s="30">
        <f t="shared" si="128"/>
        <v>5200</v>
      </c>
      <c r="E571" s="30">
        <f t="shared" si="128"/>
        <v>0</v>
      </c>
      <c r="F571" s="30">
        <f t="shared" si="128"/>
        <v>0</v>
      </c>
      <c r="G571" s="156"/>
    </row>
    <row r="572" spans="1:7" ht="31.2" x14ac:dyDescent="0.3">
      <c r="A572" s="291" t="s">
        <v>722</v>
      </c>
      <c r="B572" s="324" t="s">
        <v>719</v>
      </c>
      <c r="C572" s="304"/>
      <c r="D572" s="30">
        <f t="shared" ref="D572:F573" si="129">D573</f>
        <v>5200</v>
      </c>
      <c r="E572" s="30">
        <f t="shared" si="129"/>
        <v>0</v>
      </c>
      <c r="F572" s="30">
        <f t="shared" si="129"/>
        <v>0</v>
      </c>
      <c r="G572" s="156"/>
    </row>
    <row r="573" spans="1:7" ht="31.2" x14ac:dyDescent="0.3">
      <c r="A573" s="273" t="s">
        <v>721</v>
      </c>
      <c r="B573" s="324" t="s">
        <v>720</v>
      </c>
      <c r="C573" s="304"/>
      <c r="D573" s="30">
        <f>D574</f>
        <v>5200</v>
      </c>
      <c r="E573" s="30">
        <f t="shared" si="129"/>
        <v>0</v>
      </c>
      <c r="F573" s="30">
        <f t="shared" si="129"/>
        <v>0</v>
      </c>
      <c r="G573" s="156"/>
    </row>
    <row r="574" spans="1:7" s="184" customFormat="1" x14ac:dyDescent="0.3">
      <c r="A574" s="293" t="s">
        <v>122</v>
      </c>
      <c r="B574" s="324" t="s">
        <v>720</v>
      </c>
      <c r="C574" s="304">
        <v>200</v>
      </c>
      <c r="D574" s="30">
        <f>D575</f>
        <v>5200</v>
      </c>
      <c r="E574" s="30">
        <f>E575</f>
        <v>0</v>
      </c>
      <c r="F574" s="30">
        <f>F575</f>
        <v>0</v>
      </c>
      <c r="G574" s="156"/>
    </row>
    <row r="575" spans="1:7" s="184" customFormat="1" x14ac:dyDescent="0.3">
      <c r="A575" s="293" t="s">
        <v>53</v>
      </c>
      <c r="B575" s="324" t="s">
        <v>720</v>
      </c>
      <c r="C575" s="304">
        <v>240</v>
      </c>
      <c r="D575" s="30">
        <f>'Функц. 2024-2026'!F466</f>
        <v>5200</v>
      </c>
      <c r="E575" s="30">
        <f>'Функц. 2024-2026'!H466</f>
        <v>0</v>
      </c>
      <c r="F575" s="30">
        <f>'Функц. 2024-2026'!J466</f>
        <v>0</v>
      </c>
      <c r="G575" s="156"/>
    </row>
    <row r="576" spans="1:7" x14ac:dyDescent="0.3">
      <c r="A576" s="439" t="s">
        <v>254</v>
      </c>
      <c r="B576" s="527" t="s">
        <v>255</v>
      </c>
      <c r="C576" s="486"/>
      <c r="D576" s="33">
        <f>D597+D647+D577</f>
        <v>1105769.7</v>
      </c>
      <c r="E576" s="33">
        <f>E597+E647+E577</f>
        <v>449628.9</v>
      </c>
      <c r="F576" s="33">
        <f>F597+F647+F577</f>
        <v>267887.09999999998</v>
      </c>
      <c r="G576" s="156"/>
    </row>
    <row r="577" spans="1:7" s="184" customFormat="1" x14ac:dyDescent="0.3">
      <c r="A577" s="277" t="s">
        <v>399</v>
      </c>
      <c r="B577" s="324" t="s">
        <v>400</v>
      </c>
      <c r="C577" s="486"/>
      <c r="D577" s="30">
        <f>D578+D593</f>
        <v>749744.1</v>
      </c>
      <c r="E577" s="30">
        <f>E578+E593</f>
        <v>232300</v>
      </c>
      <c r="F577" s="30">
        <f>F578+F593</f>
        <v>0</v>
      </c>
      <c r="G577" s="156"/>
    </row>
    <row r="578" spans="1:7" s="184" customFormat="1" ht="31.2" x14ac:dyDescent="0.3">
      <c r="A578" s="277" t="s">
        <v>428</v>
      </c>
      <c r="B578" s="324" t="s">
        <v>429</v>
      </c>
      <c r="C578" s="312"/>
      <c r="D578" s="30">
        <f>D587+D590+D579+D584</f>
        <v>448843.2</v>
      </c>
      <c r="E578" s="30">
        <f>E587+E590+E579+E584</f>
        <v>232300</v>
      </c>
      <c r="F578" s="30">
        <f>F587+F590+F579+F584</f>
        <v>0</v>
      </c>
      <c r="G578" s="156"/>
    </row>
    <row r="579" spans="1:7" s="184" customFormat="1" ht="31.2" x14ac:dyDescent="0.3">
      <c r="A579" s="277" t="s">
        <v>684</v>
      </c>
      <c r="B579" s="324" t="s">
        <v>685</v>
      </c>
      <c r="C579" s="312"/>
      <c r="D579" s="30">
        <f>D580+D582</f>
        <v>750</v>
      </c>
      <c r="E579" s="30">
        <f>E580</f>
        <v>0</v>
      </c>
      <c r="F579" s="30">
        <f>F580</f>
        <v>0</v>
      </c>
      <c r="G579" s="156"/>
    </row>
    <row r="580" spans="1:7" s="184" customFormat="1" x14ac:dyDescent="0.3">
      <c r="A580" s="271" t="s">
        <v>122</v>
      </c>
      <c r="B580" s="324" t="s">
        <v>685</v>
      </c>
      <c r="C580" s="312" t="s">
        <v>37</v>
      </c>
      <c r="D580" s="30">
        <f>D581</f>
        <v>200</v>
      </c>
      <c r="E580" s="30">
        <f>E581</f>
        <v>0</v>
      </c>
      <c r="F580" s="30">
        <f>F581</f>
        <v>0</v>
      </c>
      <c r="G580" s="156"/>
    </row>
    <row r="581" spans="1:7" s="184" customFormat="1" x14ac:dyDescent="0.3">
      <c r="A581" s="271" t="s">
        <v>53</v>
      </c>
      <c r="B581" s="324" t="s">
        <v>685</v>
      </c>
      <c r="C581" s="312" t="s">
        <v>67</v>
      </c>
      <c r="D581" s="30">
        <f>'Функц. 2024-2026'!F472</f>
        <v>200</v>
      </c>
      <c r="E581" s="143">
        <f>'Функц. 2024-2026'!H472</f>
        <v>0</v>
      </c>
      <c r="F581" s="143">
        <f>'Функц. 2024-2026'!J472</f>
        <v>0</v>
      </c>
      <c r="G581" s="156"/>
    </row>
    <row r="582" spans="1:7" s="184" customFormat="1" ht="31.2" x14ac:dyDescent="0.3">
      <c r="A582" s="410" t="s">
        <v>62</v>
      </c>
      <c r="B582" s="324" t="s">
        <v>685</v>
      </c>
      <c r="C582" s="312" t="s">
        <v>421</v>
      </c>
      <c r="D582" s="30">
        <f>D583</f>
        <v>550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410" t="s">
        <v>63</v>
      </c>
      <c r="B583" s="324" t="s">
        <v>685</v>
      </c>
      <c r="C583" s="312" t="s">
        <v>422</v>
      </c>
      <c r="D583" s="30">
        <f>'Функц. 2024-2026'!F474</f>
        <v>550</v>
      </c>
      <c r="E583" s="143">
        <v>0</v>
      </c>
      <c r="F583" s="143">
        <v>0</v>
      </c>
      <c r="G583" s="156"/>
    </row>
    <row r="584" spans="1:7" s="184" customFormat="1" x14ac:dyDescent="0.3">
      <c r="A584" s="271" t="s">
        <v>686</v>
      </c>
      <c r="B584" s="324" t="s">
        <v>687</v>
      </c>
      <c r="C584" s="312"/>
      <c r="D584" s="30">
        <f t="shared" ref="D584:F585" si="130">D585</f>
        <v>605</v>
      </c>
      <c r="E584" s="30">
        <f t="shared" si="130"/>
        <v>0</v>
      </c>
      <c r="F584" s="30">
        <f t="shared" si="130"/>
        <v>0</v>
      </c>
      <c r="G584" s="156"/>
    </row>
    <row r="585" spans="1:7" s="184" customFormat="1" x14ac:dyDescent="0.3">
      <c r="A585" s="271" t="s">
        <v>122</v>
      </c>
      <c r="B585" s="324" t="s">
        <v>687</v>
      </c>
      <c r="C585" s="312" t="s">
        <v>37</v>
      </c>
      <c r="D585" s="30">
        <f t="shared" si="130"/>
        <v>605</v>
      </c>
      <c r="E585" s="30">
        <f t="shared" si="130"/>
        <v>0</v>
      </c>
      <c r="F585" s="30">
        <f t="shared" si="130"/>
        <v>0</v>
      </c>
      <c r="G585" s="156"/>
    </row>
    <row r="586" spans="1:7" s="184" customFormat="1" x14ac:dyDescent="0.3">
      <c r="A586" s="271" t="s">
        <v>53</v>
      </c>
      <c r="B586" s="324" t="s">
        <v>687</v>
      </c>
      <c r="C586" s="312" t="s">
        <v>67</v>
      </c>
      <c r="D586" s="30">
        <f>'Функц. 2024-2026'!F477</f>
        <v>605</v>
      </c>
      <c r="E586" s="143">
        <f>'Функц. 2024-2026'!H477</f>
        <v>0</v>
      </c>
      <c r="F586" s="143">
        <f>'Функц. 2024-2026'!J477</f>
        <v>0</v>
      </c>
      <c r="G586" s="156"/>
    </row>
    <row r="587" spans="1:7" s="184" customFormat="1" x14ac:dyDescent="0.3">
      <c r="A587" s="275" t="s">
        <v>478</v>
      </c>
      <c r="B587" s="324" t="s">
        <v>708</v>
      </c>
      <c r="C587" s="312"/>
      <c r="D587" s="30">
        <f t="shared" ref="D587:F588" si="131">D588</f>
        <v>5171.7</v>
      </c>
      <c r="E587" s="30">
        <f t="shared" si="131"/>
        <v>0</v>
      </c>
      <c r="F587" s="30">
        <f t="shared" si="131"/>
        <v>0</v>
      </c>
      <c r="G587" s="156"/>
    </row>
    <row r="588" spans="1:7" s="184" customFormat="1" x14ac:dyDescent="0.3">
      <c r="A588" s="271" t="s">
        <v>122</v>
      </c>
      <c r="B588" s="324" t="s">
        <v>708</v>
      </c>
      <c r="C588" s="312" t="s">
        <v>37</v>
      </c>
      <c r="D588" s="30">
        <f t="shared" si="131"/>
        <v>5171.7</v>
      </c>
      <c r="E588" s="30">
        <f t="shared" si="131"/>
        <v>0</v>
      </c>
      <c r="F588" s="30">
        <f t="shared" si="131"/>
        <v>0</v>
      </c>
      <c r="G588" s="156"/>
    </row>
    <row r="589" spans="1:7" s="184" customFormat="1" x14ac:dyDescent="0.3">
      <c r="A589" s="271" t="s">
        <v>53</v>
      </c>
      <c r="B589" s="324" t="s">
        <v>708</v>
      </c>
      <c r="C589" s="312" t="s">
        <v>67</v>
      </c>
      <c r="D589" s="30">
        <f>'Функц. 2024-2026'!F480</f>
        <v>5171.7</v>
      </c>
      <c r="E589" s="30">
        <f>'Функц. 2024-2026'!H480</f>
        <v>0</v>
      </c>
      <c r="F589" s="30">
        <f>'Функц. 2024-2026'!J480</f>
        <v>0</v>
      </c>
      <c r="G589" s="156"/>
    </row>
    <row r="590" spans="1:7" s="184" customFormat="1" x14ac:dyDescent="0.3">
      <c r="A590" s="271" t="s">
        <v>435</v>
      </c>
      <c r="B590" s="324" t="s">
        <v>436</v>
      </c>
      <c r="C590" s="312"/>
      <c r="D590" s="30">
        <f t="shared" ref="D590:F591" si="132">D591</f>
        <v>442316.5</v>
      </c>
      <c r="E590" s="30">
        <f t="shared" si="132"/>
        <v>232300</v>
      </c>
      <c r="F590" s="143">
        <f t="shared" si="132"/>
        <v>0</v>
      </c>
      <c r="G590" s="156"/>
    </row>
    <row r="591" spans="1:7" s="184" customFormat="1" x14ac:dyDescent="0.3">
      <c r="A591" s="271" t="s">
        <v>122</v>
      </c>
      <c r="B591" s="324" t="s">
        <v>436</v>
      </c>
      <c r="C591" s="312" t="s">
        <v>37</v>
      </c>
      <c r="D591" s="30">
        <f t="shared" si="132"/>
        <v>442316.5</v>
      </c>
      <c r="E591" s="30">
        <f t="shared" si="132"/>
        <v>232300</v>
      </c>
      <c r="F591" s="143">
        <f t="shared" si="132"/>
        <v>0</v>
      </c>
      <c r="G591" s="156"/>
    </row>
    <row r="592" spans="1:7" s="184" customFormat="1" x14ac:dyDescent="0.3">
      <c r="A592" s="271" t="s">
        <v>53</v>
      </c>
      <c r="B592" s="324" t="s">
        <v>436</v>
      </c>
      <c r="C592" s="312" t="s">
        <v>67</v>
      </c>
      <c r="D592" s="30">
        <f>'Функц. 2024-2026'!F483</f>
        <v>442316.5</v>
      </c>
      <c r="E592" s="30">
        <f>'Функц. 2024-2026'!H483</f>
        <v>232300</v>
      </c>
      <c r="F592" s="143">
        <f>'Функц. 2024-2026'!J483</f>
        <v>0</v>
      </c>
      <c r="G592" s="156"/>
    </row>
    <row r="593" spans="1:7" s="184" customFormat="1" x14ac:dyDescent="0.3">
      <c r="A593" s="275" t="s">
        <v>401</v>
      </c>
      <c r="B593" s="324" t="s">
        <v>402</v>
      </c>
      <c r="C593" s="312"/>
      <c r="D593" s="30">
        <f>D594</f>
        <v>300900.89999999997</v>
      </c>
      <c r="E593" s="30">
        <f>E594</f>
        <v>0</v>
      </c>
      <c r="F593" s="30">
        <f>F594</f>
        <v>0</v>
      </c>
      <c r="G593" s="156"/>
    </row>
    <row r="594" spans="1:7" s="184" customFormat="1" ht="31.2" x14ac:dyDescent="0.3">
      <c r="A594" s="271" t="s">
        <v>614</v>
      </c>
      <c r="B594" s="324" t="s">
        <v>727</v>
      </c>
      <c r="C594" s="312"/>
      <c r="D594" s="30">
        <f xml:space="preserve"> D595</f>
        <v>300900.89999999997</v>
      </c>
      <c r="E594" s="143">
        <f xml:space="preserve"> E595</f>
        <v>0</v>
      </c>
      <c r="F594" s="143">
        <f xml:space="preserve"> F595</f>
        <v>0</v>
      </c>
      <c r="G594" s="156"/>
    </row>
    <row r="595" spans="1:7" s="184" customFormat="1" x14ac:dyDescent="0.3">
      <c r="A595" s="271" t="s">
        <v>122</v>
      </c>
      <c r="B595" s="324" t="s">
        <v>727</v>
      </c>
      <c r="C595" s="312" t="s">
        <v>37</v>
      </c>
      <c r="D595" s="30">
        <f>D596</f>
        <v>300900.89999999997</v>
      </c>
      <c r="E595" s="143">
        <f>E596</f>
        <v>0</v>
      </c>
      <c r="F595" s="143">
        <f>F596</f>
        <v>0</v>
      </c>
      <c r="G595" s="156"/>
    </row>
    <row r="596" spans="1:7" s="184" customFormat="1" x14ac:dyDescent="0.3">
      <c r="A596" s="271" t="s">
        <v>53</v>
      </c>
      <c r="B596" s="324" t="s">
        <v>727</v>
      </c>
      <c r="C596" s="312" t="s">
        <v>67</v>
      </c>
      <c r="D596" s="30">
        <f>'Функц. 2024-2026'!F487</f>
        <v>300900.89999999997</v>
      </c>
      <c r="E596" s="143">
        <f>'Функц. 2024-2026'!H487</f>
        <v>0</v>
      </c>
      <c r="F596" s="143">
        <f>'Функц. 2024-2026'!J487</f>
        <v>0</v>
      </c>
      <c r="G596" s="287"/>
    </row>
    <row r="597" spans="1:7" ht="31.2" x14ac:dyDescent="0.3">
      <c r="A597" s="295" t="s">
        <v>596</v>
      </c>
      <c r="B597" s="324" t="s">
        <v>256</v>
      </c>
      <c r="C597" s="304"/>
      <c r="D597" s="30">
        <f>D598+D643+D635+D639</f>
        <v>330591.10000000003</v>
      </c>
      <c r="E597" s="30">
        <f>E598+E643+E635+E639</f>
        <v>195390.2</v>
      </c>
      <c r="F597" s="30">
        <f>F598+F643+F635+F639</f>
        <v>245948.4</v>
      </c>
      <c r="G597" s="156"/>
    </row>
    <row r="598" spans="1:7" ht="31.2" x14ac:dyDescent="0.3">
      <c r="A598" s="275" t="s">
        <v>597</v>
      </c>
      <c r="B598" s="324" t="s">
        <v>257</v>
      </c>
      <c r="C598" s="304"/>
      <c r="D598" s="30">
        <f>D603+D618+D606+D629+D621+D626+D615+D609+D612+D599+D632</f>
        <v>295677.7</v>
      </c>
      <c r="E598" s="673">
        <f t="shared" ref="E598" si="133">E603+E618+E606+E629+E621+E626+E615+E609+E612+E599+E632</f>
        <v>187229.80000000002</v>
      </c>
      <c r="F598" s="673">
        <f>F603+F618+F606+F629+F621+F626+F615+F609+F612+F599+F632</f>
        <v>237788</v>
      </c>
      <c r="G598" s="156"/>
    </row>
    <row r="599" spans="1:7" s="184" customFormat="1" x14ac:dyDescent="0.3">
      <c r="A599" s="275" t="s">
        <v>760</v>
      </c>
      <c r="B599" s="324" t="s">
        <v>761</v>
      </c>
      <c r="C599" s="478"/>
      <c r="D599" s="30">
        <f>D600</f>
        <v>628.5</v>
      </c>
      <c r="E599" s="30">
        <f t="shared" ref="E599:F601" si="134">E600</f>
        <v>29206</v>
      </c>
      <c r="F599" s="30">
        <f t="shared" si="134"/>
        <v>29206</v>
      </c>
      <c r="G599" s="156"/>
    </row>
    <row r="600" spans="1:7" s="184" customFormat="1" x14ac:dyDescent="0.3">
      <c r="A600" s="275" t="s">
        <v>762</v>
      </c>
      <c r="B600" s="324" t="s">
        <v>763</v>
      </c>
      <c r="C600" s="478"/>
      <c r="D600" s="30">
        <f>D601</f>
        <v>628.5</v>
      </c>
      <c r="E600" s="30">
        <f t="shared" si="134"/>
        <v>29206</v>
      </c>
      <c r="F600" s="30">
        <f t="shared" si="134"/>
        <v>29206</v>
      </c>
      <c r="G600" s="156"/>
    </row>
    <row r="601" spans="1:7" s="184" customFormat="1" x14ac:dyDescent="0.3">
      <c r="A601" s="271" t="s">
        <v>122</v>
      </c>
      <c r="B601" s="324" t="s">
        <v>763</v>
      </c>
      <c r="C601" s="452">
        <v>200</v>
      </c>
      <c r="D601" s="30">
        <f>D602</f>
        <v>628.5</v>
      </c>
      <c r="E601" s="30">
        <f t="shared" si="134"/>
        <v>29206</v>
      </c>
      <c r="F601" s="30">
        <f t="shared" si="134"/>
        <v>29206</v>
      </c>
      <c r="G601" s="156"/>
    </row>
    <row r="602" spans="1:7" s="184" customFormat="1" x14ac:dyDescent="0.3">
      <c r="A602" s="271" t="s">
        <v>53</v>
      </c>
      <c r="B602" s="324" t="s">
        <v>763</v>
      </c>
      <c r="C602" s="478">
        <v>240</v>
      </c>
      <c r="D602" s="30">
        <f>'Функц. 2024-2026'!F493</f>
        <v>628.5</v>
      </c>
      <c r="E602" s="143">
        <f>'Функц. 2024-2026'!H493</f>
        <v>29206</v>
      </c>
      <c r="F602" s="143">
        <f>'Функц. 2024-2026'!J493</f>
        <v>29206</v>
      </c>
      <c r="G602" s="156"/>
    </row>
    <row r="603" spans="1:7" x14ac:dyDescent="0.3">
      <c r="A603" s="297" t="s">
        <v>640</v>
      </c>
      <c r="B603" s="324" t="s">
        <v>639</v>
      </c>
      <c r="C603" s="304"/>
      <c r="D603" s="30">
        <f t="shared" ref="D603:F604" si="135">D604</f>
        <v>29500</v>
      </c>
      <c r="E603" s="143">
        <f t="shared" si="135"/>
        <v>25543.300000000003</v>
      </c>
      <c r="F603" s="143">
        <f t="shared" si="135"/>
        <v>25543.300000000003</v>
      </c>
      <c r="G603" s="156"/>
    </row>
    <row r="604" spans="1:7" x14ac:dyDescent="0.3">
      <c r="A604" s="271" t="s">
        <v>122</v>
      </c>
      <c r="B604" s="324" t="s">
        <v>639</v>
      </c>
      <c r="C604" s="306">
        <v>200</v>
      </c>
      <c r="D604" s="30">
        <f t="shared" si="135"/>
        <v>29500</v>
      </c>
      <c r="E604" s="143">
        <f t="shared" si="135"/>
        <v>25543.300000000003</v>
      </c>
      <c r="F604" s="143">
        <f t="shared" si="135"/>
        <v>25543.300000000003</v>
      </c>
      <c r="G604" s="156"/>
    </row>
    <row r="605" spans="1:7" x14ac:dyDescent="0.3">
      <c r="A605" s="271" t="s">
        <v>53</v>
      </c>
      <c r="B605" s="324" t="s">
        <v>639</v>
      </c>
      <c r="C605" s="304">
        <v>240</v>
      </c>
      <c r="D605" s="30">
        <f>'Функц. 2024-2026'!F496</f>
        <v>29500</v>
      </c>
      <c r="E605" s="143">
        <f>'Функц. 2024-2026'!H496</f>
        <v>25543.300000000003</v>
      </c>
      <c r="F605" s="143">
        <f>'Функц. 2024-2026'!J496</f>
        <v>25543.300000000003</v>
      </c>
      <c r="G605" s="156"/>
    </row>
    <row r="606" spans="1:7" s="184" customFormat="1" x14ac:dyDescent="0.3">
      <c r="A606" s="271" t="s">
        <v>481</v>
      </c>
      <c r="B606" s="324" t="s">
        <v>441</v>
      </c>
      <c r="C606" s="304"/>
      <c r="D606" s="30">
        <f t="shared" ref="D606:F607" si="136">D607</f>
        <v>30293.5</v>
      </c>
      <c r="E606" s="143">
        <f t="shared" si="136"/>
        <v>23427.9</v>
      </c>
      <c r="F606" s="143">
        <f t="shared" si="136"/>
        <v>22783.5</v>
      </c>
      <c r="G606" s="156"/>
    </row>
    <row r="607" spans="1:7" s="184" customFormat="1" x14ac:dyDescent="0.3">
      <c r="A607" s="271" t="s">
        <v>122</v>
      </c>
      <c r="B607" s="324" t="s">
        <v>441</v>
      </c>
      <c r="C607" s="306">
        <v>200</v>
      </c>
      <c r="D607" s="30">
        <f t="shared" si="136"/>
        <v>30293.5</v>
      </c>
      <c r="E607" s="143">
        <f t="shared" si="136"/>
        <v>23427.9</v>
      </c>
      <c r="F607" s="143">
        <f t="shared" si="136"/>
        <v>22783.5</v>
      </c>
      <c r="G607" s="156"/>
    </row>
    <row r="608" spans="1:7" s="184" customFormat="1" x14ac:dyDescent="0.3">
      <c r="A608" s="271" t="s">
        <v>53</v>
      </c>
      <c r="B608" s="324" t="s">
        <v>441</v>
      </c>
      <c r="C608" s="304">
        <v>240</v>
      </c>
      <c r="D608" s="30">
        <f>'Функц. 2024-2026'!F499</f>
        <v>30293.5</v>
      </c>
      <c r="E608" s="143">
        <f>'Функц. 2024-2026'!H499</f>
        <v>23427.9</v>
      </c>
      <c r="F608" s="143">
        <f>'Функц. 2024-2026'!J499</f>
        <v>22783.5</v>
      </c>
      <c r="G608" s="156"/>
    </row>
    <row r="609" spans="1:7" s="184" customFormat="1" ht="31.2" x14ac:dyDescent="0.3">
      <c r="A609" s="275" t="s">
        <v>746</v>
      </c>
      <c r="B609" s="324" t="s">
        <v>747</v>
      </c>
      <c r="C609" s="304"/>
      <c r="D609" s="30">
        <f t="shared" ref="D609:F610" si="137">D610</f>
        <v>29577.5</v>
      </c>
      <c r="E609" s="30">
        <f t="shared" si="137"/>
        <v>0</v>
      </c>
      <c r="F609" s="30">
        <f t="shared" si="137"/>
        <v>0</v>
      </c>
      <c r="G609" s="156"/>
    </row>
    <row r="610" spans="1:7" s="184" customFormat="1" x14ac:dyDescent="0.3">
      <c r="A610" s="271" t="s">
        <v>122</v>
      </c>
      <c r="B610" s="324" t="s">
        <v>747</v>
      </c>
      <c r="C610" s="306">
        <v>200</v>
      </c>
      <c r="D610" s="30">
        <f t="shared" si="137"/>
        <v>29577.5</v>
      </c>
      <c r="E610" s="30">
        <f t="shared" si="137"/>
        <v>0</v>
      </c>
      <c r="F610" s="30">
        <f t="shared" si="137"/>
        <v>0</v>
      </c>
      <c r="G610" s="156"/>
    </row>
    <row r="611" spans="1:7" s="184" customFormat="1" x14ac:dyDescent="0.3">
      <c r="A611" s="271" t="s">
        <v>53</v>
      </c>
      <c r="B611" s="324" t="s">
        <v>747</v>
      </c>
      <c r="C611" s="304">
        <v>240</v>
      </c>
      <c r="D611" s="30">
        <f>'Функц. 2024-2026'!F502</f>
        <v>29577.5</v>
      </c>
      <c r="E611" s="143">
        <f>'Функц. 2024-2026'!H502</f>
        <v>0</v>
      </c>
      <c r="F611" s="143">
        <f>'Функц. 2024-2026'!J502</f>
        <v>0</v>
      </c>
      <c r="G611" s="156"/>
    </row>
    <row r="612" spans="1:7" s="184" customFormat="1" ht="31.2" x14ac:dyDescent="0.3">
      <c r="A612" s="271" t="s">
        <v>750</v>
      </c>
      <c r="B612" s="324" t="s">
        <v>749</v>
      </c>
      <c r="C612" s="478"/>
      <c r="D612" s="30">
        <f t="shared" ref="D612:F613" si="138">D613</f>
        <v>14433.1</v>
      </c>
      <c r="E612" s="30">
        <f t="shared" si="138"/>
        <v>0</v>
      </c>
      <c r="F612" s="30">
        <f t="shared" si="138"/>
        <v>0</v>
      </c>
      <c r="G612" s="156"/>
    </row>
    <row r="613" spans="1:7" s="184" customFormat="1" x14ac:dyDescent="0.3">
      <c r="A613" s="271" t="s">
        <v>122</v>
      </c>
      <c r="B613" s="324" t="s">
        <v>749</v>
      </c>
      <c r="C613" s="452">
        <v>200</v>
      </c>
      <c r="D613" s="30">
        <f t="shared" si="138"/>
        <v>14433.1</v>
      </c>
      <c r="E613" s="30">
        <f t="shared" si="138"/>
        <v>0</v>
      </c>
      <c r="F613" s="30">
        <f t="shared" si="138"/>
        <v>0</v>
      </c>
      <c r="G613" s="156"/>
    </row>
    <row r="614" spans="1:7" s="184" customFormat="1" x14ac:dyDescent="0.3">
      <c r="A614" s="271" t="s">
        <v>53</v>
      </c>
      <c r="B614" s="324" t="s">
        <v>749</v>
      </c>
      <c r="C614" s="478">
        <v>240</v>
      </c>
      <c r="D614" s="30">
        <f>'Функц. 2024-2026'!F505</f>
        <v>14433.1</v>
      </c>
      <c r="E614" s="30">
        <f>'Функц. 2024-2026'!G505</f>
        <v>0</v>
      </c>
      <c r="F614" s="30">
        <f>'Функц. 2024-2026'!H505</f>
        <v>0</v>
      </c>
      <c r="G614" s="156"/>
    </row>
    <row r="615" spans="1:7" s="184" customFormat="1" x14ac:dyDescent="0.3">
      <c r="A615" s="271" t="s">
        <v>744</v>
      </c>
      <c r="B615" s="324" t="s">
        <v>745</v>
      </c>
      <c r="C615" s="478"/>
      <c r="D615" s="30">
        <f t="shared" ref="D615:F616" si="139">D616</f>
        <v>13208.900000000001</v>
      </c>
      <c r="E615" s="30">
        <f t="shared" si="139"/>
        <v>0</v>
      </c>
      <c r="F615" s="30">
        <f t="shared" si="139"/>
        <v>0</v>
      </c>
      <c r="G615" s="156"/>
    </row>
    <row r="616" spans="1:7" s="184" customFormat="1" x14ac:dyDescent="0.3">
      <c r="A616" s="271" t="s">
        <v>122</v>
      </c>
      <c r="B616" s="324" t="s">
        <v>745</v>
      </c>
      <c r="C616" s="452">
        <v>200</v>
      </c>
      <c r="D616" s="30">
        <f t="shared" si="139"/>
        <v>13208.900000000001</v>
      </c>
      <c r="E616" s="30">
        <f t="shared" si="139"/>
        <v>0</v>
      </c>
      <c r="F616" s="30">
        <f t="shared" si="139"/>
        <v>0</v>
      </c>
      <c r="G616" s="156"/>
    </row>
    <row r="617" spans="1:7" s="184" customFormat="1" x14ac:dyDescent="0.3">
      <c r="A617" s="271" t="s">
        <v>53</v>
      </c>
      <c r="B617" s="324" t="s">
        <v>745</v>
      </c>
      <c r="C617" s="478">
        <v>240</v>
      </c>
      <c r="D617" s="30">
        <f>'Функц. 2024-2026'!F508</f>
        <v>13208.900000000001</v>
      </c>
      <c r="E617" s="143">
        <f>'Функц. 2024-2026'!H508</f>
        <v>0</v>
      </c>
      <c r="F617" s="143">
        <f>'Функц. 2024-2026'!J508</f>
        <v>0</v>
      </c>
      <c r="G617" s="156"/>
    </row>
    <row r="618" spans="1:7" ht="31.2" x14ac:dyDescent="0.3">
      <c r="A618" s="297" t="s">
        <v>653</v>
      </c>
      <c r="B618" s="324" t="s">
        <v>459</v>
      </c>
      <c r="C618" s="304"/>
      <c r="D618" s="30">
        <f t="shared" ref="D618:F619" si="140">D619</f>
        <v>163866.70000000001</v>
      </c>
      <c r="E618" s="143">
        <f t="shared" si="140"/>
        <v>92952.200000000012</v>
      </c>
      <c r="F618" s="143">
        <f t="shared" si="140"/>
        <v>144747.90000000002</v>
      </c>
      <c r="G618" s="156"/>
    </row>
    <row r="619" spans="1:7" ht="31.2" x14ac:dyDescent="0.3">
      <c r="A619" s="293" t="s">
        <v>62</v>
      </c>
      <c r="B619" s="324" t="s">
        <v>459</v>
      </c>
      <c r="C619" s="306">
        <v>600</v>
      </c>
      <c r="D619" s="30">
        <f t="shared" si="140"/>
        <v>163866.70000000001</v>
      </c>
      <c r="E619" s="143">
        <f t="shared" si="140"/>
        <v>92952.200000000012</v>
      </c>
      <c r="F619" s="143">
        <f t="shared" si="140"/>
        <v>144747.90000000002</v>
      </c>
      <c r="G619" s="156"/>
    </row>
    <row r="620" spans="1:7" x14ac:dyDescent="0.3">
      <c r="A620" s="293" t="s">
        <v>63</v>
      </c>
      <c r="B620" s="324" t="s">
        <v>459</v>
      </c>
      <c r="C620" s="304">
        <v>610</v>
      </c>
      <c r="D620" s="30">
        <f>'Функц. 2024-2026'!F511</f>
        <v>163866.70000000001</v>
      </c>
      <c r="E620" s="143">
        <f>'Функц. 2024-2026'!H511</f>
        <v>92952.200000000012</v>
      </c>
      <c r="F620" s="143">
        <f>'Функц. 2024-2026'!J511</f>
        <v>144747.90000000002</v>
      </c>
      <c r="G620" s="156"/>
    </row>
    <row r="621" spans="1:7" s="184" customFormat="1" ht="31.2" x14ac:dyDescent="0.3">
      <c r="A621" s="293" t="s">
        <v>346</v>
      </c>
      <c r="B621" s="324" t="s">
        <v>599</v>
      </c>
      <c r="C621" s="304"/>
      <c r="D621" s="30">
        <f>D622+D624</f>
        <v>1474</v>
      </c>
      <c r="E621" s="30">
        <f>E622+E624</f>
        <v>1474</v>
      </c>
      <c r="F621" s="30">
        <f>F622+F624</f>
        <v>1474</v>
      </c>
      <c r="G621" s="156"/>
    </row>
    <row r="622" spans="1:7" s="184" customFormat="1" ht="46.8" x14ac:dyDescent="0.3">
      <c r="A622" s="293" t="s">
        <v>41</v>
      </c>
      <c r="B622" s="324" t="s">
        <v>599</v>
      </c>
      <c r="C622" s="304">
        <v>100</v>
      </c>
      <c r="D622" s="30">
        <f>D623</f>
        <v>1421</v>
      </c>
      <c r="E622" s="30">
        <f>E623</f>
        <v>1421</v>
      </c>
      <c r="F622" s="30">
        <f>F623</f>
        <v>1421</v>
      </c>
      <c r="G622" s="156"/>
    </row>
    <row r="623" spans="1:7" s="184" customFormat="1" x14ac:dyDescent="0.3">
      <c r="A623" s="293" t="s">
        <v>98</v>
      </c>
      <c r="B623" s="324" t="s">
        <v>599</v>
      </c>
      <c r="C623" s="304">
        <v>120</v>
      </c>
      <c r="D623" s="30">
        <f>'Функц. 2024-2026'!F527</f>
        <v>1421</v>
      </c>
      <c r="E623" s="143">
        <f>'Функц. 2024-2026'!H527</f>
        <v>1421</v>
      </c>
      <c r="F623" s="143">
        <f>'Функц. 2024-2026'!K527</f>
        <v>1421</v>
      </c>
      <c r="G623" s="156"/>
    </row>
    <row r="624" spans="1:7" s="184" customFormat="1" x14ac:dyDescent="0.3">
      <c r="A624" s="293" t="s">
        <v>122</v>
      </c>
      <c r="B624" s="324" t="s">
        <v>599</v>
      </c>
      <c r="C624" s="304">
        <v>200</v>
      </c>
      <c r="D624" s="30">
        <f>D625</f>
        <v>53</v>
      </c>
      <c r="E624" s="30">
        <f>E625</f>
        <v>53</v>
      </c>
      <c r="F624" s="30">
        <f>F625</f>
        <v>53</v>
      </c>
      <c r="G624" s="156"/>
    </row>
    <row r="625" spans="1:30" s="184" customFormat="1" x14ac:dyDescent="0.3">
      <c r="A625" s="293" t="s">
        <v>53</v>
      </c>
      <c r="B625" s="324" t="s">
        <v>599</v>
      </c>
      <c r="C625" s="304">
        <v>240</v>
      </c>
      <c r="D625" s="30">
        <f>'Функц. 2024-2026'!F529</f>
        <v>53</v>
      </c>
      <c r="E625" s="143">
        <f>'Функц. 2024-2026'!H529</f>
        <v>53</v>
      </c>
      <c r="F625" s="143">
        <f>'Функц. 2024-2026'!K529</f>
        <v>53</v>
      </c>
      <c r="G625" s="156"/>
    </row>
    <row r="626" spans="1:30" s="184" customFormat="1" x14ac:dyDescent="0.3">
      <c r="A626" s="271" t="s">
        <v>470</v>
      </c>
      <c r="B626" s="324" t="s">
        <v>706</v>
      </c>
      <c r="C626" s="304"/>
      <c r="D626" s="30">
        <f t="shared" ref="D626:F627" si="141">D627</f>
        <v>1317.5</v>
      </c>
      <c r="E626" s="30">
        <f t="shared" si="141"/>
        <v>6112.5</v>
      </c>
      <c r="F626" s="30">
        <f t="shared" si="141"/>
        <v>6112.5</v>
      </c>
      <c r="G626" s="156"/>
    </row>
    <row r="627" spans="1:30" s="184" customFormat="1" x14ac:dyDescent="0.3">
      <c r="A627" s="271" t="s">
        <v>122</v>
      </c>
      <c r="B627" s="324" t="s">
        <v>706</v>
      </c>
      <c r="C627" s="306">
        <v>200</v>
      </c>
      <c r="D627" s="30">
        <f t="shared" si="141"/>
        <v>1317.5</v>
      </c>
      <c r="E627" s="30">
        <f t="shared" si="141"/>
        <v>6112.5</v>
      </c>
      <c r="F627" s="30">
        <f t="shared" si="141"/>
        <v>6112.5</v>
      </c>
      <c r="G627" s="156"/>
    </row>
    <row r="628" spans="1:30" s="184" customFormat="1" x14ac:dyDescent="0.3">
      <c r="A628" s="271" t="s">
        <v>53</v>
      </c>
      <c r="B628" s="324" t="s">
        <v>706</v>
      </c>
      <c r="C628" s="304">
        <v>240</v>
      </c>
      <c r="D628" s="30">
        <f>'Функц. 2024-2026'!F514</f>
        <v>1317.5</v>
      </c>
      <c r="E628" s="143">
        <f>'Функц. 2024-2026'!H514</f>
        <v>6112.5</v>
      </c>
      <c r="F628" s="143">
        <f>'Функц. 2024-2026'!J514</f>
        <v>6112.5</v>
      </c>
      <c r="G628" s="156"/>
    </row>
    <row r="629" spans="1:30" s="184" customFormat="1" x14ac:dyDescent="0.3">
      <c r="A629" s="271" t="s">
        <v>488</v>
      </c>
      <c r="B629" s="324" t="s">
        <v>707</v>
      </c>
      <c r="C629" s="312"/>
      <c r="D629" s="30">
        <f t="shared" ref="D629:F630" si="142">D630</f>
        <v>10982.6</v>
      </c>
      <c r="E629" s="30">
        <f t="shared" si="142"/>
        <v>7920.8</v>
      </c>
      <c r="F629" s="30">
        <f t="shared" si="142"/>
        <v>7920.8</v>
      </c>
      <c r="G629" s="156"/>
    </row>
    <row r="630" spans="1:30" s="184" customFormat="1" x14ac:dyDescent="0.3">
      <c r="A630" s="271" t="s">
        <v>122</v>
      </c>
      <c r="B630" s="324" t="s">
        <v>707</v>
      </c>
      <c r="C630" s="312" t="s">
        <v>37</v>
      </c>
      <c r="D630" s="30">
        <f t="shared" si="142"/>
        <v>10982.6</v>
      </c>
      <c r="E630" s="30">
        <f t="shared" si="142"/>
        <v>7920.8</v>
      </c>
      <c r="F630" s="30">
        <f t="shared" si="142"/>
        <v>7920.8</v>
      </c>
      <c r="G630" s="156"/>
    </row>
    <row r="631" spans="1:30" s="184" customFormat="1" x14ac:dyDescent="0.3">
      <c r="A631" s="271" t="s">
        <v>53</v>
      </c>
      <c r="B631" s="324" t="s">
        <v>707</v>
      </c>
      <c r="C631" s="312" t="s">
        <v>67</v>
      </c>
      <c r="D631" s="30">
        <f>'Функц. 2024-2026'!F335</f>
        <v>10982.6</v>
      </c>
      <c r="E631" s="143">
        <f>'Функц. 2024-2026'!H335</f>
        <v>7920.8</v>
      </c>
      <c r="F631" s="143">
        <f>'Функц. 2024-2026'!J335</f>
        <v>7920.8</v>
      </c>
      <c r="G631" s="156"/>
    </row>
    <row r="632" spans="1:30" s="684" customFormat="1" x14ac:dyDescent="0.3">
      <c r="A632" s="566" t="s">
        <v>841</v>
      </c>
      <c r="B632" s="574" t="s">
        <v>842</v>
      </c>
      <c r="C632" s="593"/>
      <c r="D632" s="673">
        <f>D633</f>
        <v>395.4</v>
      </c>
      <c r="E632" s="673">
        <f t="shared" ref="E632:F633" si="143">E633</f>
        <v>593.1</v>
      </c>
      <c r="F632" s="673">
        <f t="shared" si="143"/>
        <v>0</v>
      </c>
      <c r="G632" s="686"/>
    </row>
    <row r="633" spans="1:30" s="684" customFormat="1" x14ac:dyDescent="0.3">
      <c r="A633" s="566" t="s">
        <v>122</v>
      </c>
      <c r="B633" s="574" t="s">
        <v>842</v>
      </c>
      <c r="C633" s="593" t="s">
        <v>37</v>
      </c>
      <c r="D633" s="673">
        <f>D634</f>
        <v>395.4</v>
      </c>
      <c r="E633" s="673">
        <f t="shared" si="143"/>
        <v>593.1</v>
      </c>
      <c r="F633" s="673">
        <f t="shared" si="143"/>
        <v>0</v>
      </c>
      <c r="G633" s="673">
        <f t="shared" ref="G633:AD633" si="144">G634</f>
        <v>0</v>
      </c>
      <c r="H633" s="673">
        <f t="shared" si="144"/>
        <v>0</v>
      </c>
      <c r="I633" s="673">
        <f t="shared" si="144"/>
        <v>0</v>
      </c>
      <c r="J633" s="673">
        <f t="shared" si="144"/>
        <v>0</v>
      </c>
      <c r="K633" s="673">
        <f t="shared" si="144"/>
        <v>0</v>
      </c>
      <c r="L633" s="673">
        <f t="shared" si="144"/>
        <v>0</v>
      </c>
      <c r="M633" s="673">
        <f t="shared" si="144"/>
        <v>0</v>
      </c>
      <c r="N633" s="673">
        <f t="shared" si="144"/>
        <v>0</v>
      </c>
      <c r="O633" s="673">
        <f t="shared" si="144"/>
        <v>0</v>
      </c>
      <c r="P633" s="673">
        <f t="shared" si="144"/>
        <v>0</v>
      </c>
      <c r="Q633" s="673">
        <f t="shared" si="144"/>
        <v>0</v>
      </c>
      <c r="R633" s="673">
        <f t="shared" si="144"/>
        <v>0</v>
      </c>
      <c r="S633" s="673">
        <f t="shared" si="144"/>
        <v>0</v>
      </c>
      <c r="T633" s="673">
        <f t="shared" si="144"/>
        <v>0</v>
      </c>
      <c r="U633" s="673">
        <f t="shared" si="144"/>
        <v>0</v>
      </c>
      <c r="V633" s="673">
        <f t="shared" si="144"/>
        <v>0</v>
      </c>
      <c r="W633" s="673">
        <f t="shared" si="144"/>
        <v>0</v>
      </c>
      <c r="X633" s="673">
        <f t="shared" si="144"/>
        <v>0</v>
      </c>
      <c r="Y633" s="673">
        <f t="shared" si="144"/>
        <v>0</v>
      </c>
      <c r="Z633" s="673">
        <f t="shared" si="144"/>
        <v>0</v>
      </c>
      <c r="AA633" s="673">
        <f t="shared" si="144"/>
        <v>0</v>
      </c>
      <c r="AB633" s="673">
        <f t="shared" si="144"/>
        <v>0</v>
      </c>
      <c r="AC633" s="673">
        <f t="shared" si="144"/>
        <v>0</v>
      </c>
      <c r="AD633" s="673">
        <f t="shared" si="144"/>
        <v>0</v>
      </c>
    </row>
    <row r="634" spans="1:30" s="684" customFormat="1" x14ac:dyDescent="0.3">
      <c r="A634" s="566" t="s">
        <v>53</v>
      </c>
      <c r="B634" s="574" t="s">
        <v>842</v>
      </c>
      <c r="C634" s="593" t="s">
        <v>67</v>
      </c>
      <c r="D634" s="673">
        <f>'Функц. 2024-2026'!F435</f>
        <v>395.4</v>
      </c>
      <c r="E634" s="143">
        <f>'Функц. 2024-2026'!H435</f>
        <v>593.1</v>
      </c>
      <c r="F634" s="143">
        <f>'Функц. 2024-2026'!J435</f>
        <v>0</v>
      </c>
      <c r="G634" s="686"/>
    </row>
    <row r="635" spans="1:30" s="184" customFormat="1" ht="31.2" x14ac:dyDescent="0.3">
      <c r="A635" s="297" t="s">
        <v>338</v>
      </c>
      <c r="B635" s="324" t="s">
        <v>600</v>
      </c>
      <c r="C635" s="306"/>
      <c r="D635" s="30">
        <f>D636</f>
        <v>100</v>
      </c>
      <c r="E635" s="30">
        <f>E636</f>
        <v>100</v>
      </c>
      <c r="F635" s="30">
        <f>F636</f>
        <v>100</v>
      </c>
      <c r="G635" s="156"/>
    </row>
    <row r="636" spans="1:30" s="184" customFormat="1" x14ac:dyDescent="0.3">
      <c r="A636" s="297" t="s">
        <v>366</v>
      </c>
      <c r="B636" s="324" t="s">
        <v>601</v>
      </c>
      <c r="C636" s="306"/>
      <c r="D636" s="30">
        <f t="shared" ref="D636:F637" si="145">D637</f>
        <v>100</v>
      </c>
      <c r="E636" s="143">
        <f t="shared" si="145"/>
        <v>100</v>
      </c>
      <c r="F636" s="143">
        <f t="shared" si="145"/>
        <v>100</v>
      </c>
      <c r="G636" s="156"/>
    </row>
    <row r="637" spans="1:30" s="184" customFormat="1" x14ac:dyDescent="0.3">
      <c r="A637" s="293" t="s">
        <v>122</v>
      </c>
      <c r="B637" s="324" t="s">
        <v>601</v>
      </c>
      <c r="C637" s="312" t="s">
        <v>37</v>
      </c>
      <c r="D637" s="30">
        <f t="shared" si="145"/>
        <v>100</v>
      </c>
      <c r="E637" s="143">
        <f t="shared" si="145"/>
        <v>100</v>
      </c>
      <c r="F637" s="143">
        <f t="shared" si="145"/>
        <v>100</v>
      </c>
      <c r="G637" s="156"/>
    </row>
    <row r="638" spans="1:30" s="184" customFormat="1" x14ac:dyDescent="0.3">
      <c r="A638" s="293" t="s">
        <v>53</v>
      </c>
      <c r="B638" s="324" t="s">
        <v>601</v>
      </c>
      <c r="C638" s="312" t="s">
        <v>67</v>
      </c>
      <c r="D638" s="30">
        <f>'Функц. 2024-2026'!F384</f>
        <v>100</v>
      </c>
      <c r="E638" s="143">
        <f>'Функц. 2024-2026'!H384</f>
        <v>100</v>
      </c>
      <c r="F638" s="143">
        <f>'Функц. 2024-2026'!J384</f>
        <v>100</v>
      </c>
      <c r="G638" s="156"/>
    </row>
    <row r="639" spans="1:30" s="184" customFormat="1" ht="31.2" x14ac:dyDescent="0.3">
      <c r="A639" s="275" t="s">
        <v>339</v>
      </c>
      <c r="B639" s="324" t="s">
        <v>598</v>
      </c>
      <c r="C639" s="306"/>
      <c r="D639" s="30">
        <f t="shared" ref="D639:F641" si="146">D640</f>
        <v>2664</v>
      </c>
      <c r="E639" s="30">
        <f t="shared" si="146"/>
        <v>0</v>
      </c>
      <c r="F639" s="30">
        <f t="shared" si="146"/>
        <v>0</v>
      </c>
      <c r="G639" s="156"/>
    </row>
    <row r="640" spans="1:30" s="184" customFormat="1" x14ac:dyDescent="0.3">
      <c r="A640" s="275" t="s">
        <v>688</v>
      </c>
      <c r="B640" s="324" t="s">
        <v>705</v>
      </c>
      <c r="C640" s="312"/>
      <c r="D640" s="30">
        <f t="shared" si="146"/>
        <v>2664</v>
      </c>
      <c r="E640" s="30">
        <f t="shared" si="146"/>
        <v>0</v>
      </c>
      <c r="F640" s="30">
        <f t="shared" si="146"/>
        <v>0</v>
      </c>
      <c r="G640" s="156"/>
    </row>
    <row r="641" spans="1:7" s="184" customFormat="1" x14ac:dyDescent="0.3">
      <c r="A641" s="271" t="s">
        <v>42</v>
      </c>
      <c r="B641" s="324" t="s">
        <v>705</v>
      </c>
      <c r="C641" s="312" t="s">
        <v>371</v>
      </c>
      <c r="D641" s="30">
        <f t="shared" si="146"/>
        <v>2664</v>
      </c>
      <c r="E641" s="30">
        <f t="shared" si="146"/>
        <v>0</v>
      </c>
      <c r="F641" s="30">
        <f t="shared" si="146"/>
        <v>0</v>
      </c>
      <c r="G641" s="156"/>
    </row>
    <row r="642" spans="1:7" s="184" customFormat="1" ht="31.2" x14ac:dyDescent="0.3">
      <c r="A642" s="271" t="s">
        <v>123</v>
      </c>
      <c r="B642" s="324" t="s">
        <v>705</v>
      </c>
      <c r="C642" s="312" t="s">
        <v>372</v>
      </c>
      <c r="D642" s="30">
        <f>'Функц. 2024-2026'!F388</f>
        <v>2664</v>
      </c>
      <c r="E642" s="143">
        <f>'Функц. 2024-2026'!H388</f>
        <v>0</v>
      </c>
      <c r="F642" s="143">
        <f>'Функц. 2024-2026'!J388</f>
        <v>0</v>
      </c>
      <c r="G642" s="156"/>
    </row>
    <row r="643" spans="1:7" s="184" customFormat="1" x14ac:dyDescent="0.3">
      <c r="A643" s="275" t="s">
        <v>401</v>
      </c>
      <c r="B643" s="540" t="s">
        <v>469</v>
      </c>
      <c r="C643" s="304"/>
      <c r="D643" s="30">
        <f t="shared" ref="D643:F645" si="147">D644</f>
        <v>32149.4</v>
      </c>
      <c r="E643" s="143">
        <f t="shared" si="147"/>
        <v>8060.4</v>
      </c>
      <c r="F643" s="143">
        <f t="shared" si="147"/>
        <v>8060.4</v>
      </c>
      <c r="G643" s="156"/>
    </row>
    <row r="644" spans="1:7" s="184" customFormat="1" x14ac:dyDescent="0.3">
      <c r="A644" s="271" t="s">
        <v>430</v>
      </c>
      <c r="B644" s="430" t="s">
        <v>710</v>
      </c>
      <c r="C644" s="304"/>
      <c r="D644" s="30">
        <f t="shared" si="147"/>
        <v>32149.4</v>
      </c>
      <c r="E644" s="143">
        <f t="shared" si="147"/>
        <v>8060.4</v>
      </c>
      <c r="F644" s="143">
        <f t="shared" si="147"/>
        <v>8060.4</v>
      </c>
      <c r="G644" s="156"/>
    </row>
    <row r="645" spans="1:7" s="184" customFormat="1" x14ac:dyDescent="0.3">
      <c r="A645" s="271" t="s">
        <v>122</v>
      </c>
      <c r="B645" s="430" t="s">
        <v>710</v>
      </c>
      <c r="C645" s="304">
        <v>200</v>
      </c>
      <c r="D645" s="30">
        <f t="shared" si="147"/>
        <v>32149.4</v>
      </c>
      <c r="E645" s="143">
        <f t="shared" si="147"/>
        <v>8060.4</v>
      </c>
      <c r="F645" s="143">
        <f t="shared" si="147"/>
        <v>8060.4</v>
      </c>
      <c r="G645" s="156"/>
    </row>
    <row r="646" spans="1:7" s="184" customFormat="1" x14ac:dyDescent="0.3">
      <c r="A646" s="271" t="s">
        <v>53</v>
      </c>
      <c r="B646" s="430" t="s">
        <v>710</v>
      </c>
      <c r="C646" s="304">
        <v>240</v>
      </c>
      <c r="D646" s="30">
        <f>'Функц. 2024-2026'!F339</f>
        <v>32149.4</v>
      </c>
      <c r="E646" s="143">
        <f>'Функц. 2024-2026'!H339</f>
        <v>8060.4</v>
      </c>
      <c r="F646" s="143">
        <f>'Функц. 2024-2026'!J339</f>
        <v>8060.4</v>
      </c>
      <c r="G646" s="156"/>
    </row>
    <row r="647" spans="1:7" x14ac:dyDescent="0.3">
      <c r="A647" s="295" t="s">
        <v>196</v>
      </c>
      <c r="B647" s="324" t="s">
        <v>337</v>
      </c>
      <c r="C647" s="304"/>
      <c r="D647" s="30">
        <f t="shared" ref="D647:F648" si="148">D648</f>
        <v>25434.5</v>
      </c>
      <c r="E647" s="30">
        <f t="shared" si="148"/>
        <v>21938.7</v>
      </c>
      <c r="F647" s="30">
        <f t="shared" si="148"/>
        <v>21938.7</v>
      </c>
      <c r="G647" s="156"/>
    </row>
    <row r="648" spans="1:7" ht="31.2" x14ac:dyDescent="0.3">
      <c r="A648" s="295" t="s">
        <v>198</v>
      </c>
      <c r="B648" s="324" t="s">
        <v>340</v>
      </c>
      <c r="C648" s="304"/>
      <c r="D648" s="30">
        <f t="shared" si="148"/>
        <v>25434.5</v>
      </c>
      <c r="E648" s="30">
        <f t="shared" si="148"/>
        <v>21938.7</v>
      </c>
      <c r="F648" s="30">
        <f t="shared" si="148"/>
        <v>21938.7</v>
      </c>
      <c r="G648" s="156"/>
    </row>
    <row r="649" spans="1:7" x14ac:dyDescent="0.3">
      <c r="A649" s="297" t="s">
        <v>212</v>
      </c>
      <c r="B649" s="324" t="s">
        <v>602</v>
      </c>
      <c r="C649" s="304"/>
      <c r="D649" s="30">
        <f>D650+D655+D658</f>
        <v>25434.5</v>
      </c>
      <c r="E649" s="143">
        <f>E650+E655+E658</f>
        <v>21938.7</v>
      </c>
      <c r="F649" s="143">
        <f>F650+F655+F658</f>
        <v>21938.7</v>
      </c>
      <c r="G649" s="156"/>
    </row>
    <row r="650" spans="1:7" ht="31.2" x14ac:dyDescent="0.3">
      <c r="A650" s="293" t="s">
        <v>213</v>
      </c>
      <c r="B650" s="324" t="s">
        <v>603</v>
      </c>
      <c r="C650" s="483"/>
      <c r="D650" s="30">
        <f>D651+D653</f>
        <v>3610.5</v>
      </c>
      <c r="E650" s="30">
        <f>E651+E653</f>
        <v>2192.4</v>
      </c>
      <c r="F650" s="30">
        <f>F651+F653</f>
        <v>2192.4</v>
      </c>
      <c r="G650" s="156"/>
    </row>
    <row r="651" spans="1:7" x14ac:dyDescent="0.3">
      <c r="A651" s="293" t="s">
        <v>122</v>
      </c>
      <c r="B651" s="324" t="s">
        <v>603</v>
      </c>
      <c r="C651" s="304">
        <v>200</v>
      </c>
      <c r="D651" s="30">
        <f>D652</f>
        <v>2011</v>
      </c>
      <c r="E651" s="143">
        <f>E652</f>
        <v>2192.4</v>
      </c>
      <c r="F651" s="143">
        <f>F652</f>
        <v>2192.4</v>
      </c>
      <c r="G651" s="156"/>
    </row>
    <row r="652" spans="1:7" x14ac:dyDescent="0.3">
      <c r="A652" s="293" t="s">
        <v>53</v>
      </c>
      <c r="B652" s="324" t="s">
        <v>603</v>
      </c>
      <c r="C652" s="304">
        <v>240</v>
      </c>
      <c r="D652" s="30">
        <f>'Функц. 2024-2026'!F535</f>
        <v>2011</v>
      </c>
      <c r="E652" s="143">
        <f>'Функц. 2024-2026'!H535</f>
        <v>2192.4</v>
      </c>
      <c r="F652" s="143">
        <f>'Функц. 2024-2026'!J535</f>
        <v>2192.4</v>
      </c>
      <c r="G652" s="156"/>
    </row>
    <row r="653" spans="1:7" s="184" customFormat="1" x14ac:dyDescent="0.3">
      <c r="A653" s="271" t="s">
        <v>42</v>
      </c>
      <c r="B653" s="324" t="s">
        <v>603</v>
      </c>
      <c r="C653" s="304">
        <v>800</v>
      </c>
      <c r="D653" s="30">
        <f>D654</f>
        <v>1599.5</v>
      </c>
      <c r="E653" s="30">
        <f>E654</f>
        <v>0</v>
      </c>
      <c r="F653" s="30">
        <f>F654</f>
        <v>0</v>
      </c>
      <c r="G653" s="156"/>
    </row>
    <row r="654" spans="1:7" s="184" customFormat="1" x14ac:dyDescent="0.3">
      <c r="A654" s="271" t="s">
        <v>59</v>
      </c>
      <c r="B654" s="324" t="s">
        <v>603</v>
      </c>
      <c r="C654" s="304">
        <v>850</v>
      </c>
      <c r="D654" s="30">
        <f>'ведом. 2024-2026'!AD984</f>
        <v>1599.5</v>
      </c>
      <c r="E654" s="143">
        <v>0</v>
      </c>
      <c r="F654" s="143">
        <f>'Функц. 2024-2026'!J537</f>
        <v>0</v>
      </c>
      <c r="G654" s="156"/>
    </row>
    <row r="655" spans="1:7" ht="31.2" x14ac:dyDescent="0.3">
      <c r="A655" s="293" t="s">
        <v>214</v>
      </c>
      <c r="B655" s="324" t="s">
        <v>604</v>
      </c>
      <c r="C655" s="483"/>
      <c r="D655" s="30">
        <f t="shared" ref="D655:F656" si="149">D656</f>
        <v>13378.400000000001</v>
      </c>
      <c r="E655" s="143">
        <f t="shared" si="149"/>
        <v>12198.7</v>
      </c>
      <c r="F655" s="143">
        <f t="shared" si="149"/>
        <v>12198.7</v>
      </c>
      <c r="G655" s="156"/>
    </row>
    <row r="656" spans="1:7" ht="46.8" x14ac:dyDescent="0.3">
      <c r="A656" s="293" t="s">
        <v>41</v>
      </c>
      <c r="B656" s="324" t="s">
        <v>604</v>
      </c>
      <c r="C656" s="304">
        <v>100</v>
      </c>
      <c r="D656" s="30">
        <f t="shared" si="149"/>
        <v>13378.400000000001</v>
      </c>
      <c r="E656" s="143">
        <f t="shared" si="149"/>
        <v>12198.7</v>
      </c>
      <c r="F656" s="143">
        <f t="shared" si="149"/>
        <v>12198.7</v>
      </c>
      <c r="G656" s="156"/>
    </row>
    <row r="657" spans="1:7" x14ac:dyDescent="0.3">
      <c r="A657" s="293" t="s">
        <v>98</v>
      </c>
      <c r="B657" s="324" t="s">
        <v>604</v>
      </c>
      <c r="C657" s="304">
        <v>120</v>
      </c>
      <c r="D657" s="30">
        <f>'Функц. 2024-2026'!F540</f>
        <v>13378.400000000001</v>
      </c>
      <c r="E657" s="143">
        <f>'Функц. 2024-2026'!H540</f>
        <v>12198.7</v>
      </c>
      <c r="F657" s="143">
        <f>'Функц. 2024-2026'!J540</f>
        <v>12198.7</v>
      </c>
      <c r="G657" s="156"/>
    </row>
    <row r="658" spans="1:7" ht="31.2" x14ac:dyDescent="0.3">
      <c r="A658" s="293" t="s">
        <v>215</v>
      </c>
      <c r="B658" s="324" t="s">
        <v>605</v>
      </c>
      <c r="C658" s="483"/>
      <c r="D658" s="30">
        <f t="shared" ref="D658:F659" si="150">D659</f>
        <v>8445.6</v>
      </c>
      <c r="E658" s="143">
        <f t="shared" si="150"/>
        <v>7547.6</v>
      </c>
      <c r="F658" s="143">
        <f t="shared" si="150"/>
        <v>7547.6</v>
      </c>
      <c r="G658" s="156"/>
    </row>
    <row r="659" spans="1:7" ht="46.8" x14ac:dyDescent="0.3">
      <c r="A659" s="293" t="s">
        <v>41</v>
      </c>
      <c r="B659" s="324" t="s">
        <v>605</v>
      </c>
      <c r="C659" s="304">
        <v>100</v>
      </c>
      <c r="D659" s="30">
        <f t="shared" si="150"/>
        <v>8445.6</v>
      </c>
      <c r="E659" s="143">
        <f t="shared" si="150"/>
        <v>7547.6</v>
      </c>
      <c r="F659" s="143">
        <f t="shared" si="150"/>
        <v>7547.6</v>
      </c>
      <c r="G659" s="156"/>
    </row>
    <row r="660" spans="1:7" x14ac:dyDescent="0.3">
      <c r="A660" s="293" t="s">
        <v>98</v>
      </c>
      <c r="B660" s="324" t="s">
        <v>605</v>
      </c>
      <c r="C660" s="304">
        <v>120</v>
      </c>
      <c r="D660" s="30">
        <f>'Функц. 2024-2026'!F543</f>
        <v>8445.6</v>
      </c>
      <c r="E660" s="143">
        <f>'Функц. 2024-2026'!H543</f>
        <v>7547.6</v>
      </c>
      <c r="F660" s="143">
        <f>'Функц. 2024-2026'!J543</f>
        <v>7547.6</v>
      </c>
      <c r="G660" s="156"/>
    </row>
    <row r="661" spans="1:7" s="184" customFormat="1" x14ac:dyDescent="0.3">
      <c r="A661" s="293" t="s">
        <v>814</v>
      </c>
      <c r="B661" s="324" t="s">
        <v>754</v>
      </c>
      <c r="C661" s="489"/>
      <c r="D661" s="30">
        <f>D662</f>
        <v>550</v>
      </c>
      <c r="E661" s="30">
        <f t="shared" ref="E661:F665" si="151">E662</f>
        <v>0</v>
      </c>
      <c r="F661" s="30">
        <f t="shared" si="151"/>
        <v>0</v>
      </c>
      <c r="G661" s="156"/>
    </row>
    <row r="662" spans="1:7" s="184" customFormat="1" ht="31.2" x14ac:dyDescent="0.3">
      <c r="A662" s="293" t="s">
        <v>753</v>
      </c>
      <c r="B662" s="324" t="s">
        <v>755</v>
      </c>
      <c r="C662" s="489"/>
      <c r="D662" s="30">
        <f>D663</f>
        <v>550</v>
      </c>
      <c r="E662" s="30">
        <f t="shared" si="151"/>
        <v>0</v>
      </c>
      <c r="F662" s="30">
        <f t="shared" si="151"/>
        <v>0</v>
      </c>
      <c r="G662" s="156"/>
    </row>
    <row r="663" spans="1:7" s="184" customFormat="1" ht="46.8" x14ac:dyDescent="0.3">
      <c r="A663" s="295" t="s">
        <v>751</v>
      </c>
      <c r="B663" s="324" t="s">
        <v>756</v>
      </c>
      <c r="C663" s="489"/>
      <c r="D663" s="30">
        <f>D664</f>
        <v>550</v>
      </c>
      <c r="E663" s="30">
        <f t="shared" si="151"/>
        <v>0</v>
      </c>
      <c r="F663" s="30">
        <f t="shared" si="151"/>
        <v>0</v>
      </c>
      <c r="G663" s="156"/>
    </row>
    <row r="664" spans="1:7" s="184" customFormat="1" ht="31.2" x14ac:dyDescent="0.3">
      <c r="A664" s="295" t="s">
        <v>752</v>
      </c>
      <c r="B664" s="324" t="s">
        <v>757</v>
      </c>
      <c r="C664" s="489"/>
      <c r="D664" s="30">
        <f>D665</f>
        <v>550</v>
      </c>
      <c r="E664" s="30">
        <f t="shared" si="151"/>
        <v>0</v>
      </c>
      <c r="F664" s="30">
        <f t="shared" si="151"/>
        <v>0</v>
      </c>
      <c r="G664" s="156"/>
    </row>
    <row r="665" spans="1:7" s="184" customFormat="1" x14ac:dyDescent="0.3">
      <c r="A665" s="293" t="s">
        <v>122</v>
      </c>
      <c r="B665" s="324" t="s">
        <v>757</v>
      </c>
      <c r="C665" s="489" t="s">
        <v>37</v>
      </c>
      <c r="D665" s="30">
        <f>D666</f>
        <v>550</v>
      </c>
      <c r="E665" s="30">
        <f t="shared" si="151"/>
        <v>0</v>
      </c>
      <c r="F665" s="30">
        <f t="shared" si="151"/>
        <v>0</v>
      </c>
      <c r="G665" s="156"/>
    </row>
    <row r="666" spans="1:7" s="184" customFormat="1" x14ac:dyDescent="0.3">
      <c r="A666" s="293" t="s">
        <v>53</v>
      </c>
      <c r="B666" s="324" t="s">
        <v>757</v>
      </c>
      <c r="C666" s="489" t="s">
        <v>67</v>
      </c>
      <c r="D666" s="30">
        <f>'Функц. 2024-2026'!F394</f>
        <v>550</v>
      </c>
      <c r="E666" s="143">
        <f>'Функц. 2024-2026'!H394</f>
        <v>0</v>
      </c>
      <c r="F666" s="143">
        <f>'Функц. 2024-2026'!J394</f>
        <v>0</v>
      </c>
      <c r="G666" s="156"/>
    </row>
    <row r="667" spans="1:7" s="180" customFormat="1" x14ac:dyDescent="0.3">
      <c r="A667" s="445" t="s">
        <v>374</v>
      </c>
      <c r="B667" s="324"/>
      <c r="C667" s="315"/>
      <c r="D667" s="33">
        <f>D576+D570+D542+D516+D480+D380+D340+D323+D253+D245+D231+D192+D91+D20+D661+D14+D374</f>
        <v>5122008.1000000006</v>
      </c>
      <c r="E667" s="723">
        <f t="shared" ref="E667:F667" si="152">E576+E570+E542+E516+E480+E380+E340+E323+E253+E245+E231+E192+E91+E20+E661+E14+E374</f>
        <v>3727450.8</v>
      </c>
      <c r="F667" s="723">
        <f t="shared" si="152"/>
        <v>2472373.1</v>
      </c>
      <c r="G667" s="156"/>
    </row>
    <row r="668" spans="1:7" s="179" customFormat="1" ht="31.2" x14ac:dyDescent="0.3">
      <c r="A668" s="439" t="s">
        <v>288</v>
      </c>
      <c r="B668" s="527" t="s">
        <v>101</v>
      </c>
      <c r="C668" s="309"/>
      <c r="D668" s="33">
        <f>D669+D672+D675+G678+D685</f>
        <v>27830.3</v>
      </c>
      <c r="E668" s="33">
        <f>E669+E672+E675+H678+E685</f>
        <v>27551.3</v>
      </c>
      <c r="F668" s="33">
        <f>F669+F672+F675+I678+F685</f>
        <v>27402.3</v>
      </c>
      <c r="G668" s="156"/>
    </row>
    <row r="669" spans="1:7" x14ac:dyDescent="0.3">
      <c r="A669" s="446" t="s">
        <v>295</v>
      </c>
      <c r="B669" s="324" t="s">
        <v>298</v>
      </c>
      <c r="C669" s="304"/>
      <c r="D669" s="30">
        <f t="shared" ref="D669:F670" si="153">D670</f>
        <v>3223.4</v>
      </c>
      <c r="E669" s="30">
        <f t="shared" si="153"/>
        <v>3223.4</v>
      </c>
      <c r="F669" s="30">
        <f t="shared" si="153"/>
        <v>3223.4</v>
      </c>
      <c r="G669" s="156"/>
    </row>
    <row r="670" spans="1:7" ht="46.8" x14ac:dyDescent="0.3">
      <c r="A670" s="293" t="s">
        <v>41</v>
      </c>
      <c r="B670" s="324" t="s">
        <v>298</v>
      </c>
      <c r="C670" s="306">
        <v>100</v>
      </c>
      <c r="D670" s="30">
        <f t="shared" si="153"/>
        <v>3223.4</v>
      </c>
      <c r="E670" s="30">
        <f t="shared" si="153"/>
        <v>3223.4</v>
      </c>
      <c r="F670" s="30">
        <f t="shared" si="153"/>
        <v>3223.4</v>
      </c>
      <c r="G670" s="156"/>
    </row>
    <row r="671" spans="1:7" x14ac:dyDescent="0.3">
      <c r="A671" s="293" t="s">
        <v>98</v>
      </c>
      <c r="B671" s="324" t="s">
        <v>298</v>
      </c>
      <c r="C671" s="304">
        <v>120</v>
      </c>
      <c r="D671" s="30">
        <f>'Функц. 2024-2026'!F26</f>
        <v>3223.4</v>
      </c>
      <c r="E671" s="30">
        <f>'Функц. 2024-2026'!H26</f>
        <v>3223.4</v>
      </c>
      <c r="F671" s="30">
        <f>'Функц. 2024-2026'!J26</f>
        <v>3223.4</v>
      </c>
      <c r="G671" s="156"/>
    </row>
    <row r="672" spans="1:7" x14ac:dyDescent="0.3">
      <c r="A672" s="293" t="s">
        <v>347</v>
      </c>
      <c r="B672" s="324" t="s">
        <v>299</v>
      </c>
      <c r="C672" s="304"/>
      <c r="D672" s="30">
        <f t="shared" ref="D672:F673" si="154">D673</f>
        <v>2447.9</v>
      </c>
      <c r="E672" s="30">
        <f t="shared" si="154"/>
        <v>2447.9</v>
      </c>
      <c r="F672" s="30">
        <f t="shared" si="154"/>
        <v>2447.9</v>
      </c>
      <c r="G672" s="156"/>
    </row>
    <row r="673" spans="1:7" ht="46.8" x14ac:dyDescent="0.3">
      <c r="A673" s="293" t="s">
        <v>41</v>
      </c>
      <c r="B673" s="324" t="s">
        <v>299</v>
      </c>
      <c r="C673" s="306">
        <v>100</v>
      </c>
      <c r="D673" s="30">
        <f t="shared" si="154"/>
        <v>2447.9</v>
      </c>
      <c r="E673" s="30">
        <f t="shared" si="154"/>
        <v>2447.9</v>
      </c>
      <c r="F673" s="30">
        <f t="shared" si="154"/>
        <v>2447.9</v>
      </c>
      <c r="G673" s="156"/>
    </row>
    <row r="674" spans="1:7" x14ac:dyDescent="0.3">
      <c r="A674" s="293" t="s">
        <v>98</v>
      </c>
      <c r="B674" s="324" t="s">
        <v>299</v>
      </c>
      <c r="C674" s="304">
        <v>120</v>
      </c>
      <c r="D674" s="30">
        <f>'Функц. 2024-2026'!F29</f>
        <v>2447.9</v>
      </c>
      <c r="E674" s="30">
        <f>'Функц. 2024-2026'!H29</f>
        <v>2447.9</v>
      </c>
      <c r="F674" s="30">
        <f>'Функц. 2024-2026'!J29</f>
        <v>2447.9</v>
      </c>
      <c r="G674" s="156"/>
    </row>
    <row r="675" spans="1:7" x14ac:dyDescent="0.3">
      <c r="A675" s="296" t="s">
        <v>296</v>
      </c>
      <c r="B675" s="324" t="s">
        <v>297</v>
      </c>
      <c r="C675" s="304"/>
      <c r="D675" s="30">
        <f>D676+D679+D682</f>
        <v>11556</v>
      </c>
      <c r="E675" s="30">
        <f>E676+E679+E682</f>
        <v>11411</v>
      </c>
      <c r="F675" s="30">
        <f>F676+F679+F682</f>
        <v>11256</v>
      </c>
      <c r="G675" s="156"/>
    </row>
    <row r="676" spans="1:7" ht="31.2" x14ac:dyDescent="0.3">
      <c r="A676" s="293" t="s">
        <v>300</v>
      </c>
      <c r="B676" s="324" t="s">
        <v>301</v>
      </c>
      <c r="C676" s="304"/>
      <c r="D676" s="30">
        <f t="shared" ref="D676:F677" si="155">D677</f>
        <v>2080.4</v>
      </c>
      <c r="E676" s="30">
        <f t="shared" si="155"/>
        <v>1935.4</v>
      </c>
      <c r="F676" s="30">
        <f t="shared" si="155"/>
        <v>1780.4</v>
      </c>
      <c r="G676" s="156"/>
    </row>
    <row r="677" spans="1:7" x14ac:dyDescent="0.3">
      <c r="A677" s="293" t="s">
        <v>122</v>
      </c>
      <c r="B677" s="324" t="s">
        <v>301</v>
      </c>
      <c r="C677" s="304">
        <v>200</v>
      </c>
      <c r="D677" s="30">
        <f t="shared" si="155"/>
        <v>2080.4</v>
      </c>
      <c r="E677" s="30">
        <f t="shared" si="155"/>
        <v>1935.4</v>
      </c>
      <c r="F677" s="30">
        <f t="shared" si="155"/>
        <v>1780.4</v>
      </c>
      <c r="G677" s="156"/>
    </row>
    <row r="678" spans="1:7" x14ac:dyDescent="0.3">
      <c r="A678" s="293" t="s">
        <v>53</v>
      </c>
      <c r="B678" s="324" t="s">
        <v>301</v>
      </c>
      <c r="C678" s="304">
        <v>240</v>
      </c>
      <c r="D678" s="30">
        <f>'Функц. 2024-2026'!F33</f>
        <v>2080.4</v>
      </c>
      <c r="E678" s="30">
        <f>'Функц. 2024-2026'!H33</f>
        <v>1935.4</v>
      </c>
      <c r="F678" s="30">
        <f>'Функц. 2024-2026'!J33</f>
        <v>1780.4</v>
      </c>
      <c r="G678" s="156"/>
    </row>
    <row r="679" spans="1:7" ht="46.8" x14ac:dyDescent="0.3">
      <c r="A679" s="271" t="s">
        <v>304</v>
      </c>
      <c r="B679" s="324" t="s">
        <v>302</v>
      </c>
      <c r="C679" s="304"/>
      <c r="D679" s="30">
        <f t="shared" ref="D679:F680" si="156">D680</f>
        <v>4616.5</v>
      </c>
      <c r="E679" s="30">
        <f t="shared" si="156"/>
        <v>4616.5</v>
      </c>
      <c r="F679" s="30">
        <f t="shared" si="156"/>
        <v>4616.5</v>
      </c>
      <c r="G679" s="156"/>
    </row>
    <row r="680" spans="1:7" ht="46.8" x14ac:dyDescent="0.3">
      <c r="A680" s="293" t="s">
        <v>41</v>
      </c>
      <c r="B680" s="324" t="s">
        <v>302</v>
      </c>
      <c r="C680" s="306">
        <v>100</v>
      </c>
      <c r="D680" s="30">
        <f t="shared" si="156"/>
        <v>4616.5</v>
      </c>
      <c r="E680" s="30">
        <f t="shared" si="156"/>
        <v>4616.5</v>
      </c>
      <c r="F680" s="30">
        <f t="shared" si="156"/>
        <v>4616.5</v>
      </c>
      <c r="G680" s="156"/>
    </row>
    <row r="681" spans="1:7" x14ac:dyDescent="0.3">
      <c r="A681" s="293" t="s">
        <v>98</v>
      </c>
      <c r="B681" s="324" t="s">
        <v>302</v>
      </c>
      <c r="C681" s="304">
        <v>120</v>
      </c>
      <c r="D681" s="30">
        <f>'Функц. 2024-2026'!F36</f>
        <v>4616.5</v>
      </c>
      <c r="E681" s="30">
        <f>'Функц. 2024-2026'!H36</f>
        <v>4616.5</v>
      </c>
      <c r="F681" s="30">
        <f>'Функц. 2024-2026'!J36</f>
        <v>4616.5</v>
      </c>
      <c r="G681" s="156"/>
    </row>
    <row r="682" spans="1:7" ht="31.2" x14ac:dyDescent="0.3">
      <c r="A682" s="293" t="s">
        <v>305</v>
      </c>
      <c r="B682" s="324" t="s">
        <v>303</v>
      </c>
      <c r="C682" s="304"/>
      <c r="D682" s="30">
        <f t="shared" ref="D682:F683" si="157">D683</f>
        <v>4859.1000000000004</v>
      </c>
      <c r="E682" s="30">
        <f t="shared" si="157"/>
        <v>4859.1000000000004</v>
      </c>
      <c r="F682" s="30">
        <f t="shared" si="157"/>
        <v>4859.1000000000004</v>
      </c>
      <c r="G682" s="156"/>
    </row>
    <row r="683" spans="1:7" ht="46.8" x14ac:dyDescent="0.3">
      <c r="A683" s="293" t="s">
        <v>41</v>
      </c>
      <c r="B683" s="324" t="s">
        <v>303</v>
      </c>
      <c r="C683" s="306">
        <v>100</v>
      </c>
      <c r="D683" s="30">
        <f t="shared" si="157"/>
        <v>4859.1000000000004</v>
      </c>
      <c r="E683" s="30">
        <f t="shared" si="157"/>
        <v>4859.1000000000004</v>
      </c>
      <c r="F683" s="30">
        <f t="shared" si="157"/>
        <v>4859.1000000000004</v>
      </c>
      <c r="G683" s="156"/>
    </row>
    <row r="684" spans="1:7" x14ac:dyDescent="0.3">
      <c r="A684" s="293" t="s">
        <v>98</v>
      </c>
      <c r="B684" s="324" t="s">
        <v>303</v>
      </c>
      <c r="C684" s="304">
        <v>120</v>
      </c>
      <c r="D684" s="30">
        <f>'Функц. 2024-2026'!F39</f>
        <v>4859.1000000000004</v>
      </c>
      <c r="E684" s="30">
        <f>'Функц. 2024-2026'!H39</f>
        <v>4859.1000000000004</v>
      </c>
      <c r="F684" s="30">
        <f>'Функц. 2024-2026'!J39</f>
        <v>4859.1000000000004</v>
      </c>
      <c r="G684" s="156"/>
    </row>
    <row r="685" spans="1:7" x14ac:dyDescent="0.3">
      <c r="A685" s="296" t="s">
        <v>286</v>
      </c>
      <c r="B685" s="324" t="s">
        <v>287</v>
      </c>
      <c r="C685" s="304"/>
      <c r="D685" s="30">
        <f>D686+D689+D692+D695</f>
        <v>10603</v>
      </c>
      <c r="E685" s="30">
        <f>E686+E689+E692+E695</f>
        <v>10469</v>
      </c>
      <c r="F685" s="30">
        <f>F686+F689+F692+F695</f>
        <v>10475</v>
      </c>
      <c r="G685" s="156"/>
    </row>
    <row r="686" spans="1:7" x14ac:dyDescent="0.3">
      <c r="A686" s="293" t="s">
        <v>289</v>
      </c>
      <c r="B686" s="324" t="s">
        <v>290</v>
      </c>
      <c r="C686" s="304"/>
      <c r="D686" s="30">
        <f t="shared" ref="D686:F687" si="158">D687</f>
        <v>1281.9000000000001</v>
      </c>
      <c r="E686" s="30">
        <f t="shared" si="158"/>
        <v>1147.9000000000001</v>
      </c>
      <c r="F686" s="30">
        <f t="shared" si="158"/>
        <v>1153.9000000000001</v>
      </c>
      <c r="G686" s="156"/>
    </row>
    <row r="687" spans="1:7" x14ac:dyDescent="0.3">
      <c r="A687" s="293" t="s">
        <v>122</v>
      </c>
      <c r="B687" s="324" t="s">
        <v>290</v>
      </c>
      <c r="C687" s="304">
        <v>200</v>
      </c>
      <c r="D687" s="30">
        <f t="shared" si="158"/>
        <v>1281.9000000000001</v>
      </c>
      <c r="E687" s="30">
        <f t="shared" si="158"/>
        <v>1147.9000000000001</v>
      </c>
      <c r="F687" s="30">
        <f t="shared" si="158"/>
        <v>1153.9000000000001</v>
      </c>
      <c r="G687" s="156"/>
    </row>
    <row r="688" spans="1:7" x14ac:dyDescent="0.3">
      <c r="A688" s="293" t="s">
        <v>53</v>
      </c>
      <c r="B688" s="324" t="s">
        <v>290</v>
      </c>
      <c r="C688" s="304">
        <v>240</v>
      </c>
      <c r="D688" s="30">
        <f>'Функц. 2024-2026'!F105</f>
        <v>1281.9000000000001</v>
      </c>
      <c r="E688" s="30">
        <f>'Функц. 2024-2026'!H105</f>
        <v>1147.9000000000001</v>
      </c>
      <c r="F688" s="30">
        <f>'Функц. 2024-2026'!J105</f>
        <v>1153.9000000000001</v>
      </c>
      <c r="G688" s="156"/>
    </row>
    <row r="689" spans="1:7" ht="31.2" x14ac:dyDescent="0.3">
      <c r="A689" s="293" t="s">
        <v>606</v>
      </c>
      <c r="B689" s="324" t="s">
        <v>292</v>
      </c>
      <c r="C689" s="304"/>
      <c r="D689" s="30">
        <f t="shared" ref="D689:F690" si="159">D690</f>
        <v>2383.0000000000005</v>
      </c>
      <c r="E689" s="30">
        <f t="shared" si="159"/>
        <v>2308.3000000000002</v>
      </c>
      <c r="F689" s="30">
        <f t="shared" si="159"/>
        <v>2308.3000000000002</v>
      </c>
      <c r="G689" s="156"/>
    </row>
    <row r="690" spans="1:7" ht="46.8" x14ac:dyDescent="0.3">
      <c r="A690" s="293" t="s">
        <v>41</v>
      </c>
      <c r="B690" s="324" t="s">
        <v>292</v>
      </c>
      <c r="C690" s="304">
        <v>100</v>
      </c>
      <c r="D690" s="30">
        <f t="shared" si="159"/>
        <v>2383.0000000000005</v>
      </c>
      <c r="E690" s="30">
        <f t="shared" si="159"/>
        <v>2308.3000000000002</v>
      </c>
      <c r="F690" s="30">
        <f t="shared" si="159"/>
        <v>2308.3000000000002</v>
      </c>
      <c r="G690" s="156"/>
    </row>
    <row r="691" spans="1:7" x14ac:dyDescent="0.3">
      <c r="A691" s="293" t="s">
        <v>98</v>
      </c>
      <c r="B691" s="324" t="s">
        <v>292</v>
      </c>
      <c r="C691" s="304">
        <v>120</v>
      </c>
      <c r="D691" s="30">
        <f>'Функц. 2024-2026'!F108</f>
        <v>2383.0000000000005</v>
      </c>
      <c r="E691" s="30">
        <f>'Функц. 2024-2026'!H108</f>
        <v>2308.3000000000002</v>
      </c>
      <c r="F691" s="30">
        <f>'Функц. 2024-2026'!J108</f>
        <v>2308.3000000000002</v>
      </c>
      <c r="G691" s="156"/>
    </row>
    <row r="692" spans="1:7" ht="31.2" x14ac:dyDescent="0.3">
      <c r="A692" s="293" t="s">
        <v>294</v>
      </c>
      <c r="B692" s="324" t="s">
        <v>293</v>
      </c>
      <c r="C692" s="304"/>
      <c r="D692" s="30">
        <f t="shared" ref="D692:F693" si="160">D693</f>
        <v>4085.5</v>
      </c>
      <c r="E692" s="30">
        <f t="shared" si="160"/>
        <v>4358.3999999999996</v>
      </c>
      <c r="F692" s="30">
        <f t="shared" si="160"/>
        <v>4358.3999999999996</v>
      </c>
      <c r="G692" s="156"/>
    </row>
    <row r="693" spans="1:7" ht="46.8" x14ac:dyDescent="0.3">
      <c r="A693" s="293" t="s">
        <v>41</v>
      </c>
      <c r="B693" s="324" t="s">
        <v>293</v>
      </c>
      <c r="C693" s="304">
        <v>100</v>
      </c>
      <c r="D693" s="30">
        <f t="shared" si="160"/>
        <v>4085.5</v>
      </c>
      <c r="E693" s="30">
        <f t="shared" si="160"/>
        <v>4358.3999999999996</v>
      </c>
      <c r="F693" s="30">
        <f t="shared" si="160"/>
        <v>4358.3999999999996</v>
      </c>
      <c r="G693" s="156"/>
    </row>
    <row r="694" spans="1:7" x14ac:dyDescent="0.3">
      <c r="A694" s="293" t="s">
        <v>98</v>
      </c>
      <c r="B694" s="324" t="s">
        <v>293</v>
      </c>
      <c r="C694" s="304">
        <v>120</v>
      </c>
      <c r="D694" s="30">
        <f>'Функц. 2024-2026'!F111</f>
        <v>4085.5</v>
      </c>
      <c r="E694" s="30">
        <f>'Функц. 2024-2026'!H111</f>
        <v>4358.3999999999996</v>
      </c>
      <c r="F694" s="30">
        <f>'Функц. 2024-2026'!J111</f>
        <v>4358.3999999999996</v>
      </c>
      <c r="G694" s="156"/>
    </row>
    <row r="695" spans="1:7" s="184" customFormat="1" ht="31.2" x14ac:dyDescent="0.3">
      <c r="A695" s="271" t="s">
        <v>442</v>
      </c>
      <c r="B695" s="324" t="s">
        <v>443</v>
      </c>
      <c r="C695" s="304"/>
      <c r="D695" s="30">
        <f t="shared" ref="D695:F696" si="161">D696</f>
        <v>2852.6</v>
      </c>
      <c r="E695" s="30">
        <f t="shared" si="161"/>
        <v>2654.4</v>
      </c>
      <c r="F695" s="30">
        <f t="shared" si="161"/>
        <v>2654.4</v>
      </c>
      <c r="G695" s="156"/>
    </row>
    <row r="696" spans="1:7" s="184" customFormat="1" ht="46.8" x14ac:dyDescent="0.3">
      <c r="A696" s="410" t="s">
        <v>41</v>
      </c>
      <c r="B696" s="324" t="s">
        <v>443</v>
      </c>
      <c r="C696" s="304">
        <v>100</v>
      </c>
      <c r="D696" s="30">
        <f t="shared" si="161"/>
        <v>2852.6</v>
      </c>
      <c r="E696" s="30">
        <f t="shared" si="161"/>
        <v>2654.4</v>
      </c>
      <c r="F696" s="30">
        <f t="shared" si="161"/>
        <v>2654.4</v>
      </c>
      <c r="G696" s="156"/>
    </row>
    <row r="697" spans="1:7" s="184" customFormat="1" x14ac:dyDescent="0.3">
      <c r="A697" s="410" t="s">
        <v>98</v>
      </c>
      <c r="B697" s="324" t="s">
        <v>443</v>
      </c>
      <c r="C697" s="304">
        <v>120</v>
      </c>
      <c r="D697" s="30">
        <f>'Функц. 2024-2026'!F114</f>
        <v>2852.6</v>
      </c>
      <c r="E697" s="30">
        <f>'Функц. 2024-2026'!H114</f>
        <v>2654.4</v>
      </c>
      <c r="F697" s="30">
        <f>'Функц. 2024-2026'!J114</f>
        <v>2654.4</v>
      </c>
      <c r="G697" s="156"/>
    </row>
    <row r="698" spans="1:7" s="179" customFormat="1" x14ac:dyDescent="0.3">
      <c r="A698" s="441" t="s">
        <v>350</v>
      </c>
      <c r="B698" s="433" t="s">
        <v>140</v>
      </c>
      <c r="C698" s="309"/>
      <c r="D698" s="33">
        <f>D705+D702+D711+D708</f>
        <v>123537.70000000004</v>
      </c>
      <c r="E698" s="33">
        <f>E705+E702+E711+E708+E699</f>
        <v>3976</v>
      </c>
      <c r="F698" s="33">
        <f>F705+F702+F711+F708</f>
        <v>-1.0004441719502211E-11</v>
      </c>
      <c r="G698" s="156"/>
    </row>
    <row r="699" spans="1:7" s="474" customFormat="1" x14ac:dyDescent="0.3">
      <c r="A699" s="271" t="s">
        <v>711</v>
      </c>
      <c r="B699" s="324" t="s">
        <v>712</v>
      </c>
      <c r="C699" s="309"/>
      <c r="D699" s="30">
        <f t="shared" ref="D699:F700" si="162">D700</f>
        <v>0</v>
      </c>
      <c r="E699" s="30">
        <f t="shared" si="162"/>
        <v>3876</v>
      </c>
      <c r="F699" s="30">
        <f t="shared" si="162"/>
        <v>0</v>
      </c>
      <c r="G699" s="156"/>
    </row>
    <row r="700" spans="1:7" s="474" customFormat="1" x14ac:dyDescent="0.3">
      <c r="A700" s="271" t="s">
        <v>42</v>
      </c>
      <c r="B700" s="324" t="s">
        <v>712</v>
      </c>
      <c r="C700" s="304">
        <v>800</v>
      </c>
      <c r="D700" s="30">
        <f t="shared" si="162"/>
        <v>0</v>
      </c>
      <c r="E700" s="30">
        <f t="shared" si="162"/>
        <v>3876</v>
      </c>
      <c r="F700" s="30">
        <f t="shared" si="162"/>
        <v>0</v>
      </c>
      <c r="G700" s="156"/>
    </row>
    <row r="701" spans="1:7" s="474" customFormat="1" x14ac:dyDescent="0.3">
      <c r="A701" s="271" t="s">
        <v>725</v>
      </c>
      <c r="B701" s="324" t="s">
        <v>712</v>
      </c>
      <c r="C701" s="304">
        <v>880</v>
      </c>
      <c r="D701" s="30">
        <f>'Функц. 2024-2026'!F119</f>
        <v>0</v>
      </c>
      <c r="E701" s="30">
        <f>'Функц. 2024-2026'!H119</f>
        <v>3876</v>
      </c>
      <c r="F701" s="30">
        <f>'Функц. 2024-2026'!J119</f>
        <v>0</v>
      </c>
      <c r="G701" s="156"/>
    </row>
    <row r="702" spans="1:7" ht="31.2" x14ac:dyDescent="0.3">
      <c r="A702" s="296" t="s">
        <v>343</v>
      </c>
      <c r="B702" s="324" t="s">
        <v>344</v>
      </c>
      <c r="C702" s="304"/>
      <c r="D702" s="30">
        <f t="shared" ref="D702:F703" si="163">D703</f>
        <v>1000</v>
      </c>
      <c r="E702" s="30">
        <f t="shared" si="163"/>
        <v>0</v>
      </c>
      <c r="F702" s="30">
        <f t="shared" si="163"/>
        <v>0</v>
      </c>
      <c r="G702" s="156"/>
    </row>
    <row r="703" spans="1:7" x14ac:dyDescent="0.3">
      <c r="A703" s="293" t="s">
        <v>42</v>
      </c>
      <c r="B703" s="324" t="s">
        <v>344</v>
      </c>
      <c r="C703" s="304">
        <v>800</v>
      </c>
      <c r="D703" s="30">
        <f t="shared" si="163"/>
        <v>1000</v>
      </c>
      <c r="E703" s="30">
        <f t="shared" si="163"/>
        <v>0</v>
      </c>
      <c r="F703" s="30">
        <f t="shared" si="163"/>
        <v>0</v>
      </c>
      <c r="G703" s="156"/>
    </row>
    <row r="704" spans="1:7" x14ac:dyDescent="0.3">
      <c r="A704" s="293" t="s">
        <v>139</v>
      </c>
      <c r="B704" s="324" t="s">
        <v>344</v>
      </c>
      <c r="C704" s="304">
        <v>870</v>
      </c>
      <c r="D704" s="30">
        <f>'Функц. 2024-2026'!F124</f>
        <v>1000</v>
      </c>
      <c r="E704" s="30">
        <f>'Функц. 2024-2026'!H124</f>
        <v>0</v>
      </c>
      <c r="F704" s="30">
        <f>'Функц. 2024-2026'!J124</f>
        <v>0</v>
      </c>
      <c r="G704" s="156"/>
    </row>
    <row r="705" spans="1:7" x14ac:dyDescent="0.3">
      <c r="A705" s="296" t="s">
        <v>233</v>
      </c>
      <c r="B705" s="324" t="s">
        <v>234</v>
      </c>
      <c r="C705" s="316"/>
      <c r="D705" s="30">
        <f t="shared" ref="D705:F706" si="164">D706</f>
        <v>2990.5</v>
      </c>
      <c r="E705" s="30">
        <f t="shared" si="164"/>
        <v>100</v>
      </c>
      <c r="F705" s="30">
        <f t="shared" si="164"/>
        <v>0</v>
      </c>
      <c r="G705" s="156"/>
    </row>
    <row r="706" spans="1:7" x14ac:dyDescent="0.3">
      <c r="A706" s="293" t="s">
        <v>42</v>
      </c>
      <c r="B706" s="324" t="s">
        <v>234</v>
      </c>
      <c r="C706" s="316">
        <v>800</v>
      </c>
      <c r="D706" s="30">
        <f t="shared" si="164"/>
        <v>2990.5</v>
      </c>
      <c r="E706" s="30">
        <f t="shared" si="164"/>
        <v>100</v>
      </c>
      <c r="F706" s="30">
        <f t="shared" si="164"/>
        <v>0</v>
      </c>
      <c r="G706" s="156"/>
    </row>
    <row r="707" spans="1:7" x14ac:dyDescent="0.3">
      <c r="A707" s="293" t="s">
        <v>135</v>
      </c>
      <c r="B707" s="324" t="s">
        <v>234</v>
      </c>
      <c r="C707" s="316">
        <v>830</v>
      </c>
      <c r="D707" s="30">
        <f>'Функц. 2024-2026'!F197</f>
        <v>2990.5</v>
      </c>
      <c r="E707" s="30">
        <f>'Функц. 2024-2026'!H197</f>
        <v>100</v>
      </c>
      <c r="F707" s="30">
        <f>'Функц. 2024-2026'!J197</f>
        <v>0</v>
      </c>
      <c r="G707" s="156"/>
    </row>
    <row r="708" spans="1:7" s="184" customFormat="1" x14ac:dyDescent="0.3">
      <c r="A708" s="276" t="s">
        <v>700</v>
      </c>
      <c r="B708" s="324" t="s">
        <v>699</v>
      </c>
      <c r="C708" s="310"/>
      <c r="D708" s="30">
        <f t="shared" ref="D708:F709" si="165">D709</f>
        <v>420</v>
      </c>
      <c r="E708" s="30">
        <f t="shared" si="165"/>
        <v>0</v>
      </c>
      <c r="F708" s="30">
        <f t="shared" si="165"/>
        <v>0</v>
      </c>
      <c r="G708" s="156"/>
    </row>
    <row r="709" spans="1:7" s="184" customFormat="1" x14ac:dyDescent="0.3">
      <c r="A709" s="293" t="s">
        <v>99</v>
      </c>
      <c r="B709" s="324" t="s">
        <v>699</v>
      </c>
      <c r="C709" s="304">
        <v>300</v>
      </c>
      <c r="D709" s="174">
        <f t="shared" si="165"/>
        <v>420</v>
      </c>
      <c r="E709" s="174">
        <f t="shared" si="165"/>
        <v>0</v>
      </c>
      <c r="F709" s="174">
        <f t="shared" si="165"/>
        <v>0</v>
      </c>
      <c r="G709" s="156"/>
    </row>
    <row r="710" spans="1:7" s="184" customFormat="1" x14ac:dyDescent="0.3">
      <c r="A710" s="293" t="s">
        <v>40</v>
      </c>
      <c r="B710" s="324" t="s">
        <v>699</v>
      </c>
      <c r="C710" s="304">
        <v>320</v>
      </c>
      <c r="D710" s="30">
        <f>'Функц. 2024-2026'!F824</f>
        <v>420</v>
      </c>
      <c r="E710" s="30">
        <f>'Функц. 2024-2026'!H824</f>
        <v>0</v>
      </c>
      <c r="F710" s="30">
        <f>'Функц. 2024-2026'!J824</f>
        <v>0</v>
      </c>
      <c r="G710" s="156"/>
    </row>
    <row r="711" spans="1:7" s="184" customFormat="1" x14ac:dyDescent="0.3">
      <c r="A711" s="271" t="s">
        <v>466</v>
      </c>
      <c r="B711" s="434" t="s">
        <v>467</v>
      </c>
      <c r="C711" s="316"/>
      <c r="D711" s="30">
        <f>D721+D712+D715+D724+D718+D727</f>
        <v>119127.20000000004</v>
      </c>
      <c r="E711" s="722">
        <f t="shared" ref="E711:F711" si="166">E721+E712+E715+E724+E718+E727</f>
        <v>0</v>
      </c>
      <c r="F711" s="722">
        <f t="shared" si="166"/>
        <v>-1.0004441719502211E-11</v>
      </c>
      <c r="G711" s="156"/>
    </row>
    <row r="712" spans="1:7" s="184" customFormat="1" x14ac:dyDescent="0.3">
      <c r="A712" s="271" t="s">
        <v>766</v>
      </c>
      <c r="B712" s="434" t="s">
        <v>767</v>
      </c>
      <c r="C712" s="491"/>
      <c r="D712" s="30">
        <f t="shared" ref="D712:F713" si="167">D713</f>
        <v>80</v>
      </c>
      <c r="E712" s="30">
        <f t="shared" si="167"/>
        <v>0</v>
      </c>
      <c r="F712" s="30">
        <f t="shared" si="167"/>
        <v>0</v>
      </c>
      <c r="G712" s="156"/>
    </row>
    <row r="713" spans="1:7" s="184" customFormat="1" x14ac:dyDescent="0.3">
      <c r="A713" s="271" t="s">
        <v>42</v>
      </c>
      <c r="B713" s="434" t="s">
        <v>767</v>
      </c>
      <c r="C713" s="491">
        <v>800</v>
      </c>
      <c r="D713" s="30">
        <f t="shared" si="167"/>
        <v>80</v>
      </c>
      <c r="E713" s="30">
        <f t="shared" si="167"/>
        <v>0</v>
      </c>
      <c r="F713" s="30">
        <f t="shared" si="167"/>
        <v>0</v>
      </c>
      <c r="G713" s="156"/>
    </row>
    <row r="714" spans="1:7" s="184" customFormat="1" x14ac:dyDescent="0.3">
      <c r="A714" s="271" t="s">
        <v>59</v>
      </c>
      <c r="B714" s="434" t="s">
        <v>767</v>
      </c>
      <c r="C714" s="491">
        <v>850</v>
      </c>
      <c r="D714" s="30">
        <f>'Функц. 2024-2026'!F201</f>
        <v>80</v>
      </c>
      <c r="E714" s="30">
        <f>'Функц. 2024-2026'!H201</f>
        <v>0</v>
      </c>
      <c r="F714" s="30">
        <f>'Функц. 2024-2026'!J201</f>
        <v>0</v>
      </c>
      <c r="G714" s="156"/>
    </row>
    <row r="715" spans="1:7" s="510" customFormat="1" ht="46.8" x14ac:dyDescent="0.3">
      <c r="A715" s="271" t="s">
        <v>805</v>
      </c>
      <c r="B715" s="434" t="s">
        <v>474</v>
      </c>
      <c r="C715" s="491"/>
      <c r="D715" s="30">
        <f>D716</f>
        <v>109.5</v>
      </c>
      <c r="E715" s="30">
        <f t="shared" ref="E715:F716" si="168">E716</f>
        <v>0</v>
      </c>
      <c r="F715" s="30">
        <f t="shared" si="168"/>
        <v>0</v>
      </c>
      <c r="G715" s="156"/>
    </row>
    <row r="716" spans="1:7" s="510" customFormat="1" x14ac:dyDescent="0.3">
      <c r="A716" s="271" t="s">
        <v>42</v>
      </c>
      <c r="B716" s="434" t="s">
        <v>474</v>
      </c>
      <c r="C716" s="491">
        <v>800</v>
      </c>
      <c r="D716" s="30">
        <f>D717</f>
        <v>109.5</v>
      </c>
      <c r="E716" s="30">
        <f t="shared" si="168"/>
        <v>0</v>
      </c>
      <c r="F716" s="30">
        <f t="shared" si="168"/>
        <v>0</v>
      </c>
      <c r="G716" s="156"/>
    </row>
    <row r="717" spans="1:7" s="510" customFormat="1" x14ac:dyDescent="0.3">
      <c r="A717" s="271" t="s">
        <v>59</v>
      </c>
      <c r="B717" s="434" t="s">
        <v>474</v>
      </c>
      <c r="C717" s="491">
        <v>850</v>
      </c>
      <c r="D717" s="30">
        <f>'Функц. 2024-2026'!F204</f>
        <v>109.5</v>
      </c>
      <c r="E717" s="30">
        <f>'Функц. 2024-2026'!H204</f>
        <v>0</v>
      </c>
      <c r="F717" s="30">
        <f>'Функц. 2024-2026'!J204</f>
        <v>0</v>
      </c>
      <c r="G717" s="156"/>
    </row>
    <row r="718" spans="1:7" s="510" customFormat="1" ht="31.2" x14ac:dyDescent="0.3">
      <c r="A718" s="271" t="s">
        <v>809</v>
      </c>
      <c r="B718" s="434" t="s">
        <v>808</v>
      </c>
      <c r="C718" s="491"/>
      <c r="D718" s="30">
        <f>D719</f>
        <v>60500</v>
      </c>
      <c r="E718" s="30">
        <f t="shared" ref="E718:F719" si="169">E719</f>
        <v>0</v>
      </c>
      <c r="F718" s="30">
        <f t="shared" si="169"/>
        <v>0</v>
      </c>
      <c r="G718" s="156"/>
    </row>
    <row r="719" spans="1:7" s="510" customFormat="1" x14ac:dyDescent="0.3">
      <c r="A719" s="271" t="s">
        <v>42</v>
      </c>
      <c r="B719" s="434" t="s">
        <v>808</v>
      </c>
      <c r="C719" s="491"/>
      <c r="D719" s="30">
        <f>D720</f>
        <v>60500</v>
      </c>
      <c r="E719" s="30">
        <f t="shared" si="169"/>
        <v>0</v>
      </c>
      <c r="F719" s="30">
        <f t="shared" si="169"/>
        <v>0</v>
      </c>
      <c r="G719" s="156"/>
    </row>
    <row r="720" spans="1:7" s="510" customFormat="1" ht="31.2" x14ac:dyDescent="0.3">
      <c r="A720" s="271" t="s">
        <v>123</v>
      </c>
      <c r="B720" s="434" t="s">
        <v>808</v>
      </c>
      <c r="C720" s="491"/>
      <c r="D720" s="30">
        <f>'Функц. 2024-2026'!F440</f>
        <v>60500</v>
      </c>
      <c r="E720" s="30">
        <f>'Функц. 2024-2026'!H440</f>
        <v>0</v>
      </c>
      <c r="F720" s="30">
        <f>'Функц. 2024-2026'!J440</f>
        <v>0</v>
      </c>
      <c r="G720" s="156"/>
    </row>
    <row r="721" spans="1:30" s="211" customFormat="1" ht="31.2" x14ac:dyDescent="0.3">
      <c r="A721" s="271" t="s">
        <v>475</v>
      </c>
      <c r="B721" s="434" t="s">
        <v>476</v>
      </c>
      <c r="C721" s="316"/>
      <c r="D721" s="30">
        <f t="shared" ref="D721:F722" si="170">D722</f>
        <v>40823.300000000032</v>
      </c>
      <c r="E721" s="30">
        <f t="shared" si="170"/>
        <v>0</v>
      </c>
      <c r="F721" s="30">
        <f t="shared" si="170"/>
        <v>-1.0004441719502211E-11</v>
      </c>
      <c r="G721" s="156"/>
      <c r="H721" s="510"/>
      <c r="I721" s="510"/>
      <c r="J721" s="510"/>
      <c r="K721" s="510"/>
      <c r="L721" s="510"/>
      <c r="M721" s="510"/>
      <c r="N721" s="510"/>
      <c r="O721" s="510"/>
      <c r="P721" s="510"/>
      <c r="Q721" s="510"/>
      <c r="R721" s="510"/>
      <c r="S721" s="510"/>
      <c r="T721" s="510"/>
      <c r="U721" s="510"/>
      <c r="V721" s="510"/>
      <c r="W721" s="510"/>
      <c r="X721" s="510"/>
      <c r="Y721" s="510"/>
      <c r="Z721" s="510"/>
      <c r="AA721" s="510"/>
      <c r="AB721" s="510"/>
      <c r="AC721" s="510"/>
      <c r="AD721" s="510"/>
    </row>
    <row r="722" spans="1:30" s="211" customFormat="1" x14ac:dyDescent="0.3">
      <c r="A722" s="271" t="s">
        <v>42</v>
      </c>
      <c r="B722" s="434" t="s">
        <v>476</v>
      </c>
      <c r="C722" s="316">
        <v>800</v>
      </c>
      <c r="D722" s="469">
        <f t="shared" si="170"/>
        <v>40823.300000000032</v>
      </c>
      <c r="E722" s="470">
        <f t="shared" si="170"/>
        <v>0</v>
      </c>
      <c r="F722" s="470">
        <f t="shared" si="170"/>
        <v>-1.0004441719502211E-11</v>
      </c>
      <c r="G722" s="156"/>
      <c r="H722" s="510"/>
      <c r="I722" s="510"/>
      <c r="J722" s="510"/>
      <c r="K722" s="510"/>
      <c r="L722" s="510"/>
      <c r="M722" s="510"/>
      <c r="N722" s="510"/>
      <c r="O722" s="510"/>
      <c r="P722" s="510"/>
      <c r="Q722" s="510"/>
      <c r="R722" s="510"/>
      <c r="S722" s="510"/>
      <c r="T722" s="510"/>
      <c r="U722" s="510"/>
      <c r="V722" s="510"/>
      <c r="W722" s="510"/>
      <c r="X722" s="510"/>
      <c r="Y722" s="510"/>
      <c r="Z722" s="510"/>
      <c r="AA722" s="510"/>
      <c r="AB722" s="510"/>
      <c r="AC722" s="510"/>
      <c r="AD722" s="510"/>
    </row>
    <row r="723" spans="1:30" s="211" customFormat="1" x14ac:dyDescent="0.3">
      <c r="A723" s="271" t="s">
        <v>139</v>
      </c>
      <c r="B723" s="434" t="s">
        <v>476</v>
      </c>
      <c r="C723" s="316">
        <v>870</v>
      </c>
      <c r="D723" s="290">
        <f>'Функц. 2024-2026'!F207</f>
        <v>40823.300000000032</v>
      </c>
      <c r="E723" s="290">
        <f>'Функц. 2024-2026'!H207</f>
        <v>0</v>
      </c>
      <c r="F723" s="290">
        <f>'Функц. 2024-2026'!J207</f>
        <v>-1.0004441719502211E-11</v>
      </c>
      <c r="G723" s="156"/>
      <c r="H723" s="510"/>
      <c r="I723" s="510"/>
      <c r="J723" s="510"/>
      <c r="K723" s="510"/>
      <c r="L723" s="510"/>
      <c r="M723" s="510"/>
      <c r="N723" s="510"/>
      <c r="O723" s="510"/>
      <c r="P723" s="510"/>
      <c r="Q723" s="510"/>
      <c r="R723" s="510"/>
      <c r="S723" s="510"/>
      <c r="T723" s="510"/>
      <c r="U723" s="510"/>
      <c r="V723" s="510"/>
      <c r="W723" s="510"/>
      <c r="X723" s="510"/>
      <c r="Y723" s="510"/>
      <c r="Z723" s="510"/>
      <c r="AA723" s="510"/>
      <c r="AB723" s="510"/>
      <c r="AC723" s="510"/>
      <c r="AD723" s="510"/>
    </row>
    <row r="724" spans="1:30" s="519" customFormat="1" ht="46.8" x14ac:dyDescent="0.3">
      <c r="A724" s="271" t="s">
        <v>807</v>
      </c>
      <c r="B724" s="303" t="s">
        <v>472</v>
      </c>
      <c r="C724" s="362"/>
      <c r="D724" s="548">
        <f>D725</f>
        <v>647.4</v>
      </c>
      <c r="E724" s="548">
        <f t="shared" ref="E724:F724" si="171">E725</f>
        <v>0</v>
      </c>
      <c r="F724" s="548">
        <f t="shared" si="171"/>
        <v>0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519" customFormat="1" x14ac:dyDescent="0.3">
      <c r="A725" s="271" t="s">
        <v>42</v>
      </c>
      <c r="B725" s="303" t="s">
        <v>472</v>
      </c>
      <c r="C725" s="362">
        <v>800</v>
      </c>
      <c r="D725" s="548">
        <f>D726</f>
        <v>647.4</v>
      </c>
      <c r="E725" s="548">
        <f t="shared" ref="E725:F725" si="172">E726</f>
        <v>0</v>
      </c>
      <c r="F725" s="548">
        <f t="shared" si="172"/>
        <v>0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519" customFormat="1" x14ac:dyDescent="0.3">
      <c r="A726" s="271" t="s">
        <v>59</v>
      </c>
      <c r="B726" s="303" t="s">
        <v>472</v>
      </c>
      <c r="C726" s="549">
        <v>850</v>
      </c>
      <c r="D726" s="550">
        <f>'Функц. 2024-2026'!F210</f>
        <v>647.4</v>
      </c>
      <c r="E726" s="550">
        <f>'Функц. 2024-2026'!H210</f>
        <v>0</v>
      </c>
      <c r="F726" s="550">
        <f>'Функц. 2024-2026'!J210</f>
        <v>0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691" customFormat="1" ht="46.8" x14ac:dyDescent="0.3">
      <c r="A727" s="566" t="s">
        <v>844</v>
      </c>
      <c r="B727" s="598" t="s">
        <v>843</v>
      </c>
      <c r="C727" s="703"/>
      <c r="D727" s="548">
        <f>D728</f>
        <v>16967</v>
      </c>
      <c r="E727" s="548">
        <f t="shared" ref="E727:AD728" si="173">E728</f>
        <v>0</v>
      </c>
      <c r="F727" s="548">
        <f t="shared" si="173"/>
        <v>0</v>
      </c>
      <c r="G727" s="548">
        <f t="shared" si="173"/>
        <v>0</v>
      </c>
      <c r="H727" s="548">
        <f t="shared" si="173"/>
        <v>0</v>
      </c>
      <c r="I727" s="548">
        <f t="shared" si="173"/>
        <v>0</v>
      </c>
      <c r="J727" s="548">
        <f t="shared" si="173"/>
        <v>0</v>
      </c>
      <c r="K727" s="548">
        <f t="shared" si="173"/>
        <v>0</v>
      </c>
      <c r="L727" s="548">
        <f t="shared" si="173"/>
        <v>0</v>
      </c>
      <c r="M727" s="548">
        <f t="shared" si="173"/>
        <v>0</v>
      </c>
      <c r="N727" s="548">
        <f t="shared" si="173"/>
        <v>0</v>
      </c>
      <c r="O727" s="548">
        <f t="shared" si="173"/>
        <v>0</v>
      </c>
      <c r="P727" s="548">
        <f t="shared" si="173"/>
        <v>0</v>
      </c>
      <c r="Q727" s="548">
        <f t="shared" si="173"/>
        <v>0</v>
      </c>
      <c r="R727" s="548">
        <f t="shared" si="173"/>
        <v>0</v>
      </c>
      <c r="S727" s="548">
        <f t="shared" si="173"/>
        <v>0</v>
      </c>
      <c r="T727" s="548">
        <f t="shared" si="173"/>
        <v>0</v>
      </c>
      <c r="U727" s="548">
        <f t="shared" si="173"/>
        <v>0</v>
      </c>
      <c r="V727" s="548">
        <f t="shared" si="173"/>
        <v>0</v>
      </c>
      <c r="W727" s="548">
        <f t="shared" si="173"/>
        <v>0</v>
      </c>
      <c r="X727" s="548">
        <f t="shared" si="173"/>
        <v>0</v>
      </c>
      <c r="Y727" s="548">
        <f t="shared" si="173"/>
        <v>0</v>
      </c>
      <c r="Z727" s="548">
        <f t="shared" si="173"/>
        <v>0</v>
      </c>
      <c r="AA727" s="548">
        <f t="shared" si="173"/>
        <v>0</v>
      </c>
      <c r="AB727" s="548">
        <f t="shared" si="173"/>
        <v>0</v>
      </c>
      <c r="AC727" s="548">
        <f t="shared" si="173"/>
        <v>0</v>
      </c>
      <c r="AD727" s="548">
        <f t="shared" si="173"/>
        <v>0</v>
      </c>
    </row>
    <row r="728" spans="1:30" s="691" customFormat="1" x14ac:dyDescent="0.3">
      <c r="A728" s="566" t="s">
        <v>42</v>
      </c>
      <c r="B728" s="598" t="s">
        <v>843</v>
      </c>
      <c r="C728" s="703">
        <v>800</v>
      </c>
      <c r="D728" s="548">
        <f>D729</f>
        <v>16967</v>
      </c>
      <c r="E728" s="548">
        <f t="shared" si="173"/>
        <v>0</v>
      </c>
      <c r="F728" s="548">
        <f t="shared" si="173"/>
        <v>0</v>
      </c>
      <c r="G728" s="548">
        <f t="shared" si="173"/>
        <v>0</v>
      </c>
      <c r="H728" s="548">
        <f t="shared" si="173"/>
        <v>0</v>
      </c>
      <c r="I728" s="548">
        <f t="shared" si="173"/>
        <v>0</v>
      </c>
      <c r="J728" s="548">
        <f t="shared" si="173"/>
        <v>0</v>
      </c>
      <c r="K728" s="548">
        <f t="shared" si="173"/>
        <v>0</v>
      </c>
      <c r="L728" s="548">
        <f t="shared" si="173"/>
        <v>0</v>
      </c>
      <c r="M728" s="548">
        <f t="shared" si="173"/>
        <v>0</v>
      </c>
      <c r="N728" s="548">
        <f t="shared" si="173"/>
        <v>0</v>
      </c>
      <c r="O728" s="548">
        <f t="shared" si="173"/>
        <v>0</v>
      </c>
      <c r="P728" s="548">
        <f t="shared" si="173"/>
        <v>0</v>
      </c>
      <c r="Q728" s="548">
        <f t="shared" si="173"/>
        <v>0</v>
      </c>
      <c r="R728" s="548">
        <f t="shared" si="173"/>
        <v>0</v>
      </c>
      <c r="S728" s="548">
        <f t="shared" si="173"/>
        <v>0</v>
      </c>
      <c r="T728" s="548">
        <f t="shared" si="173"/>
        <v>0</v>
      </c>
      <c r="U728" s="548">
        <f t="shared" si="173"/>
        <v>0</v>
      </c>
      <c r="V728" s="548">
        <f t="shared" si="173"/>
        <v>0</v>
      </c>
      <c r="W728" s="548">
        <f t="shared" si="173"/>
        <v>0</v>
      </c>
      <c r="X728" s="548">
        <f t="shared" si="173"/>
        <v>0</v>
      </c>
      <c r="Y728" s="548">
        <f t="shared" si="173"/>
        <v>0</v>
      </c>
      <c r="Z728" s="548">
        <f t="shared" si="173"/>
        <v>0</v>
      </c>
      <c r="AA728" s="548">
        <f t="shared" si="173"/>
        <v>0</v>
      </c>
      <c r="AB728" s="548">
        <f t="shared" si="173"/>
        <v>0</v>
      </c>
      <c r="AC728" s="548">
        <f t="shared" si="173"/>
        <v>0</v>
      </c>
      <c r="AD728" s="548">
        <f t="shared" si="173"/>
        <v>0</v>
      </c>
    </row>
    <row r="729" spans="1:30" s="691" customFormat="1" ht="16.2" thickBot="1" x14ac:dyDescent="0.35">
      <c r="A729" s="566" t="s">
        <v>139</v>
      </c>
      <c r="B729" s="598" t="s">
        <v>843</v>
      </c>
      <c r="C729" s="703">
        <v>870</v>
      </c>
      <c r="D729" s="548">
        <f>'Функц. 2024-2026'!F213</f>
        <v>16967</v>
      </c>
      <c r="E729" s="548">
        <f>'Функц. 2024-2026'!H213</f>
        <v>0</v>
      </c>
      <c r="F729" s="548">
        <f>'Функц. 2024-2026'!J213</f>
        <v>0</v>
      </c>
      <c r="G729" s="686"/>
      <c r="H729" s="684"/>
      <c r="I729" s="684"/>
      <c r="J729" s="684"/>
      <c r="K729" s="684"/>
      <c r="L729" s="684"/>
      <c r="M729" s="684"/>
      <c r="N729" s="684"/>
      <c r="O729" s="684"/>
      <c r="P729" s="684"/>
      <c r="Q729" s="684"/>
      <c r="R729" s="684"/>
      <c r="S729" s="684"/>
      <c r="T729" s="684"/>
      <c r="U729" s="684"/>
      <c r="V729" s="684"/>
      <c r="W729" s="684"/>
      <c r="X729" s="684"/>
      <c r="Y729" s="684"/>
      <c r="Z729" s="684"/>
      <c r="AA729" s="684"/>
      <c r="AB729" s="684"/>
      <c r="AC729" s="684"/>
      <c r="AD729" s="684"/>
    </row>
    <row r="730" spans="1:30" ht="21" customHeight="1" thickBot="1" x14ac:dyDescent="0.35">
      <c r="A730" s="447" t="s">
        <v>50</v>
      </c>
      <c r="B730" s="542"/>
      <c r="C730" s="704"/>
      <c r="D730" s="705">
        <f>D667+D668+D698</f>
        <v>5273376.1000000006</v>
      </c>
      <c r="E730" s="736">
        <f>E667+E668+E698</f>
        <v>3758978.0999999996</v>
      </c>
      <c r="F730" s="737">
        <f>F667+F668+F698</f>
        <v>2499775.4</v>
      </c>
      <c r="G730" s="156"/>
    </row>
    <row r="731" spans="1:30" x14ac:dyDescent="0.3">
      <c r="A731" s="24"/>
      <c r="B731" s="175"/>
      <c r="C731" s="31"/>
      <c r="D731" s="32"/>
      <c r="E731" s="32"/>
    </row>
    <row r="732" spans="1:30" x14ac:dyDescent="0.3">
      <c r="A732" s="24"/>
      <c r="B732" s="175"/>
      <c r="C732" s="31"/>
      <c r="D732" s="32"/>
      <c r="E732" s="32"/>
    </row>
    <row r="733" spans="1:30" x14ac:dyDescent="0.3">
      <c r="A733" s="24"/>
      <c r="B733" s="175"/>
      <c r="C733" s="31"/>
      <c r="D733" s="32"/>
      <c r="E733" s="32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6" x14ac:dyDescent="0.3">
      <c r="A2129" s="24"/>
      <c r="B2129" s="175"/>
      <c r="C2129" s="31"/>
      <c r="D2129" s="32"/>
      <c r="E2129" s="32"/>
    </row>
    <row r="2130" spans="1:6" x14ac:dyDescent="0.3">
      <c r="A2130" s="24"/>
      <c r="B2130" s="175"/>
      <c r="C2130" s="31"/>
      <c r="D2130" s="32"/>
      <c r="E2130" s="32"/>
    </row>
    <row r="2131" spans="1:6" x14ac:dyDescent="0.3">
      <c r="A2131" s="24"/>
      <c r="B2131" s="175"/>
      <c r="C2131" s="31"/>
      <c r="D2131" s="32"/>
      <c r="E2131" s="32"/>
    </row>
    <row r="2132" spans="1:6" x14ac:dyDescent="0.3">
      <c r="A2132" s="24"/>
      <c r="B2132" s="175"/>
      <c r="C2132" s="31"/>
      <c r="D2132" s="32"/>
      <c r="E2132" s="32"/>
    </row>
    <row r="2133" spans="1:6" x14ac:dyDescent="0.3">
      <c r="A2133" s="24"/>
      <c r="B2133" s="175"/>
      <c r="C2133" s="31"/>
      <c r="D2133" s="32"/>
      <c r="E2133" s="32"/>
    </row>
    <row r="2134" spans="1:6" x14ac:dyDescent="0.3">
      <c r="A2134" s="24"/>
      <c r="B2134" s="175"/>
      <c r="C2134" s="31"/>
      <c r="D2134" s="32"/>
      <c r="E2134" s="32"/>
    </row>
    <row r="2135" spans="1:6" x14ac:dyDescent="0.3">
      <c r="A2135" s="24"/>
      <c r="B2135" s="175"/>
      <c r="C2135" s="31"/>
      <c r="D2135" s="32"/>
      <c r="E2135" s="32"/>
    </row>
    <row r="2136" spans="1:6" x14ac:dyDescent="0.3">
      <c r="A2136" s="24"/>
      <c r="B2136" s="175"/>
      <c r="C2136" s="31"/>
      <c r="D2136" s="32"/>
      <c r="E2136" s="32"/>
    </row>
    <row r="2137" spans="1:6" x14ac:dyDescent="0.3">
      <c r="A2137" s="24"/>
      <c r="B2137" s="175"/>
      <c r="C2137" s="31"/>
      <c r="D2137" s="32"/>
      <c r="E2137" s="32"/>
    </row>
    <row r="2138" spans="1:6" x14ac:dyDescent="0.3">
      <c r="A2138" s="24"/>
      <c r="B2138" s="175"/>
      <c r="C2138" s="31"/>
      <c r="D2138" s="32"/>
      <c r="E2138" s="32"/>
    </row>
    <row r="2139" spans="1:6" x14ac:dyDescent="0.3">
      <c r="A2139" s="24"/>
      <c r="B2139" s="175"/>
      <c r="C2139" s="31"/>
      <c r="D2139" s="32"/>
      <c r="E2139" s="32"/>
    </row>
    <row r="2140" spans="1:6" x14ac:dyDescent="0.3">
      <c r="A2140" s="24"/>
      <c r="B2140" s="175"/>
      <c r="C2140" s="31"/>
      <c r="D2140" s="32"/>
      <c r="E2140" s="32"/>
    </row>
    <row r="2141" spans="1:6" x14ac:dyDescent="0.3">
      <c r="A2141" s="24"/>
      <c r="B2141" s="175"/>
      <c r="C2141" s="31"/>
      <c r="D2141" s="32"/>
      <c r="E2141" s="32"/>
    </row>
    <row r="2142" spans="1:6" x14ac:dyDescent="0.3">
      <c r="A2142" s="24"/>
      <c r="B2142" s="175"/>
      <c r="C2142" s="31"/>
      <c r="D2142" s="32"/>
      <c r="E2142" s="32"/>
    </row>
    <row r="2143" spans="1:6" x14ac:dyDescent="0.3">
      <c r="A2143" s="24"/>
      <c r="B2143" s="175"/>
      <c r="C2143" s="31"/>
      <c r="D2143" s="32"/>
      <c r="E2143" s="32"/>
      <c r="F2143" s="138"/>
    </row>
    <row r="2144" spans="1:6" x14ac:dyDescent="0.3">
      <c r="A2144" s="24"/>
      <c r="B2144" s="175"/>
      <c r="C2144" s="31"/>
      <c r="D2144" s="32"/>
      <c r="E2144" s="32"/>
      <c r="F2144" s="138"/>
    </row>
    <row r="2145" spans="1:6" x14ac:dyDescent="0.3">
      <c r="A2145" s="24"/>
      <c r="B2145" s="175"/>
      <c r="C2145" s="31"/>
      <c r="D2145" s="32"/>
      <c r="E2145" s="32"/>
      <c r="F2145" s="138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topLeftCell="A49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59" t="s">
        <v>673</v>
      </c>
      <c r="C1" s="764"/>
      <c r="D1" s="764"/>
      <c r="E1" s="764"/>
      <c r="F1" s="764"/>
    </row>
    <row r="2" spans="1:8" s="507" customFormat="1" ht="84" customHeight="1" x14ac:dyDescent="0.25">
      <c r="B2" s="543"/>
      <c r="C2" s="765" t="s">
        <v>819</v>
      </c>
      <c r="D2" s="766"/>
      <c r="E2" s="766"/>
      <c r="F2" s="766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39" t="s">
        <v>800</v>
      </c>
      <c r="C4" s="740"/>
      <c r="D4" s="740"/>
      <c r="E4" s="740"/>
      <c r="F4" s="740"/>
    </row>
    <row r="5" spans="1:8" s="155" customFormat="1" ht="17.399999999999999" customHeight="1" x14ac:dyDescent="0.25">
      <c r="A5" s="464"/>
      <c r="B5" s="749" t="s">
        <v>715</v>
      </c>
      <c r="C5" s="767"/>
      <c r="D5" s="767"/>
      <c r="E5" s="767"/>
      <c r="F5" s="740"/>
    </row>
    <row r="6" spans="1:8" s="155" customFormat="1" ht="17.399999999999999" customHeight="1" x14ac:dyDescent="0.25">
      <c r="A6" s="464"/>
      <c r="B6" s="745" t="s">
        <v>801</v>
      </c>
      <c r="C6" s="768"/>
      <c r="D6" s="768"/>
      <c r="E6" s="768"/>
      <c r="F6" s="740"/>
    </row>
    <row r="7" spans="1:8" s="25" customFormat="1" ht="13.2" x14ac:dyDescent="0.25">
      <c r="D7" s="763"/>
      <c r="E7" s="763"/>
    </row>
    <row r="8" spans="1:8" s="267" customFormat="1" ht="13.2" x14ac:dyDescent="0.25">
      <c r="D8" s="268"/>
      <c r="E8" s="268"/>
    </row>
    <row r="9" spans="1:8" ht="88.95" customHeight="1" x14ac:dyDescent="0.25">
      <c r="A9" s="771" t="s">
        <v>723</v>
      </c>
      <c r="B9" s="771"/>
      <c r="C9" s="771"/>
      <c r="D9" s="741"/>
      <c r="E9" s="741"/>
      <c r="F9" s="741"/>
      <c r="G9" s="157"/>
      <c r="H9" s="157"/>
    </row>
    <row r="10" spans="1:8" ht="4.2" hidden="1" customHeight="1" thickBot="1" x14ac:dyDescent="0.3">
      <c r="A10" s="6"/>
      <c r="B10" s="7"/>
      <c r="C10" s="7"/>
      <c r="E10" s="738"/>
      <c r="F10" s="738"/>
      <c r="G10" s="738"/>
      <c r="H10" s="738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72" t="s">
        <v>74</v>
      </c>
      <c r="B12" s="774" t="s">
        <v>0</v>
      </c>
      <c r="C12" s="776" t="s">
        <v>20</v>
      </c>
      <c r="D12" s="778" t="s">
        <v>434</v>
      </c>
      <c r="E12" s="769" t="s">
        <v>482</v>
      </c>
      <c r="F12" s="769" t="s">
        <v>717</v>
      </c>
    </row>
    <row r="13" spans="1:8" ht="13.95" customHeight="1" thickBot="1" x14ac:dyDescent="0.3">
      <c r="A13" s="773"/>
      <c r="B13" s="775"/>
      <c r="C13" s="777"/>
      <c r="D13" s="779"/>
      <c r="E13" s="770"/>
      <c r="F13" s="770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2024-2026'!F554</f>
        <v>440355.39999999997</v>
      </c>
      <c r="E45" s="244">
        <f>'Функц. 2024-2026'!H554</f>
        <v>436451.6</v>
      </c>
      <c r="F45" s="244">
        <f>'Функц. 2024-2026'!J554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2024-2026'!F575</f>
        <v>695619.7</v>
      </c>
      <c r="E46" s="245">
        <f>'Функц. 2024-2026'!H575</f>
        <v>619306.20000000007</v>
      </c>
      <c r="F46" s="245">
        <f>'Функц. 2024-2026'!J575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2024-2026'!F639</f>
        <v>148789.9</v>
      </c>
      <c r="E47" s="259">
        <f>'Функц. 2024-2026'!H639</f>
        <v>138597.9</v>
      </c>
      <c r="F47" s="259">
        <f>'Функц. 2024-2026'!J639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2024-2026'!F682</f>
        <v>2059.6999999999998</v>
      </c>
      <c r="E48" s="259">
        <f>'Функц. 2024-2026'!H682</f>
        <v>2000</v>
      </c>
      <c r="F48" s="259">
        <f>'Функц. 2024-2026'!J682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2024-2026'!F701</f>
        <v>31982.1</v>
      </c>
      <c r="E49" s="259">
        <f>'Функц. 2024-2026'!H701</f>
        <v>31479.599999999999</v>
      </c>
      <c r="F49" s="259">
        <f>'Функц. 2024-2026'!J701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2024-2026'!F741</f>
        <v>177106.69999999998</v>
      </c>
      <c r="E51" s="259">
        <f>'Функц. 2024-2026'!H741</f>
        <v>111615.5</v>
      </c>
      <c r="F51" s="259">
        <f>'Функц. 2024-2026'!J741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2024-2026'!F804</f>
        <v>280</v>
      </c>
      <c r="E53" s="524">
        <f>'Функц. 2024-2026'!H804</f>
        <v>0</v>
      </c>
      <c r="F53" s="524">
        <f>'Функц. 2024-2026'!J811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2024-2026'!F813</f>
        <v>8208.1999999999989</v>
      </c>
      <c r="E55" s="259">
        <f>'Функц. 2024-2026'!H813</f>
        <v>7824.5</v>
      </c>
      <c r="F55" s="259">
        <f>'Функц. 2024-2026'!J813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2024-2026'!F820</f>
        <v>420</v>
      </c>
      <c r="E56" s="259">
        <f>'Функц. 2024-2026'!H820</f>
        <v>0</v>
      </c>
      <c r="F56" s="259">
        <f>'Функц. 2024-2026'!J820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2024-2026'!F825</f>
        <v>87228.3</v>
      </c>
      <c r="E57" s="259">
        <f>'Функц. 2024-2026'!H825</f>
        <v>97893</v>
      </c>
      <c r="F57" s="259">
        <f>'Функц. 2024-2026'!J825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2024-2026'!F853</f>
        <v>140</v>
      </c>
      <c r="E58" s="259">
        <f>'Функц. 2024-2026'!H853</f>
        <v>140</v>
      </c>
      <c r="F58" s="259">
        <f>'Функц. 2024-2026'!J853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2024-2026'!F864</f>
        <v>3912.4</v>
      </c>
      <c r="E60" s="259">
        <f>'Функц. 2024-2026'!H864</f>
        <v>2400</v>
      </c>
      <c r="F60" s="259">
        <f>'Функц. 2024-2026'!J864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2024-2026'!F874</f>
        <v>103814.7</v>
      </c>
      <c r="E61" s="259">
        <f>'Функц. 2024-2026'!H874</f>
        <v>100863</v>
      </c>
      <c r="F61" s="259">
        <f>'Функц. 2024-2026'!J874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2024-2026'!F883</f>
        <v>311.20000000000005</v>
      </c>
      <c r="E63" s="260">
        <f>'Функц. 2024-2026'!H888</f>
        <v>3667</v>
      </c>
      <c r="F63" s="260">
        <f>'Функц. 2024-2026'!J888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C2:F2"/>
    <mergeCell ref="B4:F4"/>
    <mergeCell ref="B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6"/>
  <sheetViews>
    <sheetView view="pageBreakPreview" topLeftCell="X1029" zoomScaleNormal="100" zoomScaleSheetLayoutView="100" workbookViewId="0">
      <selection activeCell="AD1043" sqref="AD1043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92"/>
      <c r="AC2" s="738"/>
      <c r="AD2" s="738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7" t="s">
        <v>825</v>
      </c>
      <c r="AD3" s="793"/>
      <c r="AE3" s="793"/>
      <c r="AF3" s="793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92"/>
      <c r="AC5" s="738"/>
      <c r="AD5" s="738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83" t="s">
        <v>689</v>
      </c>
      <c r="AE6" s="784"/>
      <c r="AF6" s="784"/>
      <c r="AG6" s="225"/>
      <c r="AH6" s="225"/>
    </row>
    <row r="7" spans="1:38" ht="15.6" x14ac:dyDescent="0.3">
      <c r="AB7" s="783" t="s">
        <v>781</v>
      </c>
      <c r="AC7" s="784"/>
      <c r="AD7" s="784"/>
      <c r="AE7" s="784"/>
      <c r="AF7" s="784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80"/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1"/>
      <c r="N9" s="781"/>
      <c r="O9" s="781"/>
      <c r="P9" s="781"/>
      <c r="Q9" s="781"/>
      <c r="R9" s="781"/>
      <c r="S9" s="781"/>
      <c r="T9" s="781"/>
      <c r="U9" s="46"/>
      <c r="W9" s="46"/>
      <c r="X9" s="782" t="s">
        <v>690</v>
      </c>
      <c r="Y9" s="782"/>
      <c r="Z9" s="744"/>
      <c r="AA9" s="744"/>
      <c r="AB9" s="744"/>
      <c r="AC9" s="744"/>
      <c r="AD9" s="785"/>
      <c r="AE9" s="785"/>
      <c r="AF9" s="741"/>
      <c r="AG9" s="215"/>
      <c r="AH9" s="215"/>
      <c r="AI9" s="48"/>
      <c r="AJ9" s="788"/>
      <c r="AK9" s="743"/>
      <c r="AL9" s="743"/>
    </row>
    <row r="10" spans="1:38" s="47" customFormat="1" ht="21" thickBot="1" x14ac:dyDescent="0.4">
      <c r="A10" s="780"/>
      <c r="B10" s="781"/>
      <c r="C10" s="781"/>
      <c r="D10" s="781"/>
      <c r="E10" s="781"/>
      <c r="F10" s="781"/>
      <c r="G10" s="781"/>
      <c r="H10" s="781"/>
      <c r="I10" s="781"/>
      <c r="J10" s="781"/>
      <c r="K10" s="781"/>
      <c r="L10" s="781"/>
      <c r="M10" s="781"/>
      <c r="N10" s="781"/>
      <c r="O10" s="781"/>
      <c r="P10" s="781"/>
      <c r="Q10" s="781"/>
      <c r="R10" s="781"/>
      <c r="S10" s="781"/>
      <c r="T10" s="781"/>
      <c r="U10" s="49"/>
      <c r="V10" s="48"/>
      <c r="W10" s="48"/>
      <c r="X10" s="782"/>
      <c r="Y10" s="782"/>
      <c r="Z10" s="782"/>
      <c r="AA10" s="782"/>
      <c r="AB10" s="782"/>
      <c r="AC10" s="782"/>
      <c r="AD10" s="147"/>
      <c r="AF10" s="473" t="s">
        <v>691</v>
      </c>
      <c r="AJ10" s="790"/>
      <c r="AK10" s="791"/>
      <c r="AL10" s="791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8"/>
      <c r="AK11" s="789"/>
      <c r="AL11" s="789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844</v>
      </c>
      <c r="Y142" s="567" t="s">
        <v>65</v>
      </c>
      <c r="Z142" s="596" t="s">
        <v>29</v>
      </c>
      <c r="AA142" s="597">
        <v>13</v>
      </c>
      <c r="AB142" s="598" t="s">
        <v>843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843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843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6"/>
      <c r="AJ201" s="787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AD216+AD256+AI2064+AD234+AD241</f>
        <v>64133.9</v>
      </c>
      <c r="AE215" s="565">
        <f>AE216+AE256+AJ2064+AE234+AE241</f>
        <v>39136.399999999994</v>
      </c>
      <c r="AF215" s="565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849</v>
      </c>
      <c r="Y266" s="708" t="s">
        <v>65</v>
      </c>
      <c r="Z266" s="706" t="s">
        <v>49</v>
      </c>
      <c r="AA266" s="706">
        <v>12</v>
      </c>
      <c r="AB266" s="709" t="s">
        <v>850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851</v>
      </c>
      <c r="Y267" s="708" t="s">
        <v>65</v>
      </c>
      <c r="Z267" s="706" t="s">
        <v>49</v>
      </c>
      <c r="AA267" s="706">
        <v>12</v>
      </c>
      <c r="AB267" s="709" t="s">
        <v>852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853</v>
      </c>
      <c r="Y268" s="708" t="s">
        <v>65</v>
      </c>
      <c r="Z268" s="706" t="s">
        <v>49</v>
      </c>
      <c r="AA268" s="706">
        <v>12</v>
      </c>
      <c r="AB268" s="709" t="s">
        <v>854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855</v>
      </c>
      <c r="Y269" s="708" t="s">
        <v>65</v>
      </c>
      <c r="Z269" s="706" t="s">
        <v>49</v>
      </c>
      <c r="AA269" s="706">
        <v>12</v>
      </c>
      <c r="AB269" s="709" t="s">
        <v>856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856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856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845</v>
      </c>
      <c r="Y378" s="567" t="s">
        <v>65</v>
      </c>
      <c r="Z378" s="568" t="s">
        <v>16</v>
      </c>
      <c r="AA378" s="569" t="s">
        <v>29</v>
      </c>
      <c r="AB378" s="574" t="s">
        <v>846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847</v>
      </c>
      <c r="Y379" s="567" t="s">
        <v>65</v>
      </c>
      <c r="Z379" s="568" t="s">
        <v>16</v>
      </c>
      <c r="AA379" s="569" t="s">
        <v>29</v>
      </c>
      <c r="AB379" s="574" t="s">
        <v>848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848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848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AD642+AD681+AH7083+AD697+AD703</f>
        <v>695619.7</v>
      </c>
      <c r="AE641" s="572">
        <f>AE642+AE681+AI7083+AE697+AE703</f>
        <v>619306.20000000007</v>
      </c>
      <c r="AF641" s="572">
        <f>AF642+AF681+AJ7083+AF697+AF703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832</v>
      </c>
      <c r="Y704" s="567" t="s">
        <v>453</v>
      </c>
      <c r="Z704" s="568" t="s">
        <v>8</v>
      </c>
      <c r="AA704" s="569" t="s">
        <v>30</v>
      </c>
      <c r="AB704" s="324" t="s">
        <v>833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834</v>
      </c>
      <c r="Y705" s="567" t="s">
        <v>453</v>
      </c>
      <c r="Z705" s="568" t="s">
        <v>8</v>
      </c>
      <c r="AA705" s="569" t="s">
        <v>30</v>
      </c>
      <c r="AB705" s="324" t="s">
        <v>835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836</v>
      </c>
      <c r="Y706" s="567" t="s">
        <v>453</v>
      </c>
      <c r="Z706" s="568" t="s">
        <v>8</v>
      </c>
      <c r="AA706" s="569" t="s">
        <v>30</v>
      </c>
      <c r="AB706" s="574" t="s">
        <v>837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839</v>
      </c>
      <c r="Y707" s="567" t="s">
        <v>453</v>
      </c>
      <c r="Z707" s="568" t="s">
        <v>8</v>
      </c>
      <c r="AA707" s="569" t="s">
        <v>30</v>
      </c>
      <c r="AB707" s="574" t="s">
        <v>838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838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838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AD830+AD863+AD1000+AD991+AD814</f>
        <v>2660667.9</v>
      </c>
      <c r="AE813" s="565">
        <f>AE830+AE863+AE1000+AE991+AE814</f>
        <v>1694185.1</v>
      </c>
      <c r="AF813" s="565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AD893+AD8126+AD885+AD881+AD888</f>
        <v>65610.5</v>
      </c>
      <c r="AE880" s="572">
        <f>AE893+AE8126+AE885+AE881+AE888</f>
        <v>305271.90000000008</v>
      </c>
      <c r="AF880" s="572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828</v>
      </c>
      <c r="Y888" s="567" t="s">
        <v>455</v>
      </c>
      <c r="Z888" s="568" t="s">
        <v>5</v>
      </c>
      <c r="AA888" s="569" t="s">
        <v>30</v>
      </c>
      <c r="AB888" s="659" t="s">
        <v>829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826</v>
      </c>
      <c r="Y889" s="567" t="s">
        <v>455</v>
      </c>
      <c r="Z889" s="568" t="s">
        <v>5</v>
      </c>
      <c r="AA889" s="569" t="s">
        <v>30</v>
      </c>
      <c r="AB889" s="659" t="s">
        <v>827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827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827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830</v>
      </c>
      <c r="Y897" s="567" t="s">
        <v>455</v>
      </c>
      <c r="Z897" s="568" t="s">
        <v>5</v>
      </c>
      <c r="AA897" s="569" t="s">
        <v>30</v>
      </c>
      <c r="AB897" s="574" t="s">
        <v>831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831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831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841</v>
      </c>
      <c r="Y909" s="567" t="s">
        <v>455</v>
      </c>
      <c r="Z909" s="568" t="s">
        <v>5</v>
      </c>
      <c r="AA909" s="569" t="s">
        <v>30</v>
      </c>
      <c r="AB909" s="574" t="s">
        <v>842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842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842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</f>
        <v>1356927</v>
      </c>
      <c r="AE996" s="662">
        <f t="shared" si="235"/>
        <v>516420.10000000003</v>
      </c>
      <c r="AF996" s="662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516420.10000000003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516420.10000000003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f>5164.2+511255.9</f>
        <v>516420.10000000003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9" t="s">
        <v>96</v>
      </c>
      <c r="Y1000" s="560" t="s">
        <v>455</v>
      </c>
      <c r="Z1000" s="599" t="s">
        <v>36</v>
      </c>
      <c r="AA1000" s="562"/>
      <c r="AB1000" s="563"/>
      <c r="AC1000" s="615"/>
      <c r="AD1000" s="565">
        <f>AD1001+AD1008</f>
        <v>31433.7</v>
      </c>
      <c r="AE1000" s="565">
        <f>AE1001+AE1008</f>
        <v>33187</v>
      </c>
      <c r="AF1000" s="565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6" t="s">
        <v>57</v>
      </c>
      <c r="Y1001" s="567" t="s">
        <v>455</v>
      </c>
      <c r="Z1001" s="568">
        <v>10</v>
      </c>
      <c r="AA1001" s="569" t="s">
        <v>29</v>
      </c>
      <c r="AB1001" s="570"/>
      <c r="AC1001" s="615"/>
      <c r="AD1001" s="572">
        <f t="shared" ref="AD1001:AF1006" si="236">AD1002</f>
        <v>951.4</v>
      </c>
      <c r="AE1001" s="572">
        <f t="shared" si="236"/>
        <v>936</v>
      </c>
      <c r="AF1001" s="572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3" t="s">
        <v>306</v>
      </c>
      <c r="Y1002" s="567" t="s">
        <v>455</v>
      </c>
      <c r="Z1002" s="568">
        <v>10</v>
      </c>
      <c r="AA1002" s="569" t="s">
        <v>29</v>
      </c>
      <c r="AB1002" s="574" t="s">
        <v>111</v>
      </c>
      <c r="AC1002" s="615"/>
      <c r="AD1002" s="572">
        <f t="shared" si="236"/>
        <v>951.4</v>
      </c>
      <c r="AE1002" s="572">
        <f t="shared" si="236"/>
        <v>936</v>
      </c>
      <c r="AF1002" s="572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3" t="s">
        <v>307</v>
      </c>
      <c r="Y1003" s="567" t="s">
        <v>455</v>
      </c>
      <c r="Z1003" s="568">
        <v>10</v>
      </c>
      <c r="AA1003" s="569" t="s">
        <v>29</v>
      </c>
      <c r="AB1003" s="574" t="s">
        <v>120</v>
      </c>
      <c r="AC1003" s="615"/>
      <c r="AD1003" s="572">
        <f t="shared" si="236"/>
        <v>951.4</v>
      </c>
      <c r="AE1003" s="572">
        <f t="shared" si="236"/>
        <v>936</v>
      </c>
      <c r="AF1003" s="572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3" t="s">
        <v>308</v>
      </c>
      <c r="Y1004" s="567" t="s">
        <v>455</v>
      </c>
      <c r="Z1004" s="568">
        <v>10</v>
      </c>
      <c r="AA1004" s="569" t="s">
        <v>29</v>
      </c>
      <c r="AB1004" s="574" t="s">
        <v>513</v>
      </c>
      <c r="AC1004" s="615"/>
      <c r="AD1004" s="572">
        <f t="shared" si="236"/>
        <v>951.4</v>
      </c>
      <c r="AE1004" s="572">
        <f t="shared" si="236"/>
        <v>936</v>
      </c>
      <c r="AF1004" s="572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90" t="s">
        <v>309</v>
      </c>
      <c r="Y1005" s="567" t="s">
        <v>455</v>
      </c>
      <c r="Z1005" s="568">
        <v>10</v>
      </c>
      <c r="AA1005" s="569" t="s">
        <v>29</v>
      </c>
      <c r="AB1005" s="574" t="s">
        <v>512</v>
      </c>
      <c r="AC1005" s="615"/>
      <c r="AD1005" s="572">
        <f t="shared" si="236"/>
        <v>951.4</v>
      </c>
      <c r="AE1005" s="572">
        <f t="shared" si="236"/>
        <v>936</v>
      </c>
      <c r="AF1005" s="572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6" t="s">
        <v>99</v>
      </c>
      <c r="Y1006" s="567" t="s">
        <v>455</v>
      </c>
      <c r="Z1006" s="568">
        <v>10</v>
      </c>
      <c r="AA1006" s="569" t="s">
        <v>29</v>
      </c>
      <c r="AB1006" s="574" t="s">
        <v>512</v>
      </c>
      <c r="AC1006" s="576">
        <v>300</v>
      </c>
      <c r="AD1006" s="572">
        <f t="shared" si="236"/>
        <v>951.4</v>
      </c>
      <c r="AE1006" s="572">
        <f t="shared" si="236"/>
        <v>936</v>
      </c>
      <c r="AF1006" s="572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6" t="s">
        <v>40</v>
      </c>
      <c r="Y1007" s="567" t="s">
        <v>455</v>
      </c>
      <c r="Z1007" s="568">
        <v>10</v>
      </c>
      <c r="AA1007" s="569" t="s">
        <v>29</v>
      </c>
      <c r="AB1007" s="574" t="s">
        <v>512</v>
      </c>
      <c r="AC1007" s="576">
        <v>320</v>
      </c>
      <c r="AD1007" s="572">
        <f>936+15.4</f>
        <v>951.4</v>
      </c>
      <c r="AE1007" s="572">
        <v>936</v>
      </c>
      <c r="AF1007" s="572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6" t="s">
        <v>31</v>
      </c>
      <c r="Y1008" s="567" t="s">
        <v>455</v>
      </c>
      <c r="Z1008" s="568">
        <v>10</v>
      </c>
      <c r="AA1008" s="569" t="s">
        <v>49</v>
      </c>
      <c r="AB1008" s="570"/>
      <c r="AC1008" s="576"/>
      <c r="AD1008" s="572">
        <f t="shared" ref="AD1008:AF1010" si="237">AD1009</f>
        <v>30482.3</v>
      </c>
      <c r="AE1008" s="572">
        <f t="shared" si="237"/>
        <v>32251</v>
      </c>
      <c r="AF1008" s="572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3" t="s">
        <v>187</v>
      </c>
      <c r="Y1009" s="567" t="s">
        <v>455</v>
      </c>
      <c r="Z1009" s="568">
        <v>10</v>
      </c>
      <c r="AA1009" s="569" t="s">
        <v>49</v>
      </c>
      <c r="AB1009" s="574" t="s">
        <v>118</v>
      </c>
      <c r="AC1009" s="576"/>
      <c r="AD1009" s="572">
        <f t="shared" si="237"/>
        <v>30482.3</v>
      </c>
      <c r="AE1009" s="572">
        <f t="shared" si="237"/>
        <v>32251</v>
      </c>
      <c r="AF1009" s="572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3" t="s">
        <v>186</v>
      </c>
      <c r="Y1010" s="567" t="s">
        <v>455</v>
      </c>
      <c r="Z1010" s="568">
        <v>10</v>
      </c>
      <c r="AA1010" s="569" t="s">
        <v>49</v>
      </c>
      <c r="AB1010" s="574" t="s">
        <v>146</v>
      </c>
      <c r="AC1010" s="576"/>
      <c r="AD1010" s="572">
        <f t="shared" si="237"/>
        <v>30482.3</v>
      </c>
      <c r="AE1010" s="572">
        <f t="shared" si="237"/>
        <v>32251</v>
      </c>
      <c r="AF1010" s="572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3" t="s">
        <v>464</v>
      </c>
      <c r="Y1011" s="567" t="s">
        <v>455</v>
      </c>
      <c r="Z1011" s="568">
        <v>10</v>
      </c>
      <c r="AA1011" s="569" t="s">
        <v>49</v>
      </c>
      <c r="AB1011" s="574" t="s">
        <v>145</v>
      </c>
      <c r="AC1011" s="576"/>
      <c r="AD1011" s="572">
        <f>AD1015+AD1012</f>
        <v>30482.3</v>
      </c>
      <c r="AE1011" s="572">
        <f>AE1015+AE1012</f>
        <v>32251</v>
      </c>
      <c r="AF1011" s="572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3" t="s">
        <v>764</v>
      </c>
      <c r="Y1012" s="567" t="s">
        <v>455</v>
      </c>
      <c r="Z1012" s="568">
        <v>10</v>
      </c>
      <c r="AA1012" s="569" t="s">
        <v>49</v>
      </c>
      <c r="AB1012" s="574" t="s">
        <v>765</v>
      </c>
      <c r="AC1012" s="576"/>
      <c r="AD1012" s="572">
        <f t="shared" ref="AD1012:AF1013" si="238">AD1013</f>
        <v>375.8</v>
      </c>
      <c r="AE1012" s="572">
        <f t="shared" si="238"/>
        <v>0</v>
      </c>
      <c r="AF1012" s="572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6" t="s">
        <v>99</v>
      </c>
      <c r="Y1013" s="567" t="s">
        <v>455</v>
      </c>
      <c r="Z1013" s="568">
        <v>10</v>
      </c>
      <c r="AA1013" s="569" t="s">
        <v>49</v>
      </c>
      <c r="AB1013" s="574" t="s">
        <v>765</v>
      </c>
      <c r="AC1013" s="576">
        <v>300</v>
      </c>
      <c r="AD1013" s="572">
        <f t="shared" si="238"/>
        <v>375.8</v>
      </c>
      <c r="AE1013" s="572">
        <f t="shared" si="238"/>
        <v>0</v>
      </c>
      <c r="AF1013" s="572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6" t="s">
        <v>24</v>
      </c>
      <c r="Y1014" s="567" t="s">
        <v>455</v>
      </c>
      <c r="Z1014" s="568">
        <v>10</v>
      </c>
      <c r="AA1014" s="569" t="s">
        <v>49</v>
      </c>
      <c r="AB1014" s="574" t="s">
        <v>765</v>
      </c>
      <c r="AC1014" s="576">
        <v>320</v>
      </c>
      <c r="AD1014" s="572">
        <v>375.8</v>
      </c>
      <c r="AE1014" s="572">
        <v>0</v>
      </c>
      <c r="AF1014" s="572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3" t="s">
        <v>184</v>
      </c>
      <c r="Y1015" s="567" t="s">
        <v>455</v>
      </c>
      <c r="Z1015" s="568">
        <v>10</v>
      </c>
      <c r="AA1015" s="569" t="s">
        <v>49</v>
      </c>
      <c r="AB1015" s="574" t="s">
        <v>185</v>
      </c>
      <c r="AC1015" s="576"/>
      <c r="AD1015" s="572">
        <f t="shared" ref="AD1015:AF1016" si="239">AD1016</f>
        <v>30106.5</v>
      </c>
      <c r="AE1015" s="572">
        <f t="shared" si="239"/>
        <v>32251</v>
      </c>
      <c r="AF1015" s="572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185</v>
      </c>
      <c r="AC1016" s="576">
        <v>300</v>
      </c>
      <c r="AD1016" s="572">
        <f t="shared" si="239"/>
        <v>30106.5</v>
      </c>
      <c r="AE1016" s="572">
        <f t="shared" si="239"/>
        <v>32251</v>
      </c>
      <c r="AF1016" s="572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185</v>
      </c>
      <c r="AC1017" s="576">
        <v>320</v>
      </c>
      <c r="AD1017" s="572">
        <f>16528+13578.5</f>
        <v>30106.5</v>
      </c>
      <c r="AE1017" s="572">
        <f>17820.3+14430.7</f>
        <v>32251</v>
      </c>
      <c r="AF1017" s="572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9" t="s">
        <v>457</v>
      </c>
      <c r="Y1018" s="560">
        <v>904</v>
      </c>
      <c r="Z1018" s="640"/>
      <c r="AA1018" s="641"/>
      <c r="AB1018" s="570"/>
      <c r="AC1018" s="634"/>
      <c r="AD1018" s="565">
        <f>AD1019+AD1035</f>
        <v>11186.9</v>
      </c>
      <c r="AE1018" s="664">
        <f>AE1019+AE1035</f>
        <v>11015.7</v>
      </c>
      <c r="AF1018" s="664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9" t="s">
        <v>25</v>
      </c>
      <c r="Y1019" s="560">
        <v>904</v>
      </c>
      <c r="Z1019" s="561" t="s">
        <v>29</v>
      </c>
      <c r="AA1019" s="623"/>
      <c r="AB1019" s="563"/>
      <c r="AC1019" s="564"/>
      <c r="AD1019" s="565">
        <f t="shared" ref="AD1019:AF1021" si="240">AD1020</f>
        <v>10603</v>
      </c>
      <c r="AE1019" s="565">
        <f t="shared" si="240"/>
        <v>10469</v>
      </c>
      <c r="AF1019" s="565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450</v>
      </c>
      <c r="Y1020" s="567">
        <v>904</v>
      </c>
      <c r="Z1020" s="568" t="s">
        <v>29</v>
      </c>
      <c r="AA1020" s="569" t="s">
        <v>97</v>
      </c>
      <c r="AB1020" s="563"/>
      <c r="AC1020" s="564"/>
      <c r="AD1020" s="572">
        <f t="shared" si="240"/>
        <v>10603</v>
      </c>
      <c r="AE1020" s="572">
        <f t="shared" si="240"/>
        <v>10469</v>
      </c>
      <c r="AF1020" s="572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3" t="s">
        <v>288</v>
      </c>
      <c r="Y1021" s="567">
        <v>904</v>
      </c>
      <c r="Z1021" s="568" t="s">
        <v>29</v>
      </c>
      <c r="AA1021" s="569" t="s">
        <v>97</v>
      </c>
      <c r="AB1021" s="574" t="s">
        <v>101</v>
      </c>
      <c r="AC1021" s="576"/>
      <c r="AD1021" s="572">
        <f t="shared" si="240"/>
        <v>10603</v>
      </c>
      <c r="AE1021" s="572">
        <f t="shared" si="240"/>
        <v>10469</v>
      </c>
      <c r="AF1021" s="572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8" t="s">
        <v>286</v>
      </c>
      <c r="Y1022" s="567">
        <v>904</v>
      </c>
      <c r="Z1022" s="568" t="s">
        <v>29</v>
      </c>
      <c r="AA1022" s="569" t="s">
        <v>97</v>
      </c>
      <c r="AB1022" s="574" t="s">
        <v>287</v>
      </c>
      <c r="AC1022" s="576"/>
      <c r="AD1022" s="572">
        <f>AD1023+AD1029+AD1026+AD1032</f>
        <v>10603</v>
      </c>
      <c r="AE1022" s="572">
        <f>AE1023+AE1029+AE1026+AE1032</f>
        <v>10469</v>
      </c>
      <c r="AF1022" s="572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289</v>
      </c>
      <c r="Y1023" s="567">
        <v>904</v>
      </c>
      <c r="Z1023" s="568" t="s">
        <v>29</v>
      </c>
      <c r="AA1023" s="569" t="s">
        <v>97</v>
      </c>
      <c r="AB1023" s="574" t="s">
        <v>290</v>
      </c>
      <c r="AC1023" s="576"/>
      <c r="AD1023" s="572">
        <f t="shared" ref="AD1023:AF1024" si="241">AD1024</f>
        <v>1281.9000000000001</v>
      </c>
      <c r="AE1023" s="572">
        <f t="shared" si="241"/>
        <v>1147.9000000000001</v>
      </c>
      <c r="AF1023" s="572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6" t="s">
        <v>122</v>
      </c>
      <c r="Y1024" s="567">
        <v>904</v>
      </c>
      <c r="Z1024" s="568" t="s">
        <v>29</v>
      </c>
      <c r="AA1024" s="569" t="s">
        <v>97</v>
      </c>
      <c r="AB1024" s="574" t="s">
        <v>290</v>
      </c>
      <c r="AC1024" s="576">
        <v>200</v>
      </c>
      <c r="AD1024" s="572">
        <f t="shared" si="241"/>
        <v>1281.9000000000001</v>
      </c>
      <c r="AE1024" s="572">
        <f t="shared" si="241"/>
        <v>1147.9000000000001</v>
      </c>
      <c r="AF1024" s="572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6" t="s">
        <v>53</v>
      </c>
      <c r="Y1025" s="567">
        <v>904</v>
      </c>
      <c r="Z1025" s="568" t="s">
        <v>29</v>
      </c>
      <c r="AA1025" s="569" t="s">
        <v>97</v>
      </c>
      <c r="AB1025" s="574" t="s">
        <v>290</v>
      </c>
      <c r="AC1025" s="576">
        <v>240</v>
      </c>
      <c r="AD1025" s="572">
        <v>1281.9000000000001</v>
      </c>
      <c r="AE1025" s="572">
        <v>1147.9000000000001</v>
      </c>
      <c r="AF1025" s="572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291</v>
      </c>
      <c r="Y1026" s="567">
        <v>904</v>
      </c>
      <c r="Z1026" s="568" t="s">
        <v>29</v>
      </c>
      <c r="AA1026" s="569" t="s">
        <v>97</v>
      </c>
      <c r="AB1026" s="574" t="s">
        <v>292</v>
      </c>
      <c r="AC1026" s="576"/>
      <c r="AD1026" s="572">
        <f t="shared" ref="AD1026:AF1027" si="242">AD1027</f>
        <v>2383.0000000000005</v>
      </c>
      <c r="AE1026" s="572">
        <f t="shared" si="242"/>
        <v>2308.3000000000002</v>
      </c>
      <c r="AF1026" s="572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41</v>
      </c>
      <c r="Y1027" s="567">
        <v>904</v>
      </c>
      <c r="Z1027" s="568" t="s">
        <v>29</v>
      </c>
      <c r="AA1027" s="569" t="s">
        <v>97</v>
      </c>
      <c r="AB1027" s="574" t="s">
        <v>292</v>
      </c>
      <c r="AC1027" s="576">
        <v>100</v>
      </c>
      <c r="AD1027" s="572">
        <f t="shared" si="242"/>
        <v>2383.0000000000005</v>
      </c>
      <c r="AE1027" s="572">
        <f t="shared" si="242"/>
        <v>2308.3000000000002</v>
      </c>
      <c r="AF1027" s="572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98</v>
      </c>
      <c r="Y1028" s="567">
        <v>904</v>
      </c>
      <c r="Z1028" s="568" t="s">
        <v>29</v>
      </c>
      <c r="AA1028" s="569" t="s">
        <v>97</v>
      </c>
      <c r="AB1028" s="574" t="s">
        <v>292</v>
      </c>
      <c r="AC1028" s="576">
        <v>120</v>
      </c>
      <c r="AD1028" s="572">
        <f>2308.3+17.3+57.4</f>
        <v>2383.0000000000005</v>
      </c>
      <c r="AE1028" s="572">
        <v>2308.3000000000002</v>
      </c>
      <c r="AF1028" s="572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294</v>
      </c>
      <c r="Y1029" s="567">
        <v>904</v>
      </c>
      <c r="Z1029" s="568" t="s">
        <v>29</v>
      </c>
      <c r="AA1029" s="569" t="s">
        <v>97</v>
      </c>
      <c r="AB1029" s="574" t="s">
        <v>293</v>
      </c>
      <c r="AC1029" s="576"/>
      <c r="AD1029" s="572">
        <f t="shared" ref="AD1029:AF1030" si="243">AD1030</f>
        <v>4085.5</v>
      </c>
      <c r="AE1029" s="572">
        <f t="shared" si="243"/>
        <v>4358.3999999999996</v>
      </c>
      <c r="AF1029" s="572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293</v>
      </c>
      <c r="AC1030" s="576">
        <v>100</v>
      </c>
      <c r="AD1030" s="572">
        <f t="shared" si="243"/>
        <v>4085.5</v>
      </c>
      <c r="AE1030" s="572">
        <f t="shared" si="243"/>
        <v>4358.3999999999996</v>
      </c>
      <c r="AF1030" s="572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293</v>
      </c>
      <c r="AC1031" s="576">
        <v>120</v>
      </c>
      <c r="AD1031" s="572">
        <f>4358.4-74.7-26.2-172</f>
        <v>4085.5</v>
      </c>
      <c r="AE1031" s="572">
        <v>4358.3999999999996</v>
      </c>
      <c r="AF1031" s="572">
        <v>4358.3999999999996</v>
      </c>
      <c r="AG1031" s="283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458</v>
      </c>
      <c r="Y1032" s="567">
        <v>904</v>
      </c>
      <c r="Z1032" s="568" t="s">
        <v>29</v>
      </c>
      <c r="AA1032" s="569" t="s">
        <v>97</v>
      </c>
      <c r="AB1032" s="574" t="s">
        <v>443</v>
      </c>
      <c r="AC1032" s="576"/>
      <c r="AD1032" s="572">
        <f t="shared" ref="AD1032:AF1033" si="244">AD1033</f>
        <v>2852.6</v>
      </c>
      <c r="AE1032" s="572">
        <f t="shared" si="244"/>
        <v>2654.4</v>
      </c>
      <c r="AF1032" s="572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443</v>
      </c>
      <c r="AC1033" s="576">
        <v>100</v>
      </c>
      <c r="AD1033" s="572">
        <f t="shared" si="244"/>
        <v>2852.6</v>
      </c>
      <c r="AE1033" s="572">
        <f t="shared" si="244"/>
        <v>2654.4</v>
      </c>
      <c r="AF1033" s="572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443</v>
      </c>
      <c r="AC1034" s="576">
        <v>120</v>
      </c>
      <c r="AD1034" s="572">
        <f>2654.4+172+26.2</f>
        <v>2852.6</v>
      </c>
      <c r="AE1034" s="572">
        <v>2654.4</v>
      </c>
      <c r="AF1034" s="572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9" t="s">
        <v>96</v>
      </c>
      <c r="Y1035" s="560" t="s">
        <v>68</v>
      </c>
      <c r="Z1035" s="599" t="s">
        <v>36</v>
      </c>
      <c r="AA1035" s="623"/>
      <c r="AB1035" s="563"/>
      <c r="AC1035" s="564"/>
      <c r="AD1035" s="565">
        <f t="shared" ref="AD1035:AF1041" si="245">AD1036</f>
        <v>583.90000000000009</v>
      </c>
      <c r="AE1035" s="565">
        <f t="shared" si="245"/>
        <v>546.70000000000005</v>
      </c>
      <c r="AF1035" s="565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57</v>
      </c>
      <c r="Y1036" s="567">
        <v>904</v>
      </c>
      <c r="Z1036" s="568">
        <v>10</v>
      </c>
      <c r="AA1036" s="569" t="s">
        <v>29</v>
      </c>
      <c r="AB1036" s="570"/>
      <c r="AC1036" s="615"/>
      <c r="AD1036" s="572">
        <f t="shared" si="245"/>
        <v>583.90000000000009</v>
      </c>
      <c r="AE1036" s="572">
        <f t="shared" si="245"/>
        <v>546.70000000000005</v>
      </c>
      <c r="AF1036" s="572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3" t="s">
        <v>306</v>
      </c>
      <c r="Y1037" s="567">
        <v>904</v>
      </c>
      <c r="Z1037" s="568">
        <v>10</v>
      </c>
      <c r="AA1037" s="569" t="s">
        <v>29</v>
      </c>
      <c r="AB1037" s="574" t="s">
        <v>111</v>
      </c>
      <c r="AC1037" s="615"/>
      <c r="AD1037" s="572">
        <f t="shared" si="245"/>
        <v>583.90000000000009</v>
      </c>
      <c r="AE1037" s="572">
        <f t="shared" si="245"/>
        <v>546.70000000000005</v>
      </c>
      <c r="AF1037" s="572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3" t="s">
        <v>307</v>
      </c>
      <c r="Y1038" s="567">
        <v>904</v>
      </c>
      <c r="Z1038" s="568">
        <v>10</v>
      </c>
      <c r="AA1038" s="569" t="s">
        <v>29</v>
      </c>
      <c r="AB1038" s="574" t="s">
        <v>120</v>
      </c>
      <c r="AC1038" s="615"/>
      <c r="AD1038" s="572">
        <f>AD1039</f>
        <v>583.90000000000009</v>
      </c>
      <c r="AE1038" s="572">
        <f>AE1039</f>
        <v>546.70000000000005</v>
      </c>
      <c r="AF1038" s="572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3" t="s">
        <v>308</v>
      </c>
      <c r="Y1039" s="567">
        <v>904</v>
      </c>
      <c r="Z1039" s="568">
        <v>10</v>
      </c>
      <c r="AA1039" s="569" t="s">
        <v>29</v>
      </c>
      <c r="AB1039" s="574" t="s">
        <v>513</v>
      </c>
      <c r="AC1039" s="615"/>
      <c r="AD1039" s="572">
        <f t="shared" si="245"/>
        <v>583.90000000000009</v>
      </c>
      <c r="AE1039" s="572">
        <f t="shared" si="245"/>
        <v>546.70000000000005</v>
      </c>
      <c r="AF1039" s="572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0" t="s">
        <v>309</v>
      </c>
      <c r="Y1040" s="567">
        <v>904</v>
      </c>
      <c r="Z1040" s="568">
        <v>10</v>
      </c>
      <c r="AA1040" s="569" t="s">
        <v>29</v>
      </c>
      <c r="AB1040" s="574" t="s">
        <v>512</v>
      </c>
      <c r="AC1040" s="615"/>
      <c r="AD1040" s="572">
        <f t="shared" si="245"/>
        <v>583.90000000000009</v>
      </c>
      <c r="AE1040" s="572">
        <f t="shared" si="245"/>
        <v>546.70000000000005</v>
      </c>
      <c r="AF1040" s="572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6" t="s">
        <v>99</v>
      </c>
      <c r="Y1041" s="567">
        <v>904</v>
      </c>
      <c r="Z1041" s="568">
        <v>10</v>
      </c>
      <c r="AA1041" s="569" t="s">
        <v>29</v>
      </c>
      <c r="AB1041" s="574" t="s">
        <v>512</v>
      </c>
      <c r="AC1041" s="576">
        <v>300</v>
      </c>
      <c r="AD1041" s="572">
        <f t="shared" si="245"/>
        <v>583.90000000000009</v>
      </c>
      <c r="AE1041" s="572">
        <f t="shared" si="245"/>
        <v>546.70000000000005</v>
      </c>
      <c r="AF1041" s="572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6" t="s">
        <v>40</v>
      </c>
      <c r="Y1042" s="567">
        <v>904</v>
      </c>
      <c r="Z1042" s="568">
        <v>10</v>
      </c>
      <c r="AA1042" s="569" t="s">
        <v>29</v>
      </c>
      <c r="AB1042" s="574" t="s">
        <v>512</v>
      </c>
      <c r="AC1042" s="576">
        <v>320</v>
      </c>
      <c r="AD1042" s="572">
        <f>546.7+37.2</f>
        <v>583.90000000000009</v>
      </c>
      <c r="AE1042" s="572">
        <v>546.70000000000005</v>
      </c>
      <c r="AF1042" s="572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5" t="s">
        <v>58</v>
      </c>
      <c r="Y1043" s="666"/>
      <c r="Z1043" s="667"/>
      <c r="AA1043" s="668"/>
      <c r="AB1043" s="669"/>
      <c r="AC1043" s="670"/>
      <c r="AD1043" s="671">
        <f>AD1018+AD813+AD605+AD549+AD519+AD491+AD13</f>
        <v>5273376.0999999996</v>
      </c>
      <c r="AE1043" s="671">
        <f>AE1018+AE813+AE605+AE549+AE519+AE491+AE13</f>
        <v>3758978.1</v>
      </c>
      <c r="AF1043" s="671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2024-08-26T14:35:30Z</cp:lastPrinted>
  <dcterms:created xsi:type="dcterms:W3CDTF">2001-09-21T11:20:50Z</dcterms:created>
  <dcterms:modified xsi:type="dcterms:W3CDTF">2024-08-26T14:35:44Z</dcterms:modified>
</cp:coreProperties>
</file>