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0" windowHeight="12375"/>
  </bookViews>
  <sheets>
    <sheet name="Лист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4" l="1"/>
  <c r="O7" i="4"/>
  <c r="O8" i="4"/>
  <c r="O9" i="4"/>
  <c r="O10" i="4"/>
  <c r="O11" i="4"/>
  <c r="O12" i="4"/>
  <c r="O13" i="4"/>
  <c r="O16" i="4"/>
  <c r="O17" i="4"/>
  <c r="O18" i="4"/>
  <c r="O19" i="4"/>
  <c r="O24" i="4"/>
  <c r="O6" i="4"/>
  <c r="M7" i="4"/>
  <c r="M8" i="4"/>
  <c r="M9" i="4"/>
  <c r="M10" i="4"/>
  <c r="M11" i="4"/>
  <c r="M12" i="4"/>
  <c r="M13" i="4"/>
  <c r="M16" i="4"/>
  <c r="M17" i="4"/>
  <c r="M18" i="4"/>
  <c r="M19" i="4"/>
  <c r="M24" i="4"/>
  <c r="M6" i="4"/>
  <c r="K7" i="4"/>
  <c r="K8" i="4"/>
  <c r="K9" i="4"/>
  <c r="K10" i="4"/>
  <c r="K11" i="4"/>
  <c r="K12" i="4"/>
  <c r="K13" i="4"/>
  <c r="K14" i="4"/>
  <c r="K16" i="4"/>
  <c r="K17" i="4"/>
  <c r="K18" i="4"/>
  <c r="K19" i="4"/>
  <c r="K20" i="4"/>
  <c r="K21" i="4"/>
  <c r="K24" i="4"/>
  <c r="K6" i="4"/>
  <c r="N26" i="4" l="1"/>
  <c r="L26" i="4"/>
  <c r="J26" i="4"/>
  <c r="L23" i="4"/>
  <c r="N23" i="4"/>
  <c r="J23" i="4"/>
  <c r="H7" i="4"/>
  <c r="H8" i="4"/>
  <c r="H9" i="4"/>
  <c r="H10" i="4"/>
  <c r="H11" i="4"/>
  <c r="H12" i="4"/>
  <c r="H14" i="4"/>
  <c r="H16" i="4"/>
  <c r="H17" i="4"/>
  <c r="H18" i="4"/>
  <c r="H19" i="4"/>
  <c r="H20" i="4"/>
  <c r="H21" i="4"/>
  <c r="H22" i="4"/>
  <c r="H24" i="4"/>
  <c r="H6" i="4"/>
  <c r="D26" i="4" l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4" i="4"/>
  <c r="I25" i="4"/>
  <c r="I6" i="4"/>
  <c r="G26" i="4"/>
  <c r="G23" i="4"/>
  <c r="F26" i="4"/>
  <c r="F23" i="4"/>
  <c r="M26" i="4" l="1"/>
  <c r="K26" i="4"/>
  <c r="O23" i="4"/>
  <c r="M23" i="4"/>
  <c r="K23" i="4"/>
  <c r="E26" i="4"/>
  <c r="I26" i="4" s="1"/>
  <c r="E23" i="4"/>
  <c r="I23" i="4" s="1"/>
  <c r="D23" i="4" l="1"/>
  <c r="H23" i="4" s="1"/>
</calcChain>
</file>

<file path=xl/sharedStrings.xml><?xml version="1.0" encoding="utf-8"?>
<sst xmlns="http://schemas.openxmlformats.org/spreadsheetml/2006/main" count="77" uniqueCount="63">
  <si>
    <t>Непрограммные расходы</t>
  </si>
  <si>
    <t>ИТОГО ПО ПРОГРАММАМ</t>
  </si>
  <si>
    <t>Код целевой статьи расходов</t>
  </si>
  <si>
    <t>№ п/п</t>
  </si>
  <si>
    <t>Наименование программ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</si>
  <si>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</si>
  <si>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</si>
  <si>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</si>
  <si>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</si>
  <si>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</si>
  <si>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</si>
  <si>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</si>
  <si>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</si>
  <si>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</si>
  <si>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</si>
  <si>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</si>
  <si>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</si>
  <si>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</si>
  <si>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</si>
  <si>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</si>
  <si>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</si>
  <si>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</si>
  <si>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ИТОГО РАСХОДОВ</t>
  </si>
  <si>
    <t xml:space="preserve">Муниципальная программа «Социальная защита населения»                    </t>
  </si>
  <si>
    <t xml:space="preserve">Муниципальная программа «Спорт»                    </t>
  </si>
  <si>
    <t xml:space="preserve">Муниципальная программа «Развитие сельского хозяйства»        </t>
  </si>
  <si>
    <t>Муниципальная программа "Экология и окружающая среда"</t>
  </si>
  <si>
    <t xml:space="preserve">Муниципальная программа «Безопасность и обеспечение безопасности жизнедеятельности населения»   </t>
  </si>
  <si>
    <t xml:space="preserve">Муниципальная программа «Жилище»           </t>
  </si>
  <si>
    <t xml:space="preserve">Муниципальная программа «Управление имуществом и муниципальными финансами»   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</si>
  <si>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</si>
  <si>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 xml:space="preserve">Муниципальная программа «Развитие и функционирование дорожно-транспортного комплекса»      </t>
  </si>
  <si>
    <t xml:space="preserve">Муниципальная программа «Цифровое муниципальное образование»    </t>
  </si>
  <si>
    <t>Муниципальная программа «Архитектура и градостроительство»</t>
  </si>
  <si>
    <t xml:space="preserve">Муниципальная программа «Формирование современной комфортной городской среды»   </t>
  </si>
  <si>
    <t>Муниципальная программа «Строительство объектов социальной инфраструктуры»</t>
  </si>
  <si>
    <t>Руководство и управление в сфере установленных функций органов местного самоуправления</t>
  </si>
  <si>
    <t xml:space="preserve">Муниципальная программа «Образование»            </t>
  </si>
  <si>
    <t xml:space="preserve"> </t>
  </si>
  <si>
    <t xml:space="preserve">Муниципальная программа «Культура и туризм»  </t>
  </si>
  <si>
    <t xml:space="preserve">Муниципальная программа «Развитие инженерной инфраструктуры, энергоэффективности  и  отрасли обращения с отходами»   </t>
  </si>
  <si>
    <t>Муниципальная программа "Предпринимательство"</t>
  </si>
  <si>
    <t>Исполнено на 01.11.2023</t>
  </si>
  <si>
    <t>7</t>
  </si>
  <si>
    <t xml:space="preserve"> -</t>
  </si>
  <si>
    <t>в 2 раза</t>
  </si>
  <si>
    <t xml:space="preserve">Сведения о расходах бюджета городского округа Лыткарино по муниципальным программам на 2024 год и плановый период 2025 и 2026 годов в сравнении с ожидаемым исполнением за текущий год </t>
  </si>
  <si>
    <t>Утверждённый бюджет на 01.01.2023</t>
  </si>
  <si>
    <t>Уточнённый бюджет на 26.10.2023</t>
  </si>
  <si>
    <t xml:space="preserve">Ожидаемое исполнение за 2023 год </t>
  </si>
  <si>
    <t>% ожидаемого исполнения к первоначально утверждённому бюджету</t>
  </si>
  <si>
    <t>% ожидаемого исполнения к уточнённому бюджету</t>
  </si>
  <si>
    <t>План 2024 год</t>
  </si>
  <si>
    <t>% к ожидаемому исполнению за 2023 год</t>
  </si>
  <si>
    <t>План 2025 год</t>
  </si>
  <si>
    <t>(тыс.рублей)</t>
  </si>
  <si>
    <t>в 2,3 раза</t>
  </si>
  <si>
    <t>в 2,8 раза</t>
  </si>
  <si>
    <t>План 2026 год</t>
  </si>
  <si>
    <t>в 2,9 раза</t>
  </si>
  <si>
    <t>в 1452,9 раза</t>
  </si>
  <si>
    <t>в 2,4 раза</t>
  </si>
  <si>
    <t>в 5,5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</si>
</sst>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0.0%"/>
  </numFmts>
  <fonts count="9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Border="1"/>
    <xf numFmtId="4" fontId="1" fillId="0" borderId="0" xfId="0" applyNumberFormat="1" applyFont="1" applyFill="1" applyBorder="1"/>
    <xf numFmtId="0" fontId="1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2" borderId="0" xfId="0" applyFont="1" applyFill="1"/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/>
    <xf numFmtId="0" fontId="0" fillId="0" borderId="0" xfId="0" applyBorder="1" applyAlignment="1"/>
    <xf numFmtId="0" fontId="1" fillId="0" borderId="2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66" fontId="1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 applyProtection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Border="1" applyAlignment="1"/>
    <xf numFmtId="0" fontId="1" fillId="0" borderId="0" xfId="0" applyFont="1" applyFill="1" applyAlignment="1"/>
    <xf numFmtId="166" fontId="2" fillId="0" borderId="4" xfId="0" applyNumberFormat="1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13" workbookViewId="0">
      <selection activeCell="J22" sqref="J22"/>
    </sheetView>
  </sheetViews>
  <sheetFormatPr defaultColWidth="8.85546875" defaultRowHeight="12" x14ac:dyDescent="0.2"/>
  <cols>
    <col min="1" max="1" width="4.85546875" style="11" customWidth="1"/>
    <col min="2" max="2" width="11.85546875" style="11" customWidth="1"/>
    <col min="3" max="3" width="43" style="1" customWidth="1"/>
    <col min="4" max="5" width="13.85546875" style="11" customWidth="1"/>
    <col min="6" max="6" width="13.85546875" style="11" hidden="1" customWidth="1"/>
    <col min="7" max="7" width="13.85546875" style="12" customWidth="1"/>
    <col min="8" max="8" width="15.140625" style="13" customWidth="1"/>
    <col min="9" max="9" width="14.7109375" style="1" customWidth="1"/>
    <col min="10" max="10" width="13.28515625" style="1" customWidth="1"/>
    <col min="11" max="11" width="14.42578125" style="32" customWidth="1"/>
    <col min="12" max="12" width="13.7109375" style="1" customWidth="1"/>
    <col min="13" max="13" width="13.7109375" style="31" customWidth="1"/>
    <col min="14" max="14" width="13.28515625" style="1" customWidth="1"/>
    <col min="15" max="15" width="14.5703125" style="1" customWidth="1"/>
    <col min="16" max="16" width="13.28515625" style="1" customWidth="1"/>
    <col min="17" max="17" width="14.140625" style="1" customWidth="1"/>
    <col min="18" max="18" width="12.5703125" style="1" customWidth="1"/>
    <col min="19" max="20" width="8.85546875" style="1"/>
    <col min="21" max="21" width="12.5703125" style="1" customWidth="1"/>
    <col min="22" max="22" width="13.5703125" style="1" customWidth="1"/>
    <col min="23" max="23" width="13.85546875" style="1" customWidth="1"/>
    <col min="24" max="28" width="8.85546875" style="1"/>
    <col min="29" max="29" width="11.5703125" style="1" customWidth="1"/>
    <col min="30" max="31" width="11" style="1" customWidth="1"/>
    <col min="32" max="34" width="8.85546875" style="2"/>
    <col min="35" max="16384" width="8.85546875" style="1"/>
  </cols>
  <sheetData>
    <row r="1" spans="1:36" ht="41.25" customHeight="1" x14ac:dyDescent="0.25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54"/>
      <c r="K1" s="54"/>
      <c r="L1" s="54"/>
      <c r="M1" s="54"/>
      <c r="N1" s="54"/>
      <c r="O1" s="54"/>
    </row>
    <row r="2" spans="1:36" ht="16.5" customHeight="1" thickBot="1" x14ac:dyDescent="0.25">
      <c r="A2" s="57"/>
      <c r="B2" s="57"/>
      <c r="C2" s="57"/>
      <c r="D2" s="57"/>
      <c r="E2" s="57"/>
      <c r="F2" s="57"/>
      <c r="G2" s="57"/>
      <c r="H2" s="57"/>
      <c r="I2" s="57"/>
      <c r="O2" s="39" t="s">
        <v>55</v>
      </c>
    </row>
    <row r="3" spans="1:36" ht="40.5" customHeight="1" thickBot="1" x14ac:dyDescent="0.25">
      <c r="A3" s="55" t="s">
        <v>3</v>
      </c>
      <c r="B3" s="56" t="s">
        <v>2</v>
      </c>
      <c r="C3" s="56" t="s">
        <v>4</v>
      </c>
      <c r="D3" s="58" t="s">
        <v>47</v>
      </c>
      <c r="E3" s="58" t="s">
        <v>48</v>
      </c>
      <c r="F3" s="58" t="s">
        <v>42</v>
      </c>
      <c r="G3" s="58" t="s">
        <v>49</v>
      </c>
      <c r="H3" s="58" t="s">
        <v>50</v>
      </c>
      <c r="I3" s="58" t="s">
        <v>51</v>
      </c>
      <c r="J3" s="55" t="s">
        <v>52</v>
      </c>
      <c r="K3" s="65" t="s">
        <v>53</v>
      </c>
      <c r="L3" s="56" t="s">
        <v>54</v>
      </c>
      <c r="M3" s="65" t="s">
        <v>53</v>
      </c>
      <c r="N3" s="56" t="s">
        <v>58</v>
      </c>
      <c r="O3" s="65" t="s">
        <v>53</v>
      </c>
      <c r="P3" s="33"/>
      <c r="Q3" s="62"/>
      <c r="R3" s="64"/>
    </row>
    <row r="4" spans="1:36" ht="64.5" customHeight="1" thickBot="1" x14ac:dyDescent="0.3">
      <c r="A4" s="55"/>
      <c r="B4" s="56"/>
      <c r="C4" s="56"/>
      <c r="D4" s="58"/>
      <c r="E4" s="59"/>
      <c r="F4" s="59"/>
      <c r="G4" s="58"/>
      <c r="H4" s="60"/>
      <c r="I4" s="60"/>
      <c r="J4" s="61"/>
      <c r="K4" s="66"/>
      <c r="L4" s="60"/>
      <c r="M4" s="66"/>
      <c r="N4" s="60"/>
      <c r="O4" s="66"/>
      <c r="P4" s="34"/>
      <c r="Q4" s="63"/>
      <c r="R4" s="54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</row>
    <row r="5" spans="1:36" ht="12.75" thickBot="1" x14ac:dyDescent="0.25">
      <c r="A5" s="19">
        <v>1</v>
      </c>
      <c r="B5" s="42">
        <v>2</v>
      </c>
      <c r="C5" s="42">
        <v>3</v>
      </c>
      <c r="D5" s="43">
        <v>4</v>
      </c>
      <c r="E5" s="43">
        <v>5</v>
      </c>
      <c r="F5" s="43">
        <v>6</v>
      </c>
      <c r="G5" s="44" t="s">
        <v>43</v>
      </c>
      <c r="H5" s="43">
        <v>8</v>
      </c>
      <c r="I5" s="42">
        <v>9</v>
      </c>
      <c r="J5" s="45">
        <v>10</v>
      </c>
      <c r="K5" s="45">
        <v>11</v>
      </c>
      <c r="L5" s="45">
        <v>12</v>
      </c>
      <c r="M5" s="45">
        <v>13</v>
      </c>
      <c r="N5" s="45">
        <v>14</v>
      </c>
      <c r="O5" s="45">
        <v>15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4"/>
      <c r="AH5" s="4"/>
      <c r="AI5" s="3"/>
      <c r="AJ5" s="3"/>
    </row>
    <row r="6" spans="1:36" ht="17.25" customHeight="1" x14ac:dyDescent="0.2">
      <c r="A6" s="38">
        <v>1</v>
      </c>
      <c r="B6" s="35" t="s">
        <v>5</v>
      </c>
      <c r="C6" s="35" t="s">
        <v>39</v>
      </c>
      <c r="D6" s="24">
        <v>156591.1</v>
      </c>
      <c r="E6" s="24">
        <v>164337.1</v>
      </c>
      <c r="F6" s="24">
        <v>134492.5</v>
      </c>
      <c r="G6" s="24">
        <v>164337.1</v>
      </c>
      <c r="H6" s="17">
        <f>G6/D6</f>
        <v>1.0494664128421092</v>
      </c>
      <c r="I6" s="40">
        <f>G6/E6</f>
        <v>1</v>
      </c>
      <c r="J6" s="46">
        <v>494208.6</v>
      </c>
      <c r="K6" s="40">
        <f>G6/J6</f>
        <v>0.33252577959995033</v>
      </c>
      <c r="L6" s="46">
        <v>871058.9</v>
      </c>
      <c r="M6" s="40">
        <f>G6/L6</f>
        <v>0.18866359094660534</v>
      </c>
      <c r="N6" s="46">
        <v>176108.1</v>
      </c>
      <c r="O6" s="40">
        <f>G6/N6</f>
        <v>0.93316037138552965</v>
      </c>
      <c r="R6" s="3"/>
      <c r="S6" s="3"/>
      <c r="T6" s="3"/>
      <c r="U6" s="6"/>
      <c r="V6" s="6"/>
      <c r="W6" s="6"/>
      <c r="X6" s="3"/>
      <c r="Y6" s="3"/>
      <c r="Z6" s="3"/>
      <c r="AA6" s="3"/>
      <c r="AB6" s="3"/>
      <c r="AC6" s="6"/>
      <c r="AD6" s="6"/>
      <c r="AE6" s="6"/>
      <c r="AF6" s="4"/>
      <c r="AG6" s="4"/>
      <c r="AH6" s="4"/>
      <c r="AI6" s="3"/>
      <c r="AJ6" s="3"/>
    </row>
    <row r="7" spans="1:36" ht="12.75" x14ac:dyDescent="0.2">
      <c r="A7" s="36">
        <v>2</v>
      </c>
      <c r="B7" s="5" t="s">
        <v>6</v>
      </c>
      <c r="C7" s="5" t="s">
        <v>37</v>
      </c>
      <c r="D7" s="20">
        <v>1527651.7</v>
      </c>
      <c r="E7" s="20">
        <v>1563488.6</v>
      </c>
      <c r="F7" s="20">
        <v>903133.3</v>
      </c>
      <c r="G7" s="20">
        <v>1563488.6</v>
      </c>
      <c r="H7" s="14">
        <f t="shared" ref="H7:H24" si="0">G7/D7</f>
        <v>1.0234588159067934</v>
      </c>
      <c r="I7" s="30">
        <f t="shared" ref="I7:I26" si="1">G7/E7</f>
        <v>1</v>
      </c>
      <c r="J7" s="47">
        <v>1199495.3999999999</v>
      </c>
      <c r="K7" s="40">
        <f t="shared" ref="K7:K26" si="2">G7/J7</f>
        <v>1.3034552696075368</v>
      </c>
      <c r="L7" s="47">
        <v>1168315.2</v>
      </c>
      <c r="M7" s="40">
        <f t="shared" ref="M7:M26" si="3">G7/L7</f>
        <v>1.3382421113754235</v>
      </c>
      <c r="N7" s="47">
        <v>1168352.2</v>
      </c>
      <c r="O7" s="40">
        <f t="shared" ref="O7:O24" si="4">G7/N7</f>
        <v>1.338199731211188</v>
      </c>
      <c r="R7" s="3"/>
      <c r="S7" s="3"/>
      <c r="T7" s="3"/>
      <c r="U7" s="6"/>
      <c r="V7" s="6"/>
      <c r="W7" s="6"/>
      <c r="X7" s="3"/>
      <c r="Y7" s="3"/>
      <c r="Z7" s="3"/>
      <c r="AA7" s="3"/>
      <c r="AB7" s="3"/>
      <c r="AC7" s="6"/>
      <c r="AD7" s="6"/>
      <c r="AE7" s="6"/>
      <c r="AF7" s="4"/>
      <c r="AG7" s="4"/>
      <c r="AH7" s="4"/>
      <c r="AI7" s="3"/>
      <c r="AJ7" s="3"/>
    </row>
    <row r="8" spans="1:36" ht="24" x14ac:dyDescent="0.2">
      <c r="A8" s="36">
        <v>3</v>
      </c>
      <c r="B8" s="5" t="s">
        <v>7</v>
      </c>
      <c r="C8" s="5" t="s">
        <v>23</v>
      </c>
      <c r="D8" s="21">
        <v>15538.1</v>
      </c>
      <c r="E8" s="21">
        <v>15608.1</v>
      </c>
      <c r="F8" s="21">
        <v>11896.9</v>
      </c>
      <c r="G8" s="21">
        <v>15608.1</v>
      </c>
      <c r="H8" s="14">
        <f t="shared" si="0"/>
        <v>1.0045050553156434</v>
      </c>
      <c r="I8" s="30">
        <f t="shared" si="1"/>
        <v>1</v>
      </c>
      <c r="J8" s="47">
        <v>17026.5</v>
      </c>
      <c r="K8" s="40">
        <f t="shared" si="2"/>
        <v>0.9166945643555634</v>
      </c>
      <c r="L8" s="47">
        <v>17260.5</v>
      </c>
      <c r="M8" s="40">
        <f t="shared" si="3"/>
        <v>0.90426696793256278</v>
      </c>
      <c r="N8" s="47">
        <v>17232.5</v>
      </c>
      <c r="O8" s="40">
        <f t="shared" si="4"/>
        <v>0.90573625417089798</v>
      </c>
      <c r="R8" s="3"/>
      <c r="S8" s="3"/>
      <c r="T8" s="3"/>
      <c r="U8" s="6"/>
      <c r="V8" s="6"/>
      <c r="W8" s="6"/>
      <c r="X8" s="3"/>
      <c r="Y8" s="3"/>
      <c r="Z8" s="3"/>
      <c r="AA8" s="3"/>
      <c r="AB8" s="3"/>
      <c r="AC8" s="6"/>
      <c r="AD8" s="6"/>
      <c r="AE8" s="6"/>
      <c r="AF8" s="4"/>
      <c r="AG8" s="4"/>
      <c r="AH8" s="4"/>
      <c r="AI8" s="3"/>
      <c r="AJ8" s="3"/>
    </row>
    <row r="9" spans="1:36" ht="12.75" x14ac:dyDescent="0.2">
      <c r="A9" s="36">
        <v>4</v>
      </c>
      <c r="B9" s="5" t="s">
        <v>8</v>
      </c>
      <c r="C9" s="5" t="s">
        <v>24</v>
      </c>
      <c r="D9" s="20">
        <v>88234.8</v>
      </c>
      <c r="E9" s="20">
        <v>94114.8</v>
      </c>
      <c r="F9" s="20">
        <v>74577.2</v>
      </c>
      <c r="G9" s="20">
        <v>94114.8</v>
      </c>
      <c r="H9" s="14">
        <f t="shared" si="0"/>
        <v>1.0666403731860898</v>
      </c>
      <c r="I9" s="30">
        <f t="shared" si="1"/>
        <v>1</v>
      </c>
      <c r="J9" s="47">
        <v>106693</v>
      </c>
      <c r="K9" s="40">
        <f t="shared" si="2"/>
        <v>0.88210847946913107</v>
      </c>
      <c r="L9" s="47">
        <v>103263</v>
      </c>
      <c r="M9" s="40">
        <f t="shared" si="3"/>
        <v>0.91140873304087622</v>
      </c>
      <c r="N9" s="47">
        <v>101863</v>
      </c>
      <c r="O9" s="40">
        <f t="shared" si="4"/>
        <v>0.92393508928659085</v>
      </c>
      <c r="R9" s="3"/>
      <c r="S9" s="3"/>
      <c r="T9" s="3"/>
      <c r="U9" s="6"/>
      <c r="V9" s="6"/>
      <c r="W9" s="6"/>
      <c r="X9" s="3"/>
      <c r="Y9" s="3"/>
      <c r="Z9" s="3"/>
      <c r="AA9" s="3"/>
      <c r="AB9" s="3"/>
      <c r="AC9" s="6"/>
      <c r="AD9" s="6"/>
      <c r="AE9" s="6"/>
      <c r="AF9" s="4"/>
      <c r="AG9" s="4"/>
      <c r="AH9" s="4"/>
      <c r="AI9" s="3"/>
      <c r="AJ9" s="3"/>
    </row>
    <row r="10" spans="1:36" ht="24" x14ac:dyDescent="0.2">
      <c r="A10" s="36">
        <v>5</v>
      </c>
      <c r="B10" s="5" t="s">
        <v>9</v>
      </c>
      <c r="C10" s="5" t="s">
        <v>25</v>
      </c>
      <c r="D10" s="20">
        <v>1482</v>
      </c>
      <c r="E10" s="20">
        <v>1350</v>
      </c>
      <c r="F10" s="20">
        <v>1027.5999999999999</v>
      </c>
      <c r="G10" s="20">
        <v>1350</v>
      </c>
      <c r="H10" s="14">
        <f t="shared" si="0"/>
        <v>0.91093117408906887</v>
      </c>
      <c r="I10" s="30">
        <f t="shared" si="1"/>
        <v>1</v>
      </c>
      <c r="J10" s="47">
        <v>1457</v>
      </c>
      <c r="K10" s="40">
        <f t="shared" si="2"/>
        <v>0.92656142759094029</v>
      </c>
      <c r="L10" s="47">
        <v>1456</v>
      </c>
      <c r="M10" s="40">
        <f t="shared" si="3"/>
        <v>0.92719780219780223</v>
      </c>
      <c r="N10" s="47">
        <v>1456</v>
      </c>
      <c r="O10" s="40">
        <f t="shared" si="4"/>
        <v>0.92719780219780223</v>
      </c>
      <c r="R10" s="3"/>
      <c r="S10" s="3"/>
      <c r="T10" s="3"/>
      <c r="U10" s="6"/>
      <c r="V10" s="6"/>
      <c r="W10" s="6"/>
      <c r="X10" s="3"/>
      <c r="Y10" s="3"/>
      <c r="Z10" s="3"/>
      <c r="AA10" s="3"/>
      <c r="AB10" s="3"/>
      <c r="AC10" s="6"/>
      <c r="AD10" s="6"/>
      <c r="AE10" s="6"/>
      <c r="AF10" s="4"/>
      <c r="AG10" s="4"/>
      <c r="AH10" s="4"/>
      <c r="AI10" s="3"/>
      <c r="AJ10" s="3"/>
    </row>
    <row r="11" spans="1:36" ht="24" x14ac:dyDescent="0.2">
      <c r="A11" s="36">
        <v>6</v>
      </c>
      <c r="B11" s="5" t="s">
        <v>10</v>
      </c>
      <c r="C11" s="5" t="s">
        <v>26</v>
      </c>
      <c r="D11" s="20">
        <v>25</v>
      </c>
      <c r="E11" s="20">
        <v>25</v>
      </c>
      <c r="F11" s="20">
        <v>25</v>
      </c>
      <c r="G11" s="20">
        <v>25</v>
      </c>
      <c r="H11" s="14">
        <f t="shared" si="0"/>
        <v>1</v>
      </c>
      <c r="I11" s="30">
        <f t="shared" si="1"/>
        <v>1</v>
      </c>
      <c r="J11" s="47">
        <v>628</v>
      </c>
      <c r="K11" s="40">
        <f t="shared" si="2"/>
        <v>3.9808917197452227E-2</v>
      </c>
      <c r="L11" s="47">
        <v>628</v>
      </c>
      <c r="M11" s="40">
        <f t="shared" si="3"/>
        <v>3.9808917197452227E-2</v>
      </c>
      <c r="N11" s="47">
        <v>628</v>
      </c>
      <c r="O11" s="40">
        <f t="shared" si="4"/>
        <v>3.9808917197452227E-2</v>
      </c>
      <c r="R11" s="3"/>
      <c r="S11" s="3"/>
      <c r="T11" s="3"/>
      <c r="U11" s="6"/>
      <c r="V11" s="6"/>
      <c r="W11" s="6"/>
      <c r="X11" s="3"/>
      <c r="Y11" s="3"/>
      <c r="Z11" s="3"/>
      <c r="AA11" s="3"/>
      <c r="AB11" s="3"/>
      <c r="AC11" s="6"/>
      <c r="AD11" s="6"/>
      <c r="AE11" s="6"/>
      <c r="AF11" s="4"/>
      <c r="AG11" s="4"/>
      <c r="AH11" s="4"/>
      <c r="AI11" s="3"/>
      <c r="AJ11" s="3"/>
    </row>
    <row r="12" spans="1:36" ht="28.9" customHeight="1" x14ac:dyDescent="0.2">
      <c r="A12" s="36">
        <v>7</v>
      </c>
      <c r="B12" s="5" t="s">
        <v>11</v>
      </c>
      <c r="C12" s="5" t="s">
        <v>27</v>
      </c>
      <c r="D12" s="20">
        <v>57460.7</v>
      </c>
      <c r="E12" s="20">
        <v>58954.3</v>
      </c>
      <c r="F12" s="20">
        <v>41888.800000000003</v>
      </c>
      <c r="G12" s="20">
        <v>58954.3</v>
      </c>
      <c r="H12" s="14">
        <f t="shared" si="0"/>
        <v>1.0259934181101171</v>
      </c>
      <c r="I12" s="30">
        <f t="shared" si="1"/>
        <v>1</v>
      </c>
      <c r="J12" s="47">
        <v>62274.2</v>
      </c>
      <c r="K12" s="40">
        <f t="shared" si="2"/>
        <v>0.94668899801201789</v>
      </c>
      <c r="L12" s="47">
        <v>60011.7</v>
      </c>
      <c r="M12" s="40">
        <f t="shared" si="3"/>
        <v>0.98238010254667019</v>
      </c>
      <c r="N12" s="47">
        <v>55457.4</v>
      </c>
      <c r="O12" s="40">
        <f t="shared" si="4"/>
        <v>1.0630556066458219</v>
      </c>
      <c r="R12" s="3"/>
      <c r="S12" s="3"/>
      <c r="T12" s="3"/>
      <c r="U12" s="6"/>
      <c r="V12" s="6"/>
      <c r="W12" s="6"/>
      <c r="X12" s="3"/>
      <c r="Y12" s="3"/>
      <c r="Z12" s="3"/>
      <c r="AA12" s="3"/>
      <c r="AB12" s="3"/>
      <c r="AC12" s="6"/>
      <c r="AD12" s="6"/>
      <c r="AE12" s="6"/>
      <c r="AF12" s="4"/>
      <c r="AG12" s="4"/>
      <c r="AH12" s="4"/>
      <c r="AI12" s="3"/>
      <c r="AJ12" s="3"/>
    </row>
    <row r="13" spans="1:36" ht="34.5" customHeight="1" x14ac:dyDescent="0.2">
      <c r="A13" s="36">
        <v>8</v>
      </c>
      <c r="B13" s="5" t="s">
        <v>12</v>
      </c>
      <c r="C13" s="5" t="s">
        <v>28</v>
      </c>
      <c r="D13" s="20">
        <v>23645.5</v>
      </c>
      <c r="E13" s="20">
        <v>47560.5</v>
      </c>
      <c r="F13" s="20">
        <v>41924.300000000003</v>
      </c>
      <c r="G13" s="20">
        <v>47560.5</v>
      </c>
      <c r="H13" s="14" t="s">
        <v>45</v>
      </c>
      <c r="I13" s="30">
        <f t="shared" si="1"/>
        <v>1</v>
      </c>
      <c r="J13" s="47">
        <v>68780.5</v>
      </c>
      <c r="K13" s="40">
        <f t="shared" si="2"/>
        <v>0.69148232420526168</v>
      </c>
      <c r="L13" s="47">
        <v>80595</v>
      </c>
      <c r="M13" s="40">
        <f t="shared" si="3"/>
        <v>0.59011725293132333</v>
      </c>
      <c r="N13" s="47">
        <v>38449</v>
      </c>
      <c r="O13" s="40">
        <f t="shared" si="4"/>
        <v>1.2369762542588885</v>
      </c>
      <c r="R13" s="3"/>
      <c r="S13" s="3"/>
      <c r="T13" s="3"/>
      <c r="U13" s="6"/>
      <c r="V13" s="6"/>
      <c r="W13" s="6"/>
      <c r="X13" s="3"/>
      <c r="Y13" s="3"/>
      <c r="Z13" s="3"/>
      <c r="AA13" s="3"/>
      <c r="AB13" s="3"/>
      <c r="AC13" s="6"/>
      <c r="AD13" s="6"/>
      <c r="AE13" s="6"/>
      <c r="AF13" s="4"/>
      <c r="AG13" s="4"/>
      <c r="AH13" s="4"/>
      <c r="AI13" s="3"/>
      <c r="AJ13" s="3"/>
    </row>
    <row r="14" spans="1:36" ht="36.75" customHeight="1" x14ac:dyDescent="0.2">
      <c r="A14" s="36">
        <v>9</v>
      </c>
      <c r="B14" s="5" t="s">
        <v>13</v>
      </c>
      <c r="C14" s="5" t="s">
        <v>40</v>
      </c>
      <c r="D14" s="20">
        <v>666751.5</v>
      </c>
      <c r="E14" s="20">
        <v>674163.5</v>
      </c>
      <c r="F14" s="20">
        <v>521720.1</v>
      </c>
      <c r="G14" s="20">
        <v>674163.5</v>
      </c>
      <c r="H14" s="14">
        <f t="shared" si="0"/>
        <v>1.0111165854145061</v>
      </c>
      <c r="I14" s="30">
        <f t="shared" si="1"/>
        <v>1</v>
      </c>
      <c r="J14" s="47">
        <v>1417556.5</v>
      </c>
      <c r="K14" s="30">
        <f t="shared" si="2"/>
        <v>0.47558139657925452</v>
      </c>
      <c r="L14" s="47">
        <v>464</v>
      </c>
      <c r="M14" s="30" t="s">
        <v>60</v>
      </c>
      <c r="N14" s="47">
        <v>464</v>
      </c>
      <c r="O14" s="30" t="s">
        <v>60</v>
      </c>
      <c r="R14" s="3"/>
      <c r="S14" s="3"/>
      <c r="T14" s="3"/>
      <c r="U14" s="6"/>
      <c r="V14" s="6"/>
      <c r="W14" s="6"/>
      <c r="X14" s="3"/>
      <c r="Y14" s="3"/>
      <c r="Z14" s="3"/>
      <c r="AA14" s="3"/>
      <c r="AB14" s="3"/>
      <c r="AC14" s="6"/>
      <c r="AD14" s="6"/>
      <c r="AE14" s="6"/>
      <c r="AF14" s="4"/>
      <c r="AG14" s="4"/>
      <c r="AH14" s="4"/>
      <c r="AI14" s="3"/>
      <c r="AJ14" s="3"/>
    </row>
    <row r="15" spans="1:36" ht="36.75" customHeight="1" x14ac:dyDescent="0.2">
      <c r="A15" s="36">
        <v>10</v>
      </c>
      <c r="B15" s="5" t="s">
        <v>14</v>
      </c>
      <c r="C15" s="5" t="s">
        <v>41</v>
      </c>
      <c r="D15" s="20">
        <v>0</v>
      </c>
      <c r="E15" s="20">
        <v>300</v>
      </c>
      <c r="F15" s="20">
        <v>0</v>
      </c>
      <c r="G15" s="20">
        <v>300</v>
      </c>
      <c r="H15" s="37" t="s">
        <v>44</v>
      </c>
      <c r="I15" s="30">
        <f t="shared" si="1"/>
        <v>1</v>
      </c>
      <c r="J15" s="47">
        <v>0</v>
      </c>
      <c r="K15" s="37" t="s">
        <v>44</v>
      </c>
      <c r="L15" s="47">
        <v>0</v>
      </c>
      <c r="M15" s="37" t="s">
        <v>44</v>
      </c>
      <c r="N15" s="47">
        <v>0</v>
      </c>
      <c r="O15" s="37" t="s">
        <v>44</v>
      </c>
      <c r="R15" s="3"/>
      <c r="S15" s="3"/>
      <c r="T15" s="3"/>
      <c r="U15" s="6"/>
      <c r="V15" s="6"/>
      <c r="W15" s="6"/>
      <c r="X15" s="3"/>
      <c r="Y15" s="3"/>
      <c r="Z15" s="3"/>
      <c r="AA15" s="3"/>
      <c r="AB15" s="3"/>
      <c r="AC15" s="6"/>
      <c r="AD15" s="6"/>
      <c r="AE15" s="6"/>
      <c r="AF15" s="4"/>
      <c r="AG15" s="4"/>
      <c r="AH15" s="4"/>
      <c r="AI15" s="3"/>
      <c r="AJ15" s="3"/>
    </row>
    <row r="16" spans="1:36" ht="40.5" customHeight="1" x14ac:dyDescent="0.2">
      <c r="A16" s="36">
        <v>11</v>
      </c>
      <c r="B16" s="5" t="s">
        <v>15</v>
      </c>
      <c r="C16" s="5" t="s">
        <v>29</v>
      </c>
      <c r="D16" s="20">
        <v>280080.5</v>
      </c>
      <c r="E16" s="20">
        <v>297147.5</v>
      </c>
      <c r="F16" s="20">
        <v>228044.7</v>
      </c>
      <c r="G16" s="20">
        <v>297147.5</v>
      </c>
      <c r="H16" s="14">
        <f t="shared" si="0"/>
        <v>1.0609360523135314</v>
      </c>
      <c r="I16" s="30">
        <f t="shared" si="1"/>
        <v>1</v>
      </c>
      <c r="J16" s="47">
        <v>321362.90000000002</v>
      </c>
      <c r="K16" s="30">
        <f t="shared" si="2"/>
        <v>0.92464780470925545</v>
      </c>
      <c r="L16" s="47">
        <v>313529</v>
      </c>
      <c r="M16" s="30">
        <f t="shared" si="3"/>
        <v>0.94775124470144712</v>
      </c>
      <c r="N16" s="47">
        <v>321507.8</v>
      </c>
      <c r="O16" s="30">
        <f t="shared" si="4"/>
        <v>0.92423107619784028</v>
      </c>
      <c r="R16" s="3"/>
      <c r="S16" s="3"/>
      <c r="T16" s="3"/>
      <c r="U16" s="6"/>
      <c r="V16" s="6"/>
      <c r="W16" s="6"/>
      <c r="X16" s="3"/>
      <c r="Y16" s="3"/>
      <c r="Z16" s="3"/>
      <c r="AA16" s="3"/>
      <c r="AB16" s="3"/>
      <c r="AC16" s="6"/>
      <c r="AD16" s="6"/>
      <c r="AE16" s="6"/>
      <c r="AF16" s="4"/>
      <c r="AG16" s="4"/>
      <c r="AH16" s="4"/>
      <c r="AI16" s="3"/>
      <c r="AJ16" s="3"/>
    </row>
    <row r="17" spans="1:36" ht="54" customHeight="1" x14ac:dyDescent="0.2">
      <c r="A17" s="36">
        <v>12</v>
      </c>
      <c r="B17" s="5" t="s">
        <v>16</v>
      </c>
      <c r="C17" s="5" t="s">
        <v>30</v>
      </c>
      <c r="D17" s="20">
        <v>12177.2</v>
      </c>
      <c r="E17" s="20">
        <v>17384.5</v>
      </c>
      <c r="F17" s="20">
        <v>10426</v>
      </c>
      <c r="G17" s="20">
        <v>17384.5</v>
      </c>
      <c r="H17" s="14">
        <f t="shared" si="0"/>
        <v>1.4276270406990113</v>
      </c>
      <c r="I17" s="30">
        <f t="shared" si="1"/>
        <v>1</v>
      </c>
      <c r="J17" s="47">
        <v>13842.5</v>
      </c>
      <c r="K17" s="30">
        <f t="shared" si="2"/>
        <v>1.2558786346396966</v>
      </c>
      <c r="L17" s="47">
        <v>12713.9</v>
      </c>
      <c r="M17" s="30">
        <f t="shared" si="3"/>
        <v>1.367361706478736</v>
      </c>
      <c r="N17" s="47">
        <v>9105.5</v>
      </c>
      <c r="O17" s="30">
        <f t="shared" si="4"/>
        <v>1.9092306847509748</v>
      </c>
      <c r="R17" s="3"/>
      <c r="S17" s="7"/>
      <c r="T17" s="7"/>
      <c r="U17" s="7"/>
      <c r="V17" s="6"/>
      <c r="W17" s="6"/>
      <c r="X17" s="3"/>
      <c r="Y17" s="3"/>
      <c r="Z17" s="3"/>
      <c r="AA17" s="3"/>
      <c r="AB17" s="3"/>
      <c r="AC17" s="6"/>
      <c r="AD17" s="6"/>
      <c r="AE17" s="6"/>
      <c r="AF17" s="4"/>
      <c r="AG17" s="4"/>
      <c r="AH17" s="4"/>
      <c r="AI17" s="3"/>
      <c r="AJ17" s="3"/>
    </row>
    <row r="18" spans="1:36" ht="24" x14ac:dyDescent="0.2">
      <c r="A18" s="36">
        <v>13</v>
      </c>
      <c r="B18" s="5" t="s">
        <v>17</v>
      </c>
      <c r="C18" s="5" t="s">
        <v>31</v>
      </c>
      <c r="D18" s="20">
        <v>55698.8</v>
      </c>
      <c r="E18" s="20">
        <v>56409.8</v>
      </c>
      <c r="F18" s="20">
        <v>48123.9</v>
      </c>
      <c r="G18" s="20">
        <v>56409.8</v>
      </c>
      <c r="H18" s="14">
        <f t="shared" si="0"/>
        <v>1.0127650865009659</v>
      </c>
      <c r="I18" s="30">
        <f t="shared" si="1"/>
        <v>1</v>
      </c>
      <c r="J18" s="47">
        <v>77288</v>
      </c>
      <c r="K18" s="30">
        <f t="shared" si="2"/>
        <v>0.72986492081565058</v>
      </c>
      <c r="L18" s="47">
        <v>66153.100000000006</v>
      </c>
      <c r="M18" s="30">
        <f t="shared" si="3"/>
        <v>0.85271589691186045</v>
      </c>
      <c r="N18" s="47">
        <v>66454.100000000006</v>
      </c>
      <c r="O18" s="30">
        <f t="shared" si="4"/>
        <v>0.84885356960669089</v>
      </c>
      <c r="R18" s="3"/>
      <c r="S18" s="7"/>
      <c r="T18" s="7"/>
      <c r="U18" s="7"/>
      <c r="V18" s="6"/>
      <c r="W18" s="6"/>
      <c r="X18" s="3"/>
      <c r="Y18" s="3"/>
      <c r="Z18" s="3"/>
      <c r="AA18" s="3"/>
      <c r="AB18" s="3"/>
      <c r="AC18" s="6"/>
      <c r="AD18" s="6"/>
      <c r="AE18" s="6"/>
      <c r="AF18" s="4"/>
      <c r="AG18" s="4"/>
      <c r="AH18" s="4"/>
      <c r="AI18" s="3"/>
      <c r="AJ18" s="3"/>
    </row>
    <row r="19" spans="1:36" ht="31.15" customHeight="1" x14ac:dyDescent="0.2">
      <c r="A19" s="36">
        <v>14</v>
      </c>
      <c r="B19" s="5" t="s">
        <v>18</v>
      </c>
      <c r="C19" s="5" t="s">
        <v>32</v>
      </c>
      <c r="D19" s="20">
        <v>46572.4</v>
      </c>
      <c r="E19" s="20">
        <v>46927.6</v>
      </c>
      <c r="F19" s="20">
        <v>34935</v>
      </c>
      <c r="G19" s="20">
        <v>46927.6</v>
      </c>
      <c r="H19" s="14">
        <f t="shared" si="0"/>
        <v>1.0076268347776793</v>
      </c>
      <c r="I19" s="30">
        <f t="shared" si="1"/>
        <v>1</v>
      </c>
      <c r="J19" s="47">
        <v>48035</v>
      </c>
      <c r="K19" s="30">
        <f t="shared" si="2"/>
        <v>0.9769459768918497</v>
      </c>
      <c r="L19" s="47">
        <v>46593.1</v>
      </c>
      <c r="M19" s="30">
        <f t="shared" si="3"/>
        <v>1.0071791745988139</v>
      </c>
      <c r="N19" s="47">
        <v>45692.1</v>
      </c>
      <c r="O19" s="30">
        <f t="shared" si="4"/>
        <v>1.0270396851972223</v>
      </c>
      <c r="R19" s="3"/>
      <c r="S19" s="7"/>
      <c r="T19" s="7"/>
      <c r="U19" s="7"/>
      <c r="V19" s="6"/>
      <c r="W19" s="6"/>
      <c r="X19" s="3"/>
      <c r="Y19" s="3"/>
      <c r="Z19" s="3"/>
      <c r="AA19" s="3"/>
      <c r="AB19" s="3"/>
      <c r="AC19" s="6"/>
      <c r="AD19" s="6"/>
      <c r="AE19" s="6"/>
      <c r="AF19" s="4"/>
      <c r="AG19" s="4"/>
      <c r="AH19" s="4"/>
      <c r="AI19" s="3"/>
      <c r="AJ19" s="3"/>
    </row>
    <row r="20" spans="1:36" ht="24" x14ac:dyDescent="0.2">
      <c r="A20" s="36">
        <v>15</v>
      </c>
      <c r="B20" s="5" t="s">
        <v>19</v>
      </c>
      <c r="C20" s="5" t="s">
        <v>33</v>
      </c>
      <c r="D20" s="20">
        <v>199</v>
      </c>
      <c r="E20" s="20">
        <v>199</v>
      </c>
      <c r="F20" s="20">
        <v>126.8</v>
      </c>
      <c r="G20" s="20">
        <v>199</v>
      </c>
      <c r="H20" s="14">
        <f t="shared" si="0"/>
        <v>1</v>
      </c>
      <c r="I20" s="30">
        <f t="shared" si="1"/>
        <v>1</v>
      </c>
      <c r="J20" s="47">
        <v>200</v>
      </c>
      <c r="K20" s="30">
        <f t="shared" si="2"/>
        <v>0.995</v>
      </c>
      <c r="L20" s="47">
        <v>0</v>
      </c>
      <c r="M20" s="37" t="s">
        <v>44</v>
      </c>
      <c r="N20" s="47">
        <v>0</v>
      </c>
      <c r="O20" s="37" t="s">
        <v>44</v>
      </c>
      <c r="R20" s="3"/>
      <c r="S20" s="7"/>
      <c r="T20" s="7"/>
      <c r="U20" s="7"/>
      <c r="V20" s="6"/>
      <c r="W20" s="6"/>
      <c r="X20" s="3"/>
      <c r="Y20" s="3"/>
      <c r="Z20" s="3"/>
      <c r="AA20" s="3"/>
      <c r="AB20" s="3"/>
      <c r="AC20" s="6"/>
      <c r="AD20" s="6"/>
      <c r="AE20" s="6"/>
      <c r="AF20" s="4"/>
      <c r="AG20" s="4"/>
      <c r="AH20" s="4"/>
      <c r="AI20" s="3"/>
      <c r="AJ20" s="3"/>
    </row>
    <row r="21" spans="1:36" ht="34.9" customHeight="1" x14ac:dyDescent="0.2">
      <c r="A21" s="36">
        <v>16</v>
      </c>
      <c r="B21" s="5" t="s">
        <v>20</v>
      </c>
      <c r="C21" s="5" t="s">
        <v>34</v>
      </c>
      <c r="D21" s="20">
        <v>910533.4</v>
      </c>
      <c r="E21" s="20">
        <v>822191.6</v>
      </c>
      <c r="F21" s="20">
        <v>756623.8</v>
      </c>
      <c r="G21" s="20">
        <v>822191.6</v>
      </c>
      <c r="H21" s="14">
        <f t="shared" si="0"/>
        <v>0.90297796873788483</v>
      </c>
      <c r="I21" s="30">
        <f t="shared" si="1"/>
        <v>1</v>
      </c>
      <c r="J21" s="47">
        <v>1043379.5</v>
      </c>
      <c r="K21" s="30">
        <f t="shared" si="2"/>
        <v>0.78800819835927383</v>
      </c>
      <c r="L21" s="47">
        <v>293674.40000000002</v>
      </c>
      <c r="M21" s="30" t="s">
        <v>57</v>
      </c>
      <c r="N21" s="47">
        <v>285977.40000000002</v>
      </c>
      <c r="O21" s="30" t="s">
        <v>59</v>
      </c>
      <c r="R21" s="3"/>
      <c r="S21" s="7"/>
      <c r="T21" s="7"/>
      <c r="U21" s="7"/>
      <c r="V21" s="6"/>
      <c r="W21" s="6"/>
      <c r="X21" s="3"/>
      <c r="Y21" s="3"/>
      <c r="Z21" s="3"/>
      <c r="AA21" s="3"/>
      <c r="AB21" s="3"/>
      <c r="AC21" s="6"/>
      <c r="AD21" s="6"/>
      <c r="AE21" s="6"/>
      <c r="AF21" s="4"/>
      <c r="AG21" s="4"/>
      <c r="AH21" s="4"/>
      <c r="AI21" s="3"/>
      <c r="AJ21" s="3"/>
    </row>
    <row r="22" spans="1:36" ht="40.5" customHeight="1" thickBot="1" x14ac:dyDescent="0.25">
      <c r="A22" s="48">
        <v>17</v>
      </c>
      <c r="B22" s="8" t="s">
        <v>21</v>
      </c>
      <c r="C22" s="8" t="s">
        <v>35</v>
      </c>
      <c r="D22" s="22">
        <v>14957.2</v>
      </c>
      <c r="E22" s="22">
        <v>0</v>
      </c>
      <c r="F22" s="22">
        <v>0</v>
      </c>
      <c r="G22" s="22">
        <v>0</v>
      </c>
      <c r="H22" s="15">
        <f t="shared" si="0"/>
        <v>0</v>
      </c>
      <c r="I22" s="49" t="s">
        <v>44</v>
      </c>
      <c r="J22" s="50">
        <v>0</v>
      </c>
      <c r="K22" s="49" t="s">
        <v>44</v>
      </c>
      <c r="L22" s="50">
        <v>0</v>
      </c>
      <c r="M22" s="49" t="s">
        <v>44</v>
      </c>
      <c r="N22" s="50">
        <v>0</v>
      </c>
      <c r="O22" s="49" t="s">
        <v>44</v>
      </c>
      <c r="R22" s="3"/>
      <c r="S22" s="3"/>
      <c r="T22" s="3"/>
      <c r="U22" s="3"/>
      <c r="V22" s="6"/>
      <c r="W22" s="6"/>
      <c r="X22" s="6"/>
      <c r="Y22" s="3"/>
      <c r="Z22" s="3"/>
      <c r="AA22" s="3"/>
      <c r="AB22" s="3"/>
      <c r="AC22" s="6"/>
      <c r="AD22" s="6"/>
      <c r="AE22" s="6"/>
      <c r="AF22" s="4"/>
      <c r="AG22" s="4"/>
      <c r="AH22" s="4"/>
      <c r="AI22" s="3"/>
      <c r="AJ22" s="3"/>
    </row>
    <row r="23" spans="1:36" ht="12.75" thickBot="1" x14ac:dyDescent="0.25">
      <c r="A23" s="41">
        <v>18</v>
      </c>
      <c r="B23" s="42"/>
      <c r="C23" s="41" t="s">
        <v>1</v>
      </c>
      <c r="D23" s="23">
        <f>SUM(D6:D22)</f>
        <v>3857598.9000000004</v>
      </c>
      <c r="E23" s="23">
        <f>E6+E7+E8+E9+E10+E11+E12+E13+E14+E15+E16+E17+E18+E19+E20+E21+E22</f>
        <v>3860161.9000000004</v>
      </c>
      <c r="F23" s="23">
        <f>F6+F7+F8+F9+F10+F11+F12+F13+F14+F15+F16+F17+F18+F19+F20+F21+F22</f>
        <v>2808965.9000000004</v>
      </c>
      <c r="G23" s="23">
        <f>G6+G7+G8+G9+G10+G11+G12+G13+G14+G15+G16+G17+G18+G19+G20+G21+G22</f>
        <v>3860161.9000000004</v>
      </c>
      <c r="H23" s="26">
        <f t="shared" si="0"/>
        <v>1.0006644029269087</v>
      </c>
      <c r="I23" s="16">
        <f t="shared" si="1"/>
        <v>1</v>
      </c>
      <c r="J23" s="51">
        <f>J6+J7+J8+J9+J10+J11+J12+J13+J14+J15+J16+J17+J18+J19+J20+J21+J22</f>
        <v>4872227.5999999996</v>
      </c>
      <c r="K23" s="16">
        <f t="shared" si="2"/>
        <v>0.79227864888742072</v>
      </c>
      <c r="L23" s="51">
        <f t="shared" ref="L23:N23" si="5">L6+L7+L8+L9+L10+L11+L12+L13+L14+L15+L16+L17+L18+L19+L20+L21+L22</f>
        <v>3035715.8000000003</v>
      </c>
      <c r="M23" s="16">
        <f t="shared" si="3"/>
        <v>1.271582109234336</v>
      </c>
      <c r="N23" s="51">
        <f t="shared" si="5"/>
        <v>2288747.1</v>
      </c>
      <c r="O23" s="16">
        <f t="shared" si="4"/>
        <v>1.6865829780843853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4"/>
      <c r="AG23" s="4"/>
      <c r="AH23" s="4"/>
      <c r="AI23" s="3"/>
      <c r="AJ23" s="3"/>
    </row>
    <row r="24" spans="1:36" ht="38.25" customHeight="1" x14ac:dyDescent="0.2">
      <c r="A24" s="38">
        <v>19</v>
      </c>
      <c r="B24" s="9">
        <v>9500000000</v>
      </c>
      <c r="C24" s="9" t="s">
        <v>36</v>
      </c>
      <c r="D24" s="24">
        <v>25816.799999999999</v>
      </c>
      <c r="E24" s="24">
        <v>25778.3</v>
      </c>
      <c r="F24" s="24">
        <v>19137.400000000001</v>
      </c>
      <c r="G24" s="24">
        <v>25778.3</v>
      </c>
      <c r="H24" s="17">
        <f t="shared" si="0"/>
        <v>0.99850872300207616</v>
      </c>
      <c r="I24" s="40">
        <f t="shared" si="1"/>
        <v>1</v>
      </c>
      <c r="J24" s="46">
        <v>27530.3</v>
      </c>
      <c r="K24" s="40">
        <f t="shared" si="2"/>
        <v>0.93636102766769702</v>
      </c>
      <c r="L24" s="46">
        <v>27396.3</v>
      </c>
      <c r="M24" s="40">
        <f t="shared" si="3"/>
        <v>0.94094092997959577</v>
      </c>
      <c r="N24" s="46">
        <v>27402.3</v>
      </c>
      <c r="O24" s="40">
        <f t="shared" si="4"/>
        <v>0.94073490181481112</v>
      </c>
      <c r="R24" s="3"/>
      <c r="S24" s="3"/>
      <c r="T24" s="3"/>
      <c r="U24" s="6"/>
      <c r="V24" s="6"/>
      <c r="W24" s="6"/>
      <c r="X24" s="3"/>
      <c r="Y24" s="3"/>
      <c r="Z24" s="3"/>
      <c r="AA24" s="3"/>
      <c r="AB24" s="3"/>
      <c r="AC24" s="6"/>
      <c r="AD24" s="6"/>
      <c r="AE24" s="6"/>
      <c r="AF24" s="4"/>
      <c r="AG24" s="4"/>
      <c r="AH24" s="4"/>
      <c r="AI24" s="3"/>
      <c r="AJ24" s="3"/>
    </row>
    <row r="25" spans="1:36" ht="15.75" customHeight="1" thickBot="1" x14ac:dyDescent="0.25">
      <c r="A25" s="48">
        <v>20</v>
      </c>
      <c r="B25" s="18">
        <v>9900000000</v>
      </c>
      <c r="C25" s="18" t="s">
        <v>0</v>
      </c>
      <c r="D25" s="22">
        <v>7440.6</v>
      </c>
      <c r="E25" s="22">
        <v>40605.4</v>
      </c>
      <c r="F25" s="22">
        <v>7763.5</v>
      </c>
      <c r="G25" s="22">
        <v>40605.4</v>
      </c>
      <c r="H25" s="15" t="s">
        <v>62</v>
      </c>
      <c r="I25" s="52">
        <f t="shared" si="1"/>
        <v>1</v>
      </c>
      <c r="J25" s="50">
        <v>17296.2</v>
      </c>
      <c r="K25" s="52" t="s">
        <v>56</v>
      </c>
      <c r="L25" s="50">
        <v>20976.9</v>
      </c>
      <c r="M25" s="40">
        <f t="shared" si="3"/>
        <v>1.9357197679352049</v>
      </c>
      <c r="N25" s="50">
        <v>0</v>
      </c>
      <c r="O25" s="49" t="s">
        <v>44</v>
      </c>
      <c r="R25" s="3"/>
      <c r="S25" s="3"/>
      <c r="T25" s="3"/>
      <c r="U25" s="10"/>
      <c r="V25" s="10"/>
      <c r="W25" s="10"/>
      <c r="X25" s="3"/>
      <c r="Y25" s="3"/>
      <c r="Z25" s="3"/>
      <c r="AA25" s="3"/>
      <c r="AB25" s="3"/>
      <c r="AC25" s="10"/>
      <c r="AD25" s="10"/>
      <c r="AE25" s="10"/>
      <c r="AF25" s="4"/>
      <c r="AG25" s="4"/>
      <c r="AH25" s="4"/>
      <c r="AI25" s="3"/>
      <c r="AJ25" s="3"/>
    </row>
    <row r="26" spans="1:36" ht="20.25" customHeight="1" thickBot="1" x14ac:dyDescent="0.25">
      <c r="A26" s="41">
        <v>21</v>
      </c>
      <c r="B26" s="41"/>
      <c r="C26" s="42" t="s">
        <v>22</v>
      </c>
      <c r="D26" s="25">
        <f>D24+D25</f>
        <v>33257.4</v>
      </c>
      <c r="E26" s="25">
        <f>E24+E25</f>
        <v>66383.7</v>
      </c>
      <c r="F26" s="25">
        <f>F24+F25</f>
        <v>26900.9</v>
      </c>
      <c r="G26" s="25">
        <f>G24+G25</f>
        <v>66383.7</v>
      </c>
      <c r="H26" s="28" t="s">
        <v>45</v>
      </c>
      <c r="I26" s="27">
        <f t="shared" si="1"/>
        <v>1</v>
      </c>
      <c r="J26" s="29">
        <f>J24+J25</f>
        <v>44826.5</v>
      </c>
      <c r="K26" s="16">
        <f t="shared" si="2"/>
        <v>1.4809030372659029</v>
      </c>
      <c r="L26" s="29">
        <f>L24+L25</f>
        <v>48373.2</v>
      </c>
      <c r="M26" s="16">
        <f t="shared" si="3"/>
        <v>1.3723239314331077</v>
      </c>
      <c r="N26" s="29">
        <f>N24+N25</f>
        <v>27402.3</v>
      </c>
      <c r="O26" s="16" t="s">
        <v>61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4"/>
      <c r="AG26" s="4"/>
      <c r="AH26" s="4"/>
      <c r="AI26" s="3"/>
      <c r="AJ26" s="3"/>
    </row>
    <row r="27" spans="1:36" x14ac:dyDescent="0.2">
      <c r="G27" s="12" t="s">
        <v>38</v>
      </c>
    </row>
  </sheetData>
  <mergeCells count="19">
    <mergeCell ref="Q3:Q4"/>
    <mergeCell ref="R3:R4"/>
    <mergeCell ref="L3:L4"/>
    <mergeCell ref="N3:N4"/>
    <mergeCell ref="K3:K4"/>
    <mergeCell ref="M3:M4"/>
    <mergeCell ref="O3:O4"/>
    <mergeCell ref="A1:O1"/>
    <mergeCell ref="A3:A4"/>
    <mergeCell ref="B3:B4"/>
    <mergeCell ref="C3:C4"/>
    <mergeCell ref="A2:I2"/>
    <mergeCell ref="D3:D4"/>
    <mergeCell ref="G3:G4"/>
    <mergeCell ref="E3:E4"/>
    <mergeCell ref="F3:F4"/>
    <mergeCell ref="H3:H4"/>
    <mergeCell ref="I3:I4"/>
    <mergeCell ref="J3:J4"/>
  </mergeCells>
  <pageMargins left="0.70866141732283472" right="0.31496062992125984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ShatohinaLA</dc:creator>
  <cp:lastModifiedBy>Филатова</cp:lastModifiedBy>
  <cp:lastPrinted>2023-11-13T09:32:42Z</cp:lastPrinted>
  <dcterms:created xsi:type="dcterms:W3CDTF">2018-02-28T15:03:32Z</dcterms:created>
  <dcterms:modified xsi:type="dcterms:W3CDTF">2023-11-13T09:39:43Z</dcterms:modified>
</cp:coreProperties>
</file>