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6" yWindow="720" windowWidth="23256" windowHeight="12996"/>
  </bookViews>
  <sheets>
    <sheet name="Лист 1" sheetId="2" r:id="rId1"/>
  </sheets>
  <calcPr calcId="145621"/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C300" i="2" l="1"/>
  <c r="D290" i="2"/>
  <c r="C290" i="2"/>
  <c r="C285" i="2"/>
  <c r="C284" i="2" s="1"/>
  <c r="C278" i="2"/>
  <c r="D268" i="2"/>
  <c r="C268" i="2"/>
  <c r="D265" i="2"/>
  <c r="D259" i="2"/>
  <c r="C265" i="2"/>
  <c r="C259" i="2"/>
  <c r="C258" i="2" s="1"/>
  <c r="C223" i="2"/>
  <c r="C222" i="2" s="1"/>
  <c r="D215" i="2"/>
  <c r="C215" i="2"/>
  <c r="C205" i="2"/>
  <c r="C204" i="2" s="1"/>
  <c r="D205" i="2"/>
  <c r="D204" i="2" s="1"/>
  <c r="D181" i="2"/>
  <c r="C181" i="2"/>
  <c r="C178" i="2"/>
  <c r="C173" i="2"/>
  <c r="C168" i="2"/>
  <c r="C164" i="2"/>
  <c r="C163" i="2" s="1"/>
  <c r="C162" i="2" s="1"/>
  <c r="D164" i="2"/>
  <c r="D163" i="2" s="1"/>
  <c r="D162" i="2" s="1"/>
  <c r="D158" i="2"/>
  <c r="C158" i="2"/>
  <c r="D153" i="2"/>
  <c r="D152" i="2" s="1"/>
  <c r="C153" i="2"/>
  <c r="C152" i="2" s="1"/>
  <c r="C125" i="2"/>
  <c r="D125" i="2"/>
  <c r="D123" i="2"/>
  <c r="C123" i="2"/>
  <c r="D121" i="2"/>
  <c r="C121" i="2"/>
  <c r="C115" i="2"/>
  <c r="D109" i="2"/>
  <c r="D111" i="2"/>
  <c r="C111" i="2"/>
  <c r="C97" i="2"/>
  <c r="D97" i="2"/>
  <c r="D89" i="2"/>
  <c r="C89" i="2"/>
  <c r="C81" i="2"/>
  <c r="C85" i="2"/>
  <c r="C84" i="2" s="1"/>
  <c r="D85" i="2"/>
  <c r="D84" i="2" s="1"/>
  <c r="C74" i="2"/>
  <c r="C73" i="2" s="1"/>
  <c r="C120" i="2" l="1"/>
  <c r="C64" i="2"/>
  <c r="C56" i="2"/>
  <c r="C53" i="2"/>
  <c r="D53" i="2"/>
  <c r="C45" i="2"/>
  <c r="C43" i="2"/>
  <c r="C38" i="2"/>
  <c r="C29" i="2"/>
  <c r="C22" i="2"/>
  <c r="D22" i="2"/>
  <c r="C20" i="2"/>
  <c r="C15" i="2"/>
  <c r="C14" i="2" l="1"/>
  <c r="C28" i="2"/>
  <c r="D300" i="2" l="1"/>
  <c r="D285" i="2"/>
  <c r="D284" i="2" s="1"/>
  <c r="D282" i="2"/>
  <c r="C280" i="2"/>
  <c r="D280" i="2"/>
  <c r="D278" i="2"/>
  <c r="D258" i="2"/>
  <c r="D255" i="2"/>
  <c r="D254" i="2" s="1"/>
  <c r="D253" i="2" s="1"/>
  <c r="C255" i="2"/>
  <c r="C254" i="2" s="1"/>
  <c r="C253" i="2" s="1"/>
  <c r="D251" i="2"/>
  <c r="C251" i="2"/>
  <c r="D249" i="2"/>
  <c r="D248" i="2" s="1"/>
  <c r="C249" i="2"/>
  <c r="C248" i="2" s="1"/>
  <c r="D246" i="2"/>
  <c r="D245" i="2" s="1"/>
  <c r="C246" i="2"/>
  <c r="C245" i="2" s="1"/>
  <c r="D243" i="2"/>
  <c r="D241" i="2"/>
  <c r="D239" i="2"/>
  <c r="D236" i="2"/>
  <c r="D235" i="2" s="1"/>
  <c r="D232" i="2"/>
  <c r="D267" i="2" l="1"/>
  <c r="D257" i="2" s="1"/>
  <c r="D231" i="2"/>
  <c r="D238" i="2"/>
  <c r="D223" i="2"/>
  <c r="D222" i="2" s="1"/>
  <c r="D219" i="2"/>
  <c r="D213" i="2"/>
  <c r="D212" i="2" s="1"/>
  <c r="C213" i="2"/>
  <c r="C212" i="2" s="1"/>
  <c r="C210" i="2"/>
  <c r="D210" i="2"/>
  <c r="D208" i="2"/>
  <c r="D202" i="2"/>
  <c r="D200" i="2"/>
  <c r="D196" i="2"/>
  <c r="D180" i="2" s="1"/>
  <c r="C196" i="2"/>
  <c r="C180" i="2" s="1"/>
  <c r="D177" i="2"/>
  <c r="D173" i="2"/>
  <c r="D171" i="2"/>
  <c r="D168" i="2"/>
  <c r="C160" i="2"/>
  <c r="C157" i="2" s="1"/>
  <c r="D160" i="2"/>
  <c r="D157" i="2" s="1"/>
  <c r="D150" i="2"/>
  <c r="D149" i="2" s="1"/>
  <c r="D146" i="2"/>
  <c r="D145" i="2" s="1"/>
  <c r="C146" i="2"/>
  <c r="C145" i="2" s="1"/>
  <c r="D143" i="2"/>
  <c r="D139" i="2"/>
  <c r="D138" i="2" s="1"/>
  <c r="D136" i="2"/>
  <c r="D135" i="2" s="1"/>
  <c r="C136" i="2"/>
  <c r="C135" i="2" s="1"/>
  <c r="D133" i="2"/>
  <c r="D132" i="2" s="1"/>
  <c r="D130" i="2"/>
  <c r="C130" i="2"/>
  <c r="D128" i="2"/>
  <c r="D120" i="2"/>
  <c r="D115" i="2"/>
  <c r="D113" i="2"/>
  <c r="D105" i="2"/>
  <c r="D104" i="2" s="1"/>
  <c r="D103" i="2" s="1"/>
  <c r="C105" i="2"/>
  <c r="C104" i="2" s="1"/>
  <c r="C103" i="2" s="1"/>
  <c r="D101" i="2"/>
  <c r="D167" i="2" l="1"/>
  <c r="D166" i="2" s="1"/>
  <c r="D108" i="2"/>
  <c r="D127" i="2"/>
  <c r="D100" i="2"/>
  <c r="D142" i="2"/>
  <c r="D218" i="2"/>
  <c r="D207" i="2"/>
  <c r="D217" i="2"/>
  <c r="D148" i="2"/>
  <c r="D199" i="2"/>
  <c r="D95" i="2"/>
  <c r="D94" i="2" s="1"/>
  <c r="C95" i="2"/>
  <c r="C94" i="2" s="1"/>
  <c r="D92" i="2"/>
  <c r="C92" i="2"/>
  <c r="C88" i="2" s="1"/>
  <c r="C87" i="2" s="1"/>
  <c r="D81" i="2"/>
  <c r="D80" i="2" s="1"/>
  <c r="C80" i="2"/>
  <c r="D78" i="2"/>
  <c r="D77" i="2" s="1"/>
  <c r="C78" i="2"/>
  <c r="C77" i="2" s="1"/>
  <c r="D74" i="2"/>
  <c r="D73" i="2" s="1"/>
  <c r="C71" i="2"/>
  <c r="C70" i="2" s="1"/>
  <c r="D71" i="2"/>
  <c r="D70" i="2" s="1"/>
  <c r="D69" i="2" s="1"/>
  <c r="C63" i="2"/>
  <c r="D64" i="2"/>
  <c r="D63" i="2" s="1"/>
  <c r="D61" i="2"/>
  <c r="C61" i="2"/>
  <c r="D198" i="2" l="1"/>
  <c r="C69" i="2"/>
  <c r="D88" i="2"/>
  <c r="D87" i="2" s="1"/>
  <c r="D141" i="2"/>
  <c r="D99" i="2"/>
  <c r="C59" i="2"/>
  <c r="C55" i="2" s="1"/>
  <c r="C27" i="2" s="1"/>
  <c r="D59" i="2"/>
  <c r="D56" i="2"/>
  <c r="D45" i="2"/>
  <c r="D43" i="2"/>
  <c r="D38" i="2"/>
  <c r="D29" i="2"/>
  <c r="D25" i="2"/>
  <c r="D20" i="2"/>
  <c r="D15" i="2"/>
  <c r="D10" i="2"/>
  <c r="D7" i="2"/>
  <c r="D55" i="2" l="1"/>
  <c r="D14" i="2"/>
  <c r="D6" i="2"/>
  <c r="D24" i="2"/>
  <c r="D28" i="2"/>
  <c r="D27" i="2" s="1"/>
  <c r="C282" i="2"/>
  <c r="C267" i="2" s="1"/>
  <c r="C257" i="2" s="1"/>
  <c r="C243" i="2"/>
  <c r="C239" i="2"/>
  <c r="C241" i="2"/>
  <c r="C236" i="2"/>
  <c r="C232" i="2"/>
  <c r="C227" i="2"/>
  <c r="C219" i="2"/>
  <c r="C208" i="2"/>
  <c r="C207" i="2" s="1"/>
  <c r="C202" i="2"/>
  <c r="C200" i="2"/>
  <c r="C171" i="2"/>
  <c r="C150" i="2"/>
  <c r="C149" i="2" s="1"/>
  <c r="C143" i="2"/>
  <c r="C139" i="2"/>
  <c r="C133" i="2"/>
  <c r="C132" i="2" s="1"/>
  <c r="C128" i="2"/>
  <c r="C127" i="2" s="1"/>
  <c r="C113" i="2"/>
  <c r="C101" i="2"/>
  <c r="C25" i="2"/>
  <c r="C24" i="2" s="1"/>
  <c r="C7" i="2"/>
  <c r="C6" i="2" s="1"/>
  <c r="C10" i="2"/>
  <c r="C9" i="2" s="1"/>
  <c r="C235" i="2" l="1"/>
  <c r="C238" i="2"/>
  <c r="C199" i="2"/>
  <c r="C198" i="2" s="1"/>
  <c r="C167" i="2"/>
  <c r="C148" i="2"/>
  <c r="C138" i="2"/>
  <c r="C108" i="2"/>
  <c r="C107" i="2" s="1"/>
  <c r="C5" i="2"/>
  <c r="C100" i="2"/>
  <c r="C142" i="2"/>
  <c r="C177" i="2"/>
  <c r="C218" i="2"/>
  <c r="C231" i="2"/>
  <c r="E6" i="2"/>
  <c r="C234" i="2" l="1"/>
  <c r="C141" i="2"/>
  <c r="C166" i="2"/>
  <c r="C217" i="2"/>
  <c r="C99" i="2"/>
  <c r="D107" i="2"/>
  <c r="D234" i="2"/>
  <c r="D307" i="2"/>
  <c r="D9" i="2"/>
  <c r="C289" i="2" l="1"/>
  <c r="D5" i="2"/>
  <c r="D289" i="2" s="1"/>
  <c r="C307" i="2"/>
  <c r="C308" i="2" l="1"/>
  <c r="E5" i="2" l="1"/>
  <c r="D308" i="2" l="1"/>
</calcChain>
</file>

<file path=xl/sharedStrings.xml><?xml version="1.0" encoding="utf-8"?>
<sst xmlns="http://schemas.openxmlformats.org/spreadsheetml/2006/main" count="612" uniqueCount="586">
  <si>
    <t>Наименование КБК</t>
  </si>
  <si>
    <t>Муниципальная программа "Культура"</t>
  </si>
  <si>
    <t>02 0 00 00000</t>
  </si>
  <si>
    <t>02 2 00 00000</t>
  </si>
  <si>
    <t>Основное мероприятие "Обеспечение выполнения функций муниципальных музеев"</t>
  </si>
  <si>
    <t>02 2 01 00000</t>
  </si>
  <si>
    <t>Расходы на обеспечение деятельности (оказание услуг) муниципальных учреждений - музеи, галереи</t>
  </si>
  <si>
    <t>02 2 01 06130</t>
  </si>
  <si>
    <t>02 3 00 00000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</si>
  <si>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</si>
  <si>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02 3 01 00000</t>
  </si>
  <si>
    <t>Расходы на обеспечение деятельности (оказание услуг) муниципальных учреждений - библиотеки</t>
  </si>
  <si>
    <t>02 3 01 06100</t>
  </si>
  <si>
    <t>02 4 00 00000</t>
  </si>
  <si>
    <t>Мероприятия в сфере культуры (проведение культурно-массовых и праздничных мероприятий в сфере культуры в городе Лыткарино)</t>
  </si>
  <si>
    <t>Мероприятия в сфере культуры (проведение мероприятий по духовно-нравственному воспитанию)</t>
  </si>
  <si>
    <t>Основное меропритяие "Обеспечение функций культурно-досуговых учреждений"</t>
  </si>
  <si>
    <t>02 4 05 00000</t>
  </si>
  <si>
    <t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"Мир")</t>
  </si>
  <si>
    <t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"Центр молодежи")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</si>
  <si>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</si>
  <si>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Муниципальная программа "Образование"</t>
  </si>
  <si>
    <t>03 0 00 00000</t>
  </si>
  <si>
    <t>Подпрограмма "Дошкольное образование"</t>
  </si>
  <si>
    <t>03 1 00 00000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</si>
  <si>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</si>
  <si>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03 1 02 00000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</si>
  <si>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</si>
  <si>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Подпрограмма "Общее образование"</t>
  </si>
  <si>
    <t>03 2 00 00000</t>
  </si>
  <si>
    <t>Основное мероприятие "Финансовое обеспечение деятельности образовательных организаций"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</si>
  <si>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</si>
  <si>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Основное мероприятие "Создание условий для реализации полномочий органов местного самоуправления"</t>
  </si>
  <si>
    <t>Обеспечение деятельности органов местного самоуправления (расходы на обеспечение деятельности органов местного самоуправления)</t>
  </si>
  <si>
    <t>Обеспечение деятельности органов местного самоуправления (расходы на содержание лиц, замещающих должности не являющиеся должностями муниципальной службы)</t>
  </si>
  <si>
    <t>Обеспечение деятельности органов местного самоуправления (расходы на содержание лиц, замещающих должности муниципальной службы)</t>
  </si>
  <si>
    <t>Муниципальная программа "Социальная защита населения"</t>
  </si>
  <si>
    <t>04 0 00 00000</t>
  </si>
  <si>
    <t>Подпрограмма "Социальная поддержка граждан"</t>
  </si>
  <si>
    <t>04 1 00 00000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</si>
  <si>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</si>
  <si>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Предоставление доплаты за выслугу лет к трудовой пенсии муниципальным служащим за счет средств местного бюджета</t>
  </si>
  <si>
    <t>Подпрограмма "Развитие и поддержка социально ориентированных некоммерческих организаций"</t>
  </si>
  <si>
    <t>Муниципальная программа "Спорт"</t>
  </si>
  <si>
    <t>05 0 00 00000</t>
  </si>
  <si>
    <t>Подпрограмма "Развитие физической культуры и спорта"</t>
  </si>
  <si>
    <t>05 1 00 00000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</si>
  <si>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</si>
  <si>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05 1 01 00000</t>
  </si>
  <si>
    <t>Организация проведения официальных физкультурно-оздоровительных и спортивных мероприятий</t>
  </si>
  <si>
    <t>05 1 01 00570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</si>
  <si>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</si>
  <si>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</si>
  <si>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Подпрограмма "Подготовка спортивного резерва"</t>
  </si>
  <si>
    <t>Основное мероприятие "Подготовка спортивных сборных команд"</t>
  </si>
  <si>
    <t>Муниципальная программа "Безопасность и обеспечение безопасности жизнедеятельности населения"</t>
  </si>
  <si>
    <t>08 0 00 00000</t>
  </si>
  <si>
    <t>Подпрограмма "Профилактика преступлений и иных правонарушений"</t>
  </si>
  <si>
    <t>08 1 00 00000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</si>
  <si>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</si>
  <si>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08 1 04 00000</t>
  </si>
  <si>
    <t>Осуществление мероприятий в сфере профилактики правонарушений</t>
  </si>
  <si>
    <t>08 1 04 00900</t>
  </si>
  <si>
    <t>Основное мероприятие "Развитие похоронного дела на территории Московской области"</t>
  </si>
  <si>
    <t>08 1 07 00000</t>
  </si>
  <si>
    <t>Содержание мест захоронения</t>
  </si>
  <si>
    <t>08 1 07 00590</t>
  </si>
  <si>
    <t>Расходы на обеспечение деятельности (оказание услуг) муниципальных учреждений в сфере похоронного дела</t>
  </si>
  <si>
    <t>08 1 07 06250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</si>
  <si>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</si>
  <si>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08 1 07 62820</t>
  </si>
  <si>
    <t>Подпрограмма «Развитие и совершенствование систем оповещения и информирования населения муниципального образования Московской области»</t>
  </si>
  <si>
    <t>08 3 00 00000</t>
  </si>
  <si>
    <t>Основное мероприятие «Создание,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 Московской области»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</si>
  <si>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</si>
  <si>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</si>
  <si>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</si>
  <si>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Подпрограмма «Обеспечение пожарной безопасности на территории муниципального образования Московской области»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</si>
  <si>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</si>
  <si>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</si>
  <si>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</si>
  <si>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</si>
  <si>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</si>
  <si>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Организация и осуществление мероприятий по территориальной обороне и гражданской обороне</t>
  </si>
  <si>
    <t>Обеспечивающая подпрограмма</t>
  </si>
  <si>
    <t>08 6 00 00000</t>
  </si>
  <si>
    <t>08 6 01 00000</t>
  </si>
  <si>
    <t>Содержание и развитие муниципальных экстренных оперативных служб</t>
  </si>
  <si>
    <t>08 6 01 01020</t>
  </si>
  <si>
    <t>Муниципальная программа "Жилище"</t>
  </si>
  <si>
    <t>09 0 00 00000</t>
  </si>
  <si>
    <t>Подпрограмма "Обеспечение жильем молодых семей"</t>
  </si>
  <si>
    <t>09 2 00 00000</t>
  </si>
  <si>
    <t>Основное мероприятие "Оказание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строительства"</t>
  </si>
  <si>
    <t>09 2 01 00000</t>
  </si>
  <si>
    <t>Реализация мероприятий по обеспечению жильем молодых семей</t>
  </si>
  <si>
    <t>09 2 01 L4970</t>
  </si>
  <si>
    <t>Муниципальная программа "Развитие инженерной инфраструктуры и энергоэффективности"</t>
  </si>
  <si>
    <t>10 0 00 00000</t>
  </si>
  <si>
    <t>10 8 00 00000</t>
  </si>
  <si>
    <t>Муниципальная программа "Управление имуществом и муниципальными финансами"</t>
  </si>
  <si>
    <t>12 0 00 00000</t>
  </si>
  <si>
    <t>Подпрограмма "Развитие имущественного комплекса"</t>
  </si>
  <si>
    <t>12 1 00 00000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</si>
  <si>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</si>
  <si>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</si>
  <si>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</si>
  <si>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</si>
  <si>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Основное мероприятие "Создание условий для реализации государственных полномочий в области земельных отношений"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</si>
  <si>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</si>
  <si>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</si>
  <si>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</si>
  <si>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>12 5 00 00000</t>
  </si>
  <si>
    <t>12 5 01 00000</t>
  </si>
  <si>
    <t>Функционирование высшего должностного лица</t>
  </si>
  <si>
    <t>12 5 01 00110</t>
  </si>
  <si>
    <t>Обеспечение деятельности администрации (расходы на обеспечение деятельности органов местного самоуправления)</t>
  </si>
  <si>
    <t>12 5 01 00121</t>
  </si>
  <si>
    <t>Обеспечение деятельности администрации (расходы  на  содержание  лиц,  замещающих должности, не являющиеся должностями муниципальной  службы)</t>
  </si>
  <si>
    <t>12 5 01 00122</t>
  </si>
  <si>
    <t>Обеспечение деятельности администрации (расходы  на  содержание  лиц,  замещающих должности  муниципальной  службы)</t>
  </si>
  <si>
    <t>12 5 01 00123</t>
  </si>
  <si>
    <t>Обеспечение деятельности финансового органа (расходы на обеспечение деятельности органов местного самоуправления)</t>
  </si>
  <si>
    <t>12 5 01 00161</t>
  </si>
  <si>
    <t>Обеспечение деятельности финансового органа (расходы  на  содержание  лиц,  замещающих должности, не являющиеся должностями муниципальной  службы)</t>
  </si>
  <si>
    <t>12 5 01 00162</t>
  </si>
  <si>
    <t>Обеспечение деятельности финансового органа (расходы  на  содержание  лиц,  замещающих должности  муниципальной  службы)</t>
  </si>
  <si>
    <t>12 5 01 00163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</si>
  <si>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</si>
  <si>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</si>
  <si>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самоуправления( "Управление обеспечения деятельности Администрации города Лыткарино")</t>
  </si>
  <si>
    <t>12 5 01 06092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</si>
  <si>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("Комитет  по  делам  культуры, молодежи,спорта  и  туризма  г.Лыткарино")</t>
  </si>
  <si>
    <t>12 5 01 06093</t>
  </si>
  <si>
    <t>Расходы на обеспечение деятельности(оказание услуг)муниципальных учреждений–обеспечение деятельности органов местного самоуправления (МБУ ЛАПТ-автотранспортное обслуживание)</t>
  </si>
  <si>
    <t>12 5 01 06094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</si>
  <si>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</si>
  <si>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13 0 00 00000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</si>
  <si>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</si>
  <si>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</si>
  <si>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</si>
  <si>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</si>
  <si>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>Информирование населения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</si>
  <si>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</si>
  <si>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Основное мероприятие "Организация создания и эксплуатации сети объектов наружной рекламы"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</si>
  <si>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</si>
  <si>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</si>
  <si>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</si>
  <si>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Муниципальная программа "Развитие и функционирование дорожно-транспортного комплекса"</t>
  </si>
  <si>
    <t>14 0 00 00000</t>
  </si>
  <si>
    <t>Подпрограмма "Пассажирский транспорт общего пользования"</t>
  </si>
  <si>
    <t>14 1 00 00000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</si>
  <si>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пассажиров"</t>
  </si>
  <si>
    <t>14 1 02 00000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</si>
  <si>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 (транспортное обеспечение мероприятий)</t>
  </si>
  <si>
    <t>14 1 02 00282</t>
  </si>
  <si>
    <t>Подпрограмма "Дороги Подмосковья"</t>
  </si>
  <si>
    <t>14 2 00 00000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</si>
  <si>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</si>
  <si>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</si>
  <si>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Дорожная деятельность в отношении автомобильных дорог местного значения в границах городского округа</t>
  </si>
  <si>
    <t>14 2 05 00200</t>
  </si>
  <si>
    <t>14 5 00 00000</t>
  </si>
  <si>
    <t>14 5 01 00000</t>
  </si>
  <si>
    <t>Расходы на обеспечение деятельности (оказание услуг) муниципальных учреждений в сфере дорожного хозяйства</t>
  </si>
  <si>
    <t>14 5 01 06230</t>
  </si>
  <si>
    <t>Муниципальная программа "Цифровое муниципальное образование"</t>
  </si>
  <si>
    <t>15 0 00 00000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</si>
  <si>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</si>
  <si>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</si>
  <si>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</si>
  <si>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</si>
  <si>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</si>
  <si>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</si>
  <si>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15 2 00 00000</t>
  </si>
  <si>
    <t>Основное мероприятие "Цифровое государственное управление"</t>
  </si>
  <si>
    <t>15 2 03 00000</t>
  </si>
  <si>
    <t>Цифровое государственное управление</t>
  </si>
  <si>
    <t>15 2 03 01170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</si>
  <si>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</si>
  <si>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</si>
  <si>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</si>
  <si>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</si>
  <si>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Муниципальная программа "Формирование современной комфортной городской среды"</t>
  </si>
  <si>
    <t>17 0 00 00000</t>
  </si>
  <si>
    <t>Подпрограмма "Благоустройство территорий"</t>
  </si>
  <si>
    <t>17 2 00 00000</t>
  </si>
  <si>
    <t>Основное мероприятие "Обеспечение комфортной среды проживания на территории муниципального образования"</t>
  </si>
  <si>
    <t>17 2 01 00000</t>
  </si>
  <si>
    <t>Подпрограмма "Создание условий для обеспечения комфортного проживания жителей в многоквартирных домах"</t>
  </si>
  <si>
    <t>17 3 00 00000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</si>
  <si>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</si>
  <si>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Проведение капитального ремонта многоквартирных домов</t>
  </si>
  <si>
    <t>Руководство и управление в сфере установленных функций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</si>
  <si>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</si>
  <si>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</si>
  <si>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</si>
  <si>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Депутат представительного органа местного самоуправления на постоянной основе</t>
  </si>
  <si>
    <t>95 0 00 00020</t>
  </si>
  <si>
    <t>Расходы на содержание представительного органа муниципального образования( обеспечение деятельности)</t>
  </si>
  <si>
    <t>95 0 00 00031</t>
  </si>
  <si>
    <t>Расходы на содержание представительного органа муниципального образования  (расходы  на  содержание  лиц,  замещающих должности, не являющиеся должностями муниципальной  службы)</t>
  </si>
  <si>
    <t>95 0 00 00032</t>
  </si>
  <si>
    <t>Расходы на содержание представительного органа муниципального образования (расходы  на  содержание  лиц,  замещающих должности  муниципальной  службы)</t>
  </si>
  <si>
    <t>95 0 00 00033</t>
  </si>
  <si>
    <t>Обеспечение деятельности контрольно-счетной палаты (обеспечение деятельности)</t>
  </si>
  <si>
    <t>95 0 00 00151</t>
  </si>
  <si>
    <t>Обеспечение деятельности контрольно-счетной палаты(расходы  на  содержание  лиц,  замещающих должности, не являющиеся должностями муниципальной  службы)</t>
  </si>
  <si>
    <t>95 0 00 00152</t>
  </si>
  <si>
    <t>Обеспечение деятельности контрольно-счетной палаты (расходы  на  содержание  лиц,  замещающих должности  муниципальной  службы)</t>
  </si>
  <si>
    <t>95 0 00 00153</t>
  </si>
  <si>
    <t>Непрограммные расходы</t>
  </si>
  <si>
    <t>99 0 00 00000</t>
  </si>
  <si>
    <t>Оплата исполнительных листов, судебных издержек</t>
  </si>
  <si>
    <t>99 0 00 00080</t>
  </si>
  <si>
    <t xml:space="preserve">Иные расходы (взыскания на средства бюджета)
</t>
  </si>
  <si>
    <t>99 0 00 04002</t>
  </si>
  <si>
    <t>Итого:</t>
  </si>
  <si>
    <t>ЦСР</t>
  </si>
  <si>
    <t>Итого программные расходы бюджета городского округа Лыткарино</t>
  </si>
  <si>
    <t>Итого непрограммные расходы бюджета городского округа Лыткарино</t>
  </si>
  <si>
    <t>Подпрограмма "Развитие образования в сфере культуры Московской области"</t>
  </si>
  <si>
    <t>Основное мероприятие "Обеспечение функций муниципальных учреждений дополнительного образования сферы культуры"</t>
  </si>
  <si>
    <t>Расходы на обеспечение деятельности (оказание услуг) муниципальных организаций дополнительного образования сферы культуры</t>
  </si>
  <si>
    <t>02 6 00 00000</t>
  </si>
  <si>
    <t>02 6 01 00000</t>
  </si>
  <si>
    <t>02 6 01 06260</t>
  </si>
  <si>
    <t>Подпрограмма «Системы водоотведения»</t>
  </si>
  <si>
    <t>10 2 00 00000</t>
  </si>
  <si>
    <t>Федеральный проект «Оздоровление Волги»</t>
  </si>
  <si>
    <t>10 2 G6 00000</t>
  </si>
  <si>
    <t>Сокращение доли загрязненных сточных вод (строительство городских канализационных очистных сооружений г.Лыткарино производительностью 30 000 м.куб. в сутки)</t>
  </si>
  <si>
    <t>10 2 G6 50131</t>
  </si>
  <si>
    <t>Взносы на капитальный ремонт общего имущества</t>
  </si>
  <si>
    <t>12 1 02 00180</t>
  </si>
  <si>
    <t>04 5 00 00000</t>
  </si>
  <si>
    <t xml:space="preserve">Организация наружного освещения </t>
  </si>
  <si>
    <t>17 2 01 01480</t>
  </si>
  <si>
    <t>Расходы на обеспечение деятельности (оказание услуг) муниципальных учреждений в сфере благоустройства (МБУ/МАУ)</t>
  </si>
  <si>
    <t>17 2 01 06242</t>
  </si>
  <si>
    <t>Обеспечение деятельности контрольно-счетной палаты (расходы на содержание лиц, замещающих муниципальные должности)</t>
  </si>
  <si>
    <t>95 0 00 00154</t>
  </si>
  <si>
    <t>02 3 01 00450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</si>
  <si>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</si>
  <si>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Основное мероприятие "Хранение, комплектование, учет и использование архивных документов в муниципальных архивах"</t>
  </si>
  <si>
    <t>Расходы на обеспечение деятельности (оказание услуг) муниципальных архивов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</si>
  <si>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</si>
  <si>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04 2 00 00000</t>
  </si>
  <si>
    <t>Подпрограмма "Доступная среда"</t>
  </si>
  <si>
    <t>08 1 03 00000</t>
  </si>
  <si>
    <t>Основное мероприятие «Реализация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 образования Московской области»</t>
  </si>
  <si>
    <t>Подпрограмма "Снижение возникновения рисков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</si>
  <si>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08 2 00 00000</t>
  </si>
  <si>
    <t>08 2 01 00000</t>
  </si>
  <si>
    <t>Основное мероприятие «Осуществление мероприятий по защите и смягчению последствий от чрезвычайных ситуаций природного и техногенного характера населения и территорий  муниципального образования Московской области»</t>
  </si>
  <si>
    <t>Участие в предупреждении и ликвидации последствий чрезвычайных ситуаций в границах городского округа</t>
  </si>
  <si>
    <t>08 2 02 00000</t>
  </si>
  <si>
    <t>Основное мероприятие  "Выполнение мероприятий по безопасности населения на водных объектах, расположенных на территории муниципального образования Московской области</t>
  </si>
  <si>
    <t>Осуществление мероприятий по обеспечению безопасности людей на водных объектах, охране их жизни и здоровья</t>
  </si>
  <si>
    <t>08 5 00 00000</t>
  </si>
  <si>
    <t>Подпрограмма «Обеспечение мероприятий гражданской обороны на территории муниципального образования Московской области»</t>
  </si>
  <si>
    <t>13 4 00 00000</t>
  </si>
  <si>
    <t>Подпрограмма «Молодежь Подмосковья»</t>
  </si>
  <si>
    <t>13 4 01 00000</t>
  </si>
  <si>
    <t>13 4 01 00770</t>
  </si>
  <si>
    <t>Основное мероприятие «Организация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сотрудничество»</t>
  </si>
  <si>
    <t>Организация и осуществление мероприятий по работе с детьми и молодежью в городском округе</t>
  </si>
  <si>
    <t>14 1 02 00281</t>
  </si>
  <si>
    <t xml:space="preserve"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 (маршруты №1 и №2) </t>
  </si>
  <si>
    <t>14 2 05 00210</t>
  </si>
  <si>
    <t>Мероприятия по обеспечению безопасности дорожного движения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</si>
  <si>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</si>
  <si>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</t>
  </si>
  <si>
    <t>15 2 01 00000</t>
  </si>
  <si>
    <t>15 2 01 01150</t>
  </si>
  <si>
    <t>Основное мероприятие  «Информационная инфраструктура»</t>
  </si>
  <si>
    <t>Развитие информационной инфраструктуры</t>
  </si>
  <si>
    <t>17 1 00 00000</t>
  </si>
  <si>
    <t>17 1 01 00000</t>
  </si>
  <si>
    <t>Подпрограмма «Комфортная городская среда»</t>
  </si>
  <si>
    <t>Основное мероприятие "Благоустройство общественных территорий муниципальных образований Московской области"</t>
  </si>
  <si>
    <t>02 3 01 L5198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</si>
  <si>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 и государственной общедоступной библиотеки Московской области)</t>
  </si>
  <si>
    <t>Внедрение и обеспечение функционирования модели персонифицированного финансирования дополнительного образования детей</t>
  </si>
  <si>
    <t>Муниципальная программа "Развитие сельского хозяйства"</t>
  </si>
  <si>
    <t>06 0 00 00000</t>
  </si>
  <si>
    <t>Подпрограмма "Обеспечение эпизоотического и ветеринарно-санитарного благополучия и развития государственной ветеринарной службы"</t>
  </si>
  <si>
    <t>06 4 00 00000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</si>
  <si>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</si>
  <si>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</si>
  <si>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</si>
  <si>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</si>
  <si>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12 3 00 00000</t>
  </si>
  <si>
    <t>Подпрограмма "Совершенствование муниципальной службы Московской области"</t>
  </si>
  <si>
    <t>Основное мероприятие "Организация профессионального развития муниципальных служащих Московской области"</t>
  </si>
  <si>
    <t>12 3 01 00000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</si>
  <si>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</si>
  <si>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Организация и осуществление мероприятий по мобилизационной подготовке</t>
  </si>
  <si>
    <t>12 5 01 00720</t>
  </si>
  <si>
    <t>Основное мероприятие "Информационная безопасность"</t>
  </si>
  <si>
    <t>15 2 02 00000</t>
  </si>
  <si>
    <t>15 2 02 01160</t>
  </si>
  <si>
    <t>Информационная безопасность</t>
  </si>
  <si>
    <t>17 1 01 S3730</t>
  </si>
  <si>
    <t>Благоустройство лесопарковых зон</t>
  </si>
  <si>
    <t>17 1 F2 00000</t>
  </si>
  <si>
    <t>Федеральный проект "Формирование комфортной городской среды"</t>
  </si>
  <si>
    <t>(тыс.руб.)</t>
  </si>
  <si>
    <t>Подпрограмма "Развитие музейного дела в Московской области"</t>
  </si>
  <si>
    <t>Подпрограмма "Развитие библиотечного дела в Московской области"</t>
  </si>
  <si>
    <t>Подпрограмма "Развитие профессионального искусства, гастрольно-концертной и культурно-досуговой деятельности, кинематографии Московской области"</t>
  </si>
  <si>
    <t>Расходы на обеспечение деятельности (оказание услуг) муниципальных учреждений - дошкольные образовательные организации (мероприятия в сфере образования)</t>
  </si>
  <si>
    <t>10 3 00 00000</t>
  </si>
  <si>
    <t>Подпрограмма "Создание условий для обеспечения качественными коммунальными услугами"</t>
  </si>
  <si>
    <t>12 5 01 00870</t>
  </si>
  <si>
    <t>Взносы в общественные организации</t>
  </si>
  <si>
    <t>17 1 01 S1580</t>
  </si>
  <si>
    <t>Обустройство и установка детских игровых площадок на территории муниципальных образований Московской области</t>
  </si>
  <si>
    <t>17 2 01 S1870</t>
  </si>
  <si>
    <t>Создание и ремонт пешеходных коммуникаций</t>
  </si>
  <si>
    <t>17 2 F2 00000</t>
  </si>
  <si>
    <t>17 2 F2 S2740</t>
  </si>
  <si>
    <t>Ремонт дворовых территорий</t>
  </si>
  <si>
    <t>Исполнено на 01.10.2023 г.</t>
  </si>
  <si>
    <t>02 4 04 00000</t>
  </si>
  <si>
    <t>02 4 04 00501</t>
  </si>
  <si>
    <t>02 4 04 00502</t>
  </si>
  <si>
    <t>Основное мероприятие "Обеспечение функций культурно-досуговых учреждений"</t>
  </si>
  <si>
    <t>02 4 04 06111</t>
  </si>
  <si>
    <t>02 4 04 06112</t>
  </si>
  <si>
    <t>02 4 05 01310</t>
  </si>
  <si>
    <t>Проведение капитального ремонта, текущего ремонта и благоустройство территорий культурно-досуговых учреждений культуры</t>
  </si>
  <si>
    <t>03 1 01 06041</t>
  </si>
  <si>
    <t>Расходы на обеспечение деятельности (оказание услуг) муниципальных учреждений - дошкольные образовательные организации (выполнение муниципального задания)</t>
  </si>
  <si>
    <t>03 1 01 00000</t>
  </si>
  <si>
    <t>03 1 01 06042</t>
  </si>
  <si>
    <t>03 1 01 06051</t>
  </si>
  <si>
    <t>03 1 01 06052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</si>
  <si>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 (выполнение муниципального задания)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</si>
  <si>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образования(мероприятия в сфере образования)</t>
  </si>
  <si>
    <t>03 1 01 53031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</si>
  <si>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</si>
  <si>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03 1 01 62010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</si>
  <si>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</si>
  <si>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03 1 01 62140</t>
  </si>
  <si>
    <t>03 1 02 62230</t>
  </si>
  <si>
    <t>03 1 02 62970</t>
  </si>
  <si>
    <t>Компенсация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</si>
  <si>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>Финансовое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программы дошкольного образования</t>
  </si>
  <si>
    <t>03 1 02 L3040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</si>
  <si>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</si>
  <si>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03 1 02 S2870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</si>
  <si>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</t>
  </si>
  <si>
    <t>03 1 04 00000</t>
  </si>
  <si>
    <t>03 1 04 06050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</si>
  <si>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</si>
  <si>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03 1 08 00000</t>
  </si>
  <si>
    <t>03 1 08 L7501</t>
  </si>
  <si>
    <t>03 1 08 L7502</t>
  </si>
  <si>
    <t>03 1 08 S2950</t>
  </si>
  <si>
    <t>03 1 08 S3770</t>
  </si>
  <si>
    <t>03 1 08 S3780</t>
  </si>
  <si>
    <t>03 1 08 S3800</t>
  </si>
  <si>
    <t>Основное мероприятие "Модернизация школьных систем образования в рамках государственной программы Российской Федерации "Развитие образования"</t>
  </si>
  <si>
    <t>Реализация мероприятий по модернизации школьных систем образования (проведение работ по капитальному ремонту зданий региональных (муниципальных) общеобразовательных организаций)</t>
  </si>
  <si>
    <t>Реализация мероприятий по модернизации школьных систем образования (оснащение отремонтированных зданий общеобразовательных организаций средствами обучения и воспитания)</t>
  </si>
  <si>
    <t>Благоустройство территорий муниципальных общеобразовательных организаций, в зданиях которых выполнен капитальный ремонт</t>
  </si>
  <si>
    <t>Проведение работ по капитальному ремонту зданий региональных (муниципальных) общеобразовательных организаций</t>
  </si>
  <si>
    <t>Оснащение отремонтированных зданий общеобразовательных организаций средствами обучения и воспитания</t>
  </si>
  <si>
    <t>Разработка проектно-сметной документации на проведение капитального ремонта зданий муниципальных общеобразовательных организаций</t>
  </si>
  <si>
    <t>03 2 02 00000</t>
  </si>
  <si>
    <t>03 2 02 06061</t>
  </si>
  <si>
    <t>Расходы на обеспечение деятельности (оказание услуг) муниципальных учреждений - организации дополнительного образования (выполнение муниципального задания)</t>
  </si>
  <si>
    <t>Основное мероприятие "Финансовое обеспечение деятельности организаций дополнительного образования"</t>
  </si>
  <si>
    <t>03 2 04 00940</t>
  </si>
  <si>
    <t>03 2 04 00000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</si>
  <si>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</si>
  <si>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03 2 EВ 57860</t>
  </si>
  <si>
    <t>03 2 EВ 00000</t>
  </si>
  <si>
    <t>Обеспечение оснащения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</si>
  <si>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Федеральный проект "Патриотическое воспитание граждан Российской Федерации"</t>
  </si>
  <si>
    <t>03 4 00 00000</t>
  </si>
  <si>
    <t>03 4 01 00000</t>
  </si>
  <si>
    <t>03 4 01 00131</t>
  </si>
  <si>
    <t>03 4 01 00132</t>
  </si>
  <si>
    <t>03 4 01 00133</t>
  </si>
  <si>
    <t>04 1 15 00000</t>
  </si>
  <si>
    <t>04 1 15 00840</t>
  </si>
  <si>
    <t>04 2 03 00000</t>
  </si>
  <si>
    <t>04 2 03 S2191</t>
  </si>
  <si>
    <t>04 2 03 S2192</t>
  </si>
  <si>
    <t>Основное мероприятие "Мероприятия по организации отдыха детей в каникулярное время"</t>
  </si>
  <si>
    <t>Мероприятия по организации отдыха детей в каникулярное время (организация отдыха детей и подростков в санаторно-курортных учреждениях и загородных оздоровительных лагерях)</t>
  </si>
  <si>
    <t>Мероприятия по организации отдыха детей в каникулярное время (организация отдыха детей и подростков в лагерях с дневным пребыванием)</t>
  </si>
  <si>
    <t>04 5 03 00000</t>
  </si>
  <si>
    <t>04 5 03 60680</t>
  </si>
  <si>
    <t>Основное мероприятие "Иные мероприятия, реализуемые в целях создания условий для реализации полномочий органов государственной власти Московской области и государственных органов Московской области"</t>
  </si>
  <si>
    <t>04 6 00 00000</t>
  </si>
  <si>
    <t>04 6 01 00000</t>
  </si>
  <si>
    <t>04 6 01 00880</t>
  </si>
  <si>
    <t>Основное мероприятие "Развитие негосударственного сектора социального обслуживания"</t>
  </si>
  <si>
    <t>Оказание поддержки общественным объединениям инвалидов, а также территориальным подразделениям, созданным общероссийскими общественными объединениями инвалидов</t>
  </si>
  <si>
    <t>05 1 02 00000</t>
  </si>
  <si>
    <t>05 1 02 S2150</t>
  </si>
  <si>
    <t>Укрепление материально-технической базы общеобразовательных организаций, команды которых заняли 1-5 места на соревнованиях "Веселые старты"</t>
  </si>
  <si>
    <t>Основное мероприятие "Создание условий для занятий физической культурой и спортом"</t>
  </si>
  <si>
    <t>05 2 00 00000</t>
  </si>
  <si>
    <t>05 2 01 00000</t>
  </si>
  <si>
    <t>05 2 01 06150</t>
  </si>
  <si>
    <t>Расходы на обеспечение деятельности (оказание услуг) муниципальных учреждений по подготовке спортивных сборных команд и спортивного резерва</t>
  </si>
  <si>
    <t>07 0 00 00000</t>
  </si>
  <si>
    <t>07 1 00 00000</t>
  </si>
  <si>
    <t>07 1 01 00000</t>
  </si>
  <si>
    <t>07 1 01 00370</t>
  </si>
  <si>
    <t>Муниципальная программа "Экология и окружающая среда"</t>
  </si>
  <si>
    <t>Подпрограмма "Охрана окружающей среды"</t>
  </si>
  <si>
    <t>Основное мероприятие "Проведение обследований состояния окружающей среды"</t>
  </si>
  <si>
    <t>Организация мероприятий по охране окружающей среды в границах городского округа</t>
  </si>
  <si>
    <t>08 1 03 00980</t>
  </si>
  <si>
    <t>Реализация мероприятий по обеспечению общественного порядка и общественной безопасности</t>
  </si>
  <si>
    <t>08 2 01 01850</t>
  </si>
  <si>
    <t>Содержание и развитие Системы-112, ЕДДС</t>
  </si>
  <si>
    <t>08 3 03 00000</t>
  </si>
  <si>
    <t>08 3 03 00670</t>
  </si>
  <si>
    <t>Основное мероприятие «Развитие и совершенствование материально-технической базы учреждений в сфере гражданской обороны и защиты населения и территорий от чрезвычайных ситуаций»</t>
  </si>
  <si>
    <t>08 5 01 00000</t>
  </si>
  <si>
    <t>08 5 01 00730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</si>
  <si>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</si>
  <si>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09 3 00 00000</t>
  </si>
  <si>
    <t>09 3 01 00000</t>
  </si>
  <si>
    <t>09 3 01 60820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</si>
  <si>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</si>
  <si>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</si>
  <si>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</si>
  <si>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10 8 02 00000</t>
  </si>
  <si>
    <t>10 8 02 61930</t>
  </si>
  <si>
    <t>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</si>
  <si>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Подпрограмма "Реализация полномочий в сфере жилищно-коммунального хозяйства"</t>
  </si>
  <si>
    <t>Основное мероприятие "Финансовое обеспечение расходов, направленных на осуществление полномочий в сфере жилищно-коммунального хозяйства"</t>
  </si>
  <si>
    <t>12 1 04 00000</t>
  </si>
  <si>
    <t>12 1 04 00131</t>
  </si>
  <si>
    <t>12 1 04 00132</t>
  </si>
  <si>
    <t>12 1 04 00133</t>
  </si>
  <si>
    <t>12 5 01 01680</t>
  </si>
  <si>
    <t>Обеспечение деятельности муниципальных казенных учреждений в сфере закупок товаров, работ, услуг</t>
  </si>
  <si>
    <t>12 5 03 00000</t>
  </si>
  <si>
    <t>12 5 03 00830</t>
  </si>
  <si>
    <t>Основное мероприятие "Мероприятия, реализуемые в целях создания условий для реализации полномочий органов местного самоуправления"</t>
  </si>
  <si>
    <t>13 4 02 00000</t>
  </si>
  <si>
    <t>13 4 02 01510</t>
  </si>
  <si>
    <t>Организация и осуществление мероприятий по профориентации и обеспечению занятости молодежи в городском округе</t>
  </si>
  <si>
    <t>Основное мероприятие "Организация и проведение мероприятий по профориентации и реализации трудового и творческого потенциала молодежи, вовлечению молодежи в инновационную деятельность, научно-техническое творчество и предпринимательство, а также по поддержке молодежных творческих инициатив и медиасообществ"</t>
  </si>
  <si>
    <t>13 6 00 00000</t>
  </si>
  <si>
    <t>13 6 03 00000</t>
  </si>
  <si>
    <t>13 6 03 51180</t>
  </si>
  <si>
    <t>Основное мероприятие "Осуществление первичного воинского учета"</t>
  </si>
  <si>
    <t>Осуществление первичного воинского учета органами местного самоуправления поселений, муниципальных и городских округов</t>
  </si>
  <si>
    <t>14 2 04 00000</t>
  </si>
  <si>
    <t>14 2 04 00200</t>
  </si>
  <si>
    <t>14 2 04 00210</t>
  </si>
  <si>
    <t>14 2 04 S0240</t>
  </si>
  <si>
    <t>15 3 00 00000</t>
  </si>
  <si>
    <t>15 3 01 00000</t>
  </si>
  <si>
    <t>15 3 01 06190</t>
  </si>
  <si>
    <t>15 4 00 00000</t>
  </si>
  <si>
    <t>15 4 01 00000</t>
  </si>
  <si>
    <t>15 4 01 06160</t>
  </si>
  <si>
    <t>15 4 02 00000</t>
  </si>
  <si>
    <t>15 4 02 60690</t>
  </si>
  <si>
    <t>Подпрограмма "Развитие архивного дела"</t>
  </si>
  <si>
    <t>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</si>
  <si>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16 2 04 00000</t>
  </si>
  <si>
    <t>16 2 04 60700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</si>
  <si>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образований"</t>
  </si>
  <si>
    <t>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</t>
  </si>
  <si>
    <t>17 1 F2 55555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</si>
  <si>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скверов)</t>
  </si>
  <si>
    <t>17 2 01 00621</t>
  </si>
  <si>
    <t>17 2 01 00622</t>
  </si>
  <si>
    <t>17 2 01 00623</t>
  </si>
  <si>
    <t>17 2 01 01330</t>
  </si>
  <si>
    <t>Содержание территорий в нормативном состоянии (МБУ "Лыткаринский историко-краеведческий музей")</t>
  </si>
  <si>
    <t>Содержание территорий в нормативном состоянии (МБУ "ДК "Мир")</t>
  </si>
  <si>
    <t>Содержание территорий в нормативном состоянии (Управление ЖКХ и РГИ г.Лыткарино)</t>
  </si>
  <si>
    <t>Комплексное благоустройство дворовых территорий</t>
  </si>
  <si>
    <t>17 2 01 62670</t>
  </si>
  <si>
    <t>17 2 01 S2890</t>
  </si>
  <si>
    <t>Cоздание административных комиссий, уполномоченных рассматривать дела об административных правонарушениях в сфере благоустройства</t>
  </si>
  <si>
    <t>Ямочный ремонт асфальтового покрытия дворовых территорий</t>
  </si>
  <si>
    <t>17 2 02 00000</t>
  </si>
  <si>
    <t>17 2 02 01260</t>
  </si>
  <si>
    <t>17 2 03 00000</t>
  </si>
  <si>
    <t>17 2 03 70950</t>
  </si>
  <si>
    <t>Основное мероприятие "Приведение в надлежащее состояние подъездов в многоквартирных домах"</t>
  </si>
  <si>
    <t>Ремонт подъездов в многоквартирных домах за счет средств местного бюджета</t>
  </si>
  <si>
    <t>17 3 01 00000</t>
  </si>
  <si>
    <t>17 3 01 00131</t>
  </si>
  <si>
    <t>17 3 01 00132</t>
  </si>
  <si>
    <t>17 3 01 00133</t>
  </si>
  <si>
    <t>99 0 00 04001</t>
  </si>
  <si>
    <t>Иные расходы (возврат средств субсидии из бюджета Московской области на финансовое обеспечение реализации проектов граждан,сформированных в рамках практик инициативного бюджетирования)</t>
  </si>
  <si>
    <t>02 4 07 00000</t>
  </si>
  <si>
    <t>02 4 07 60370</t>
  </si>
  <si>
    <t>Основное мероприятие "Обеспечение функций муниципальных учреждений культуры Московской области"</t>
  </si>
  <si>
    <t>Сохранение достигнутого уровня заработной платы отдельных категорий работников в сферах здравоохранения, культуры</t>
  </si>
  <si>
    <t>03 1 01 00390</t>
  </si>
  <si>
    <t>Проведение капитального ремонта, технического переоснащения и благоустройства территорий учреждений образования</t>
  </si>
  <si>
    <t>03 1 08 S2370</t>
  </si>
  <si>
    <t>Устройство спортивных и детских площадок на территории муниципальных общеобразовательных организаций</t>
  </si>
  <si>
    <t>03 1 EВ 51791</t>
  </si>
  <si>
    <t>03 1 EВ 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</si>
  <si>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</si>
  <si>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03 2 02 06062</t>
  </si>
  <si>
    <t>Расходы на обеспечение деятельности (оказание услуг) муниципальных учреждений - организации дополнительного образования (мероприятия в сфере образования)</t>
  </si>
  <si>
    <t>03 4 01 00950</t>
  </si>
  <si>
    <t>Мероприятия в сфере образования</t>
  </si>
  <si>
    <t>04 6 01 00760</t>
  </si>
  <si>
    <t>Оказание поддержки социально ориентированным некоммерческим организациям</t>
  </si>
  <si>
    <t>04 7 00 00000</t>
  </si>
  <si>
    <t>04 7 01 00000</t>
  </si>
  <si>
    <t>04 7 01 01770</t>
  </si>
  <si>
    <t>Подпрограмма "Обеспечение доступности для инвалидов и маломобильных групп населения объектов инфраструктуры и услуг"</t>
  </si>
  <si>
    <t>Основное мероприятие "Обеспечение доступности для инвалидов и маломобильных групп населения объектов инфраструктуры (за исключением сфер культуры, образования, спорта)"</t>
  </si>
  <si>
    <t>Обеспечение доступности для инвалидов и маломобильных групп населения объектов инфраструктуры (за исключением сфер культуры, образования, спорта)</t>
  </si>
  <si>
    <t>05 2 04 00000</t>
  </si>
  <si>
    <t>05 2 04 60370</t>
  </si>
  <si>
    <t>Основное мероприятие "Сохранение достигнутого уровня заработной платы отдельных категорий работников учреждений физической культуры и спорта"</t>
  </si>
  <si>
    <t>08 1 02 00000</t>
  </si>
  <si>
    <t>08 1 02 00780</t>
  </si>
  <si>
    <t>Основное мероприятие "Обеспечение деятельности общественных объединений правоохранительной направленности"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</si>
  <si>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</si>
  <si>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08 1 07 00480</t>
  </si>
  <si>
    <t>08 2 02 00340</t>
  </si>
  <si>
    <t>Организация ритуальных услуг</t>
  </si>
  <si>
    <t>08 2 03 00000</t>
  </si>
  <si>
    <t>08 2 03 00340</t>
  </si>
  <si>
    <t>Основное мероприятие "Реализация мероприятий по подготовке населения и специалистов и должностных лиц в области гражданской обороны, защиты населения и территории от чрезвычайных ситуаций природного и техногенного характера"</t>
  </si>
  <si>
    <t>10 3 01 00000</t>
  </si>
  <si>
    <t>10 3 01 71990</t>
  </si>
  <si>
    <t>10 3 01 74731</t>
  </si>
  <si>
    <t>10 3 01 S4731</t>
  </si>
  <si>
    <t>Основное мероприятие "Строительство, реконструкция, капитальный ремонт объектов теплоснабжения на территории муниципальных образований Московской области"</t>
  </si>
  <si>
    <t>Капитальный ремонт объектов теплоснабжения за счет средств местного бюджета</t>
  </si>
  <si>
    <t>Строительство и реконструкция объектов теплоснабжения за счет средств местного бюджета (Реконструкция котельной № 1 г.Лыткарино (в т.ч. ПИР)</t>
  </si>
  <si>
    <t>Строительство и реконструкция объектов теплоснабжения (Реконструкция котельной № 1 г.Лыткарино (в т.ч. ПИР)</t>
  </si>
  <si>
    <t>10 8 01 00000</t>
  </si>
  <si>
    <t>10 8 01 61430</t>
  </si>
  <si>
    <t>Основное мероприятие "Создание экономических условий для повышения эффективности работы организаций жилищно-коммунального хозяйства Московской области"</t>
  </si>
  <si>
    <t>Реализация отдельных мероприятий муниципальных программ</t>
  </si>
  <si>
    <t>11 0 00 00000</t>
  </si>
  <si>
    <t>11 3 00 00000</t>
  </si>
  <si>
    <t>11 3 02 00000</t>
  </si>
  <si>
    <t>11 3 02 00750</t>
  </si>
  <si>
    <t>Муниципальная программа "Предпринимательство"</t>
  </si>
  <si>
    <t>Подпрограмма "Развитие малого и среднего предпринимательства"</t>
  </si>
  <si>
    <t>Основное мероприятие "Реализация механизмов муниципальной поддержки субъектов малого и среднего предпринимательства"</t>
  </si>
  <si>
    <t>Содействие развитию малого и среднего предпринимательства</t>
  </si>
  <si>
    <t>12 3 01 00800</t>
  </si>
  <si>
    <t>Обслуживание муниципального долга</t>
  </si>
  <si>
    <t>13 3 00 00000</t>
  </si>
  <si>
    <t>13 3 02 00000</t>
  </si>
  <si>
    <t>13 3 02 S3051</t>
  </si>
  <si>
    <t>Подпрограмма "Эффективное местное самоуправление"</t>
  </si>
  <si>
    <t>Основное мероприятие "Практики инициативного бюджетирования"</t>
  </si>
  <si>
    <t>Реализация на территориях муниципальных образований проектов граждан, сформированных в рамках практик инициативного бюджетирования (установка ограждения по периметру МОУ Гимназия № 4 дошкольное отделение по адресу: Московская область, г.Лыткарино, ул.Парковая, дом 24)</t>
  </si>
  <si>
    <t>13 6 04 00000</t>
  </si>
  <si>
    <t>13 6 04 51200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</si>
  <si>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</si>
  <si>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</si>
  <si>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15 1 02 S0860</t>
  </si>
  <si>
    <t>Техническая поддержка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</t>
  </si>
  <si>
    <t>17 1 01 01340</t>
  </si>
  <si>
    <t>Благоустройство общественных территорий муниципальных образований Московской области (за исключением мероприятий по содержанию территорий)</t>
  </si>
  <si>
    <t>17 1 01 73730</t>
  </si>
  <si>
    <t>Благоустройство лесопарковых зон за счет средств местного бюджета</t>
  </si>
  <si>
    <t>Устройство систем наружного освещения в рамках реализации проекта "Светлый город"</t>
  </si>
  <si>
    <t>17 1 01 S2630</t>
  </si>
  <si>
    <t>99 0 00 00060</t>
  </si>
  <si>
    <t>Резервный фонд администрации</t>
  </si>
  <si>
    <t>99 0 00 00070</t>
  </si>
  <si>
    <t>Резервный фонд на предупреждение и ликвидацию чрезвычайных ситуаций и последствий стихийных бедствий</t>
  </si>
  <si>
    <t>99 0 00 04006</t>
  </si>
  <si>
    <t>Иные расходы(обеспечение участия городского округа Лыткарино в государственных программах Московской области)</t>
  </si>
  <si>
    <t>План на 2023 г.</t>
  </si>
  <si>
    <t>процент исполнения</t>
  </si>
  <si>
    <t>Сведения об исполнении бюджета городского округа Лыткарино по расходам в разрезе муниципальных программ в сравнении с запланированными значениями  на 01.10.2023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</si>
</sst>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#,##0.0"/>
  </numFmts>
  <fonts count="14" x14ac:knownFonts="1">
    <font>
      <sz val="11"/>
      <color rgb="FF000000"/>
      <name val="Calibri"/>
      <family val="2"/>
    </font>
    <font>
      <sz val="12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 applyBorder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</cellStyleXfs>
  <cellXfs count="111">
    <xf numFmtId="0" fontId="0" fillId="0" borderId="0" xfId="0" applyNumberFormat="1" applyFill="1" applyAlignment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left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7" fillId="3" borderId="0" xfId="0" applyNumberFormat="1" applyFont="1" applyFill="1" applyAlignment="1" applyProtection="1"/>
    <xf numFmtId="0" fontId="7" fillId="4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/>
    </xf>
    <xf numFmtId="0" fontId="6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 applyProtection="1">
      <alignment horizontal="center"/>
    </xf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9" fillId="0" borderId="3" xfId="2" applyFont="1" applyFill="1" applyBorder="1" applyAlignment="1">
      <alignment horizontal="left" vertical="center" wrapText="1"/>
    </xf>
    <xf numFmtId="0" fontId="9" fillId="0" borderId="3" xfId="2" applyFont="1" applyFill="1" applyBorder="1" applyAlignment="1" applyProtection="1">
      <alignment vertical="center" wrapText="1"/>
      <protection locked="0" hidden="1"/>
    </xf>
    <xf numFmtId="0" fontId="9" fillId="0" borderId="3" xfId="0" applyNumberFormat="1" applyFont="1" applyFill="1" applyBorder="1" applyAlignment="1" applyProtection="1">
      <alignment vertical="center" wrapText="1"/>
      <protection locked="0" hidden="1"/>
    </xf>
    <xf numFmtId="0" fontId="9" fillId="0" borderId="3" xfId="0" applyFont="1" applyFill="1" applyBorder="1" applyAlignment="1" applyProtection="1">
      <alignment horizontal="left" vertical="center" wrapText="1"/>
      <protection locked="0" hidden="1"/>
    </xf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9" fillId="2" borderId="4" xfId="2" applyNumberFormat="1" applyFont="1" applyFill="1" applyBorder="1" applyAlignment="1" applyProtection="1">
      <alignment horizontal="left" wrapText="1"/>
      <protection locked="0" hidden="1"/>
    </xf>
    <xf numFmtId="0" fontId="9" fillId="2" borderId="4" xfId="2" applyFont="1" applyFill="1" applyBorder="1" applyAlignment="1" applyProtection="1">
      <alignment wrapText="1"/>
      <protection locked="0" hidden="1"/>
    </xf>
    <xf numFmtId="0" fontId="9" fillId="2" borderId="4" xfId="2" applyFont="1" applyFill="1" applyBorder="1" applyAlignment="1" applyProtection="1">
      <alignment horizontal="left" wrapText="1"/>
      <protection locked="0" hidden="1"/>
    </xf>
    <xf numFmtId="49" fontId="9" fillId="2" borderId="4" xfId="2" applyNumberFormat="1" applyFont="1" applyFill="1" applyBorder="1" applyAlignment="1" applyProtection="1">
      <alignment horizontal="left" wrapText="1"/>
      <protection locked="0" hidden="1"/>
    </xf>
    <xf numFmtId="0" fontId="9" fillId="2" borderId="4" xfId="2" applyNumberFormat="1" applyFont="1" applyFill="1" applyBorder="1" applyAlignment="1" applyProtection="1">
      <alignment wrapText="1"/>
      <protection locked="0" hidden="1"/>
    </xf>
    <xf numFmtId="49" fontId="9" fillId="2" borderId="4" xfId="2" applyNumberFormat="1" applyFont="1" applyFill="1" applyBorder="1" applyAlignment="1" applyProtection="1">
      <alignment wrapText="1"/>
      <protection locked="0" hidden="1"/>
    </xf>
    <xf numFmtId="0" fontId="4" fillId="0" borderId="0" xfId="0" applyNumberFormat="1" applyFont="1" applyFill="1" applyAlignment="1" applyProtection="1"/>
    <xf numFmtId="0" fontId="9" fillId="2" borderId="4" xfId="2" applyFont="1" applyFill="1" applyBorder="1" applyAlignment="1">
      <alignment wrapText="1"/>
    </xf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/>
    <xf numFmtId="165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66" fontId="4" fillId="0" borderId="3" xfId="0" applyNumberFormat="1" applyFont="1" applyFill="1" applyBorder="1" applyAlignment="1" applyProtection="1">
      <alignment horizontal="center" vertical="center" wrapText="1"/>
    </xf>
    <xf numFmtId="166" fontId="4" fillId="2" borderId="3" xfId="0" applyNumberFormat="1" applyFont="1" applyFill="1" applyBorder="1" applyAlignment="1" applyProtection="1">
      <alignment horizontal="center" vertical="center" wrapText="1"/>
    </xf>
    <xf numFmtId="166" fontId="7" fillId="0" borderId="1" xfId="0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166" fontId="4" fillId="2" borderId="5" xfId="0" applyNumberFormat="1" applyFont="1" applyFill="1" applyBorder="1" applyAlignment="1" applyProtection="1">
      <alignment horizontal="center" vertical="center" wrapText="1"/>
    </xf>
    <xf numFmtId="166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166" fontId="4" fillId="2" borderId="2" xfId="0" applyNumberFormat="1" applyFont="1" applyFill="1" applyBorder="1" applyAlignment="1" applyProtection="1">
      <alignment horizontal="center" vertical="center" wrapText="1"/>
    </xf>
    <xf numFmtId="166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166" fontId="7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top" wrapText="1"/>
    </xf>
    <xf numFmtId="165" fontId="4" fillId="2" borderId="0" xfId="0" applyNumberFormat="1" applyFont="1" applyFill="1" applyAlignment="1" applyProtection="1"/>
    <xf numFmtId="165" fontId="6" fillId="2" borderId="0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center" wrapText="1"/>
    </xf>
    <xf numFmtId="1" fontId="3" fillId="2" borderId="6" xfId="0" applyNumberFormat="1" applyFont="1" applyFill="1" applyBorder="1" applyAlignment="1" applyProtection="1">
      <alignment horizontal="center" wrapText="1"/>
    </xf>
    <xf numFmtId="0" fontId="4" fillId="0" borderId="5" xfId="2" applyFont="1" applyFill="1" applyBorder="1" applyAlignment="1">
      <alignment vertical="center" wrapText="1"/>
    </xf>
    <xf numFmtId="0" fontId="9" fillId="2" borderId="10" xfId="2" applyFont="1" applyFill="1" applyBorder="1" applyAlignment="1" applyProtection="1">
      <alignment wrapText="1"/>
      <protection locked="0" hidden="1"/>
    </xf>
    <xf numFmtId="49" fontId="9" fillId="2" borderId="10" xfId="2" applyNumberFormat="1" applyFont="1" applyFill="1" applyBorder="1" applyAlignment="1" applyProtection="1">
      <alignment wrapText="1"/>
      <protection locked="0" hidden="1"/>
    </xf>
    <xf numFmtId="49" fontId="9" fillId="2" borderId="11" xfId="2" applyNumberFormat="1" applyFont="1" applyFill="1" applyBorder="1" applyAlignment="1" applyProtection="1">
      <alignment wrapText="1"/>
      <protection locked="0" hidden="1"/>
    </xf>
    <xf numFmtId="49" fontId="12" fillId="2" borderId="1" xfId="2" applyNumberFormat="1" applyFont="1" applyFill="1" applyBorder="1" applyAlignment="1" applyProtection="1">
      <alignment wrapText="1"/>
      <protection locked="0" hidden="1"/>
    </xf>
    <xf numFmtId="49" fontId="9" fillId="0" borderId="2" xfId="0" applyNumberFormat="1" applyFont="1" applyFill="1" applyBorder="1" applyAlignment="1" applyProtection="1">
      <alignment horizontal="left" vertical="center" wrapText="1"/>
      <protection locked="0" hidden="1"/>
    </xf>
    <xf numFmtId="166" fontId="12" fillId="2" borderId="1" xfId="0" applyNumberFormat="1" applyFont="1" applyFill="1" applyBorder="1" applyAlignment="1" applyProtection="1">
      <alignment horizontal="center" vertical="center" wrapText="1"/>
    </xf>
    <xf numFmtId="0" fontId="9" fillId="2" borderId="10" xfId="2" applyFont="1" applyFill="1" applyBorder="1" applyAlignment="1">
      <alignment wrapText="1"/>
    </xf>
    <xf numFmtId="49" fontId="9" fillId="2" borderId="11" xfId="2" applyNumberFormat="1" applyFont="1" applyFill="1" applyBorder="1" applyAlignment="1" applyProtection="1">
      <alignment horizontal="left" wrapText="1"/>
      <protection locked="0" hidden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49" fontId="9" fillId="2" borderId="4" xfId="2" applyNumberFormat="1" applyFont="1" applyFill="1" applyBorder="1" applyAlignment="1" applyProtection="1">
      <alignment horizontal="center" vertical="center" wrapText="1"/>
      <protection locked="0" hidden="1"/>
    </xf>
    <xf numFmtId="49" fontId="9" fillId="2" borderId="10" xfId="2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49" fontId="9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164" fontId="4" fillId="0" borderId="12" xfId="0" applyNumberFormat="1" applyFont="1" applyFill="1" applyBorder="1" applyAlignment="1" applyProtection="1">
      <alignment horizontal="center" vertical="center" wrapText="1"/>
    </xf>
    <xf numFmtId="0" fontId="7" fillId="2" borderId="12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166" fontId="7" fillId="2" borderId="16" xfId="0" applyNumberFormat="1" applyFont="1" applyFill="1" applyBorder="1" applyAlignment="1" applyProtection="1">
      <alignment horizontal="center" vertical="center" wrapText="1"/>
    </xf>
    <xf numFmtId="166" fontId="4" fillId="2" borderId="17" xfId="0" applyNumberFormat="1" applyFont="1" applyFill="1" applyBorder="1" applyAlignment="1" applyProtection="1">
      <alignment horizontal="center" vertical="center" wrapText="1"/>
    </xf>
    <xf numFmtId="166" fontId="4" fillId="2" borderId="18" xfId="0" applyNumberFormat="1" applyFont="1" applyFill="1" applyBorder="1" applyAlignment="1" applyProtection="1">
      <alignment horizontal="center" vertical="center" wrapText="1"/>
    </xf>
    <xf numFmtId="166" fontId="4" fillId="2" borderId="19" xfId="0" applyNumberFormat="1" applyFont="1" applyFill="1" applyBorder="1" applyAlignment="1" applyProtection="1">
      <alignment horizontal="center" vertical="center" wrapText="1"/>
    </xf>
    <xf numFmtId="166" fontId="4" fillId="0" borderId="18" xfId="0" applyNumberFormat="1" applyFont="1" applyFill="1" applyBorder="1" applyAlignment="1" applyProtection="1">
      <alignment horizontal="center" vertical="center" wrapText="1"/>
    </xf>
    <xf numFmtId="166" fontId="4" fillId="0" borderId="19" xfId="0" applyNumberFormat="1" applyFont="1" applyFill="1" applyBorder="1" applyAlignment="1" applyProtection="1">
      <alignment horizontal="center" vertical="center" wrapText="1"/>
    </xf>
    <xf numFmtId="166" fontId="4" fillId="0" borderId="17" xfId="0" applyNumberFormat="1" applyFont="1" applyFill="1" applyBorder="1" applyAlignment="1" applyProtection="1">
      <alignment horizontal="center" vertical="center" wrapText="1"/>
    </xf>
    <xf numFmtId="166" fontId="7" fillId="0" borderId="16" xfId="0" applyNumberFormat="1" applyFont="1" applyFill="1" applyBorder="1" applyAlignment="1" applyProtection="1">
      <alignment horizontal="center" vertical="center" wrapText="1"/>
    </xf>
    <xf numFmtId="166" fontId="4" fillId="2" borderId="20" xfId="0" applyNumberFormat="1" applyFont="1" applyFill="1" applyBorder="1" applyAlignment="1" applyProtection="1">
      <alignment horizontal="center" vertical="center" wrapText="1"/>
    </xf>
    <xf numFmtId="166" fontId="4" fillId="2" borderId="21" xfId="0" applyNumberFormat="1" applyFont="1" applyFill="1" applyBorder="1" applyAlignment="1" applyProtection="1">
      <alignment horizontal="center" vertical="center" wrapText="1"/>
    </xf>
    <xf numFmtId="166" fontId="4" fillId="0" borderId="21" xfId="0" applyNumberFormat="1" applyFont="1" applyFill="1" applyBorder="1" applyAlignment="1" applyProtection="1">
      <alignment horizontal="center" vertical="center" wrapText="1"/>
    </xf>
    <xf numFmtId="166" fontId="4" fillId="0" borderId="22" xfId="0" applyNumberFormat="1" applyFont="1" applyFill="1" applyBorder="1" applyAlignment="1" applyProtection="1">
      <alignment horizontal="center" vertical="center" wrapText="1"/>
    </xf>
    <xf numFmtId="166" fontId="13" fillId="2" borderId="23" xfId="0" applyNumberFormat="1" applyFont="1" applyFill="1" applyBorder="1" applyAlignment="1">
      <alignment horizontal="center" vertical="center"/>
    </xf>
    <xf numFmtId="166" fontId="13" fillId="2" borderId="24" xfId="0" applyNumberFormat="1" applyFont="1" applyFill="1" applyBorder="1" applyAlignment="1">
      <alignment horizontal="center" vertical="center"/>
    </xf>
    <xf numFmtId="166" fontId="13" fillId="2" borderId="6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 applyProtection="1">
      <alignment horizontal="left" wrapText="1"/>
    </xf>
    <xf numFmtId="0" fontId="4" fillId="0" borderId="0" xfId="0" applyNumberFormat="1" applyFont="1" applyFill="1" applyAlignment="1" applyProtection="1"/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Обычный 5" xfId="4"/>
    <cellStyle name="Обычный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0"/>
  <sheetViews>
    <sheetView tabSelected="1" view="pageBreakPreview" zoomScale="110" zoomScaleNormal="100" zoomScaleSheetLayoutView="110" workbookViewId="0">
      <selection activeCell="G1" sqref="G1"/>
    </sheetView>
  </sheetViews>
  <sheetFormatPr defaultColWidth="9.109375" defaultRowHeight="13.8" x14ac:dyDescent="0.25"/>
  <cols>
    <col min="1" max="1" width="71.109375" style="1" customWidth="1"/>
    <col min="2" max="2" width="15.109375" style="9" customWidth="1"/>
    <col min="3" max="3" width="19.88671875" style="66" customWidth="1"/>
    <col min="4" max="4" width="17.6640625" style="38" customWidth="1"/>
    <col min="5" max="5" width="12.88671875" style="1" customWidth="1"/>
    <col min="6" max="16384" width="9.109375" style="1"/>
  </cols>
  <sheetData>
    <row r="1" spans="1:5" ht="60.75" customHeight="1" x14ac:dyDescent="0.25">
      <c r="A1" s="109" t="s">
        <v>585</v>
      </c>
      <c r="B1" s="110"/>
      <c r="C1" s="110"/>
      <c r="D1" s="110"/>
      <c r="E1" s="110"/>
    </row>
    <row r="2" spans="1:5" ht="16.2" thickBot="1" x14ac:dyDescent="0.35">
      <c r="A2" s="107"/>
      <c r="B2" s="108"/>
      <c r="E2" s="17" t="s">
        <v>307</v>
      </c>
    </row>
    <row r="3" spans="1:5" ht="34.200000000000003" thickBot="1" x14ac:dyDescent="0.3">
      <c r="A3" s="11" t="s">
        <v>0</v>
      </c>
      <c r="B3" s="11" t="s">
        <v>218</v>
      </c>
      <c r="C3" s="39" t="s">
        <v>583</v>
      </c>
      <c r="D3" s="40" t="s">
        <v>323</v>
      </c>
      <c r="E3" s="16" t="s">
        <v>584</v>
      </c>
    </row>
    <row r="4" spans="1:5" ht="16.2" thickBot="1" x14ac:dyDescent="0.35">
      <c r="A4" s="68">
        <v>1</v>
      </c>
      <c r="B4" s="68">
        <v>2</v>
      </c>
      <c r="C4" s="69">
        <v>3</v>
      </c>
      <c r="D4" s="68">
        <v>4</v>
      </c>
      <c r="E4" s="68">
        <v>5</v>
      </c>
    </row>
    <row r="5" spans="1:5" s="5" customFormat="1" ht="14.4" thickBot="1" x14ac:dyDescent="0.3">
      <c r="A5" s="57" t="s">
        <v>1</v>
      </c>
      <c r="B5" s="79" t="s">
        <v>2</v>
      </c>
      <c r="C5" s="58">
        <f>C6+C9+C14+C24</f>
        <v>164337.1</v>
      </c>
      <c r="D5" s="58">
        <f>D6+D9+D14+D24</f>
        <v>119657.20000000001</v>
      </c>
      <c r="E5" s="45">
        <f t="shared" ref="E5:E70" si="0">D5/C5</f>
        <v>0.72812043050534547</v>
      </c>
    </row>
    <row r="6" spans="1:5" x14ac:dyDescent="0.25">
      <c r="A6" s="53" t="s">
        <v>308</v>
      </c>
      <c r="B6" s="80" t="s">
        <v>3</v>
      </c>
      <c r="C6" s="104">
        <f>C7</f>
        <v>18461.2</v>
      </c>
      <c r="D6" s="54">
        <f>D7</f>
        <v>13440.9</v>
      </c>
      <c r="E6" s="56">
        <f t="shared" si="0"/>
        <v>0.72806209780512643</v>
      </c>
    </row>
    <row r="7" spans="1:5" ht="27.6" x14ac:dyDescent="0.25">
      <c r="A7" s="13" t="s">
        <v>4</v>
      </c>
      <c r="B7" s="81" t="s">
        <v>5</v>
      </c>
      <c r="C7" s="105">
        <f>C8</f>
        <v>18461.2</v>
      </c>
      <c r="D7" s="43">
        <f>D8</f>
        <v>13440.9</v>
      </c>
      <c r="E7" s="12">
        <f t="shared" si="0"/>
        <v>0.72806209780512643</v>
      </c>
    </row>
    <row r="8" spans="1:5" ht="27.6" x14ac:dyDescent="0.25">
      <c r="A8" s="13" t="s">
        <v>6</v>
      </c>
      <c r="B8" s="81" t="s">
        <v>7</v>
      </c>
      <c r="C8" s="105">
        <v>18461.2</v>
      </c>
      <c r="D8" s="43">
        <v>13440.9</v>
      </c>
      <c r="E8" s="12">
        <f t="shared" si="0"/>
        <v>0.72806209780512643</v>
      </c>
    </row>
    <row r="9" spans="1:5" x14ac:dyDescent="0.25">
      <c r="A9" s="13" t="s">
        <v>309</v>
      </c>
      <c r="B9" s="81" t="s">
        <v>8</v>
      </c>
      <c r="C9" s="105">
        <f>C10</f>
        <v>29685.200000000001</v>
      </c>
      <c r="D9" s="43">
        <f>D11+D12+D13</f>
        <v>20607.800000000003</v>
      </c>
      <c r="E9" s="12">
        <f t="shared" si="0"/>
        <v>0.69421125678789442</v>
      </c>
    </row>
    <row r="10" spans="1:5" ht="27.6" x14ac:dyDescent="0.25">
      <c r="A10" s="13" t="s">
        <v>9</v>
      </c>
      <c r="B10" s="81" t="s">
        <v>10</v>
      </c>
      <c r="C10" s="105">
        <f>C11+C12+C13</f>
        <v>29685.200000000001</v>
      </c>
      <c r="D10" s="43">
        <f>D11+D12+D13</f>
        <v>20607.800000000003</v>
      </c>
      <c r="E10" s="12">
        <f t="shared" si="0"/>
        <v>0.69421125678789442</v>
      </c>
    </row>
    <row r="11" spans="1:5" s="24" customFormat="1" ht="27.6" x14ac:dyDescent="0.25">
      <c r="A11" s="13" t="s">
        <v>243</v>
      </c>
      <c r="B11" s="81" t="s">
        <v>242</v>
      </c>
      <c r="C11" s="105">
        <v>1000</v>
      </c>
      <c r="D11" s="43">
        <v>610.4</v>
      </c>
      <c r="E11" s="12">
        <f t="shared" si="0"/>
        <v>0.61039999999999994</v>
      </c>
    </row>
    <row r="12" spans="1:5" ht="27.6" x14ac:dyDescent="0.25">
      <c r="A12" s="13" t="s">
        <v>11</v>
      </c>
      <c r="B12" s="81" t="s">
        <v>12</v>
      </c>
      <c r="C12" s="105">
        <v>28318</v>
      </c>
      <c r="D12" s="43">
        <v>19630.2</v>
      </c>
      <c r="E12" s="12">
        <f t="shared" si="0"/>
        <v>0.69320573486828163</v>
      </c>
    </row>
    <row r="13" spans="1:5" s="25" customFormat="1" ht="55.2" x14ac:dyDescent="0.25">
      <c r="A13" s="33" t="s">
        <v>282</v>
      </c>
      <c r="B13" s="81" t="s">
        <v>281</v>
      </c>
      <c r="C13" s="106">
        <v>367.2</v>
      </c>
      <c r="D13" s="43">
        <v>367.2</v>
      </c>
      <c r="E13" s="12">
        <f t="shared" si="0"/>
        <v>1</v>
      </c>
    </row>
    <row r="14" spans="1:5" ht="41.4" x14ac:dyDescent="0.25">
      <c r="A14" s="13" t="s">
        <v>310</v>
      </c>
      <c r="B14" s="81" t="s">
        <v>13</v>
      </c>
      <c r="C14" s="43">
        <f>C15+C20+C23</f>
        <v>68580.700000000012</v>
      </c>
      <c r="D14" s="43">
        <f>D15+D20+D22</f>
        <v>49901</v>
      </c>
      <c r="E14" s="12">
        <f t="shared" si="0"/>
        <v>0.72762453576589314</v>
      </c>
    </row>
    <row r="15" spans="1:5" s="46" customFormat="1" ht="27.6" x14ac:dyDescent="0.25">
      <c r="A15" s="13" t="s">
        <v>327</v>
      </c>
      <c r="B15" s="81" t="s">
        <v>324</v>
      </c>
      <c r="C15" s="43">
        <f>C16+C17+C18+C19</f>
        <v>61897.700000000004</v>
      </c>
      <c r="D15" s="43">
        <f>D16+D17+D18+D19</f>
        <v>48178.5</v>
      </c>
      <c r="E15" s="12">
        <f t="shared" si="0"/>
        <v>0.77835686947980287</v>
      </c>
    </row>
    <row r="16" spans="1:5" s="46" customFormat="1" ht="27.6" x14ac:dyDescent="0.25">
      <c r="A16" s="13" t="s">
        <v>14</v>
      </c>
      <c r="B16" s="81" t="s">
        <v>325</v>
      </c>
      <c r="C16" s="43">
        <v>6906.3</v>
      </c>
      <c r="D16" s="43">
        <v>6033</v>
      </c>
      <c r="E16" s="12">
        <f t="shared" si="0"/>
        <v>0.87355023674036747</v>
      </c>
    </row>
    <row r="17" spans="1:5" s="46" customFormat="1" ht="27.6" x14ac:dyDescent="0.25">
      <c r="A17" s="13" t="s">
        <v>15</v>
      </c>
      <c r="B17" s="81" t="s">
        <v>326</v>
      </c>
      <c r="C17" s="43">
        <v>435</v>
      </c>
      <c r="D17" s="43">
        <v>67.8</v>
      </c>
      <c r="E17" s="12">
        <f t="shared" si="0"/>
        <v>0.15586206896551724</v>
      </c>
    </row>
    <row r="18" spans="1:5" s="46" customFormat="1" ht="41.4" x14ac:dyDescent="0.25">
      <c r="A18" s="13" t="s">
        <v>18</v>
      </c>
      <c r="B18" s="81" t="s">
        <v>328</v>
      </c>
      <c r="C18" s="43">
        <v>26028.400000000001</v>
      </c>
      <c r="D18" s="43">
        <v>20772.3</v>
      </c>
      <c r="E18" s="12">
        <f t="shared" si="0"/>
        <v>0.79806288515621393</v>
      </c>
    </row>
    <row r="19" spans="1:5" s="46" customFormat="1" ht="55.2" x14ac:dyDescent="0.25">
      <c r="A19" s="13" t="s">
        <v>19</v>
      </c>
      <c r="B19" s="81" t="s">
        <v>329</v>
      </c>
      <c r="C19" s="43">
        <v>28528</v>
      </c>
      <c r="D19" s="43">
        <v>21305.4</v>
      </c>
      <c r="E19" s="12">
        <f t="shared" si="0"/>
        <v>0.74682417274256874</v>
      </c>
    </row>
    <row r="20" spans="1:5" ht="27.6" x14ac:dyDescent="0.25">
      <c r="A20" s="13" t="s">
        <v>16</v>
      </c>
      <c r="B20" s="81" t="s">
        <v>17</v>
      </c>
      <c r="C20" s="43">
        <f>C21</f>
        <v>1740</v>
      </c>
      <c r="D20" s="43">
        <f>D21</f>
        <v>1722.5</v>
      </c>
      <c r="E20" s="12">
        <f t="shared" si="0"/>
        <v>0.98994252873563215</v>
      </c>
    </row>
    <row r="21" spans="1:5" s="46" customFormat="1" ht="27.6" x14ac:dyDescent="0.25">
      <c r="A21" s="13" t="s">
        <v>331</v>
      </c>
      <c r="B21" s="81" t="s">
        <v>330</v>
      </c>
      <c r="C21" s="43">
        <v>1740</v>
      </c>
      <c r="D21" s="43">
        <v>1722.5</v>
      </c>
      <c r="E21" s="12">
        <f t="shared" si="0"/>
        <v>0.98994252873563215</v>
      </c>
    </row>
    <row r="22" spans="1:5" s="60" customFormat="1" ht="27.6" x14ac:dyDescent="0.25">
      <c r="A22" s="13" t="s">
        <v>503</v>
      </c>
      <c r="B22" s="81" t="s">
        <v>501</v>
      </c>
      <c r="C22" s="43">
        <f>C23</f>
        <v>4943</v>
      </c>
      <c r="D22" s="43">
        <f>D23</f>
        <v>0</v>
      </c>
      <c r="E22" s="12">
        <f t="shared" si="0"/>
        <v>0</v>
      </c>
    </row>
    <row r="23" spans="1:5" s="60" customFormat="1" ht="27.6" x14ac:dyDescent="0.25">
      <c r="A23" s="13" t="s">
        <v>504</v>
      </c>
      <c r="B23" s="81" t="s">
        <v>502</v>
      </c>
      <c r="C23" s="43">
        <v>4943</v>
      </c>
      <c r="D23" s="43">
        <v>0</v>
      </c>
      <c r="E23" s="12">
        <f t="shared" si="0"/>
        <v>0</v>
      </c>
    </row>
    <row r="24" spans="1:5" s="6" customFormat="1" x14ac:dyDescent="0.25">
      <c r="A24" s="20" t="s">
        <v>221</v>
      </c>
      <c r="B24" s="82" t="s">
        <v>224</v>
      </c>
      <c r="C24" s="43">
        <f>C25</f>
        <v>47610</v>
      </c>
      <c r="D24" s="43">
        <f>D25</f>
        <v>35707.5</v>
      </c>
      <c r="E24" s="12">
        <f t="shared" si="0"/>
        <v>0.75</v>
      </c>
    </row>
    <row r="25" spans="1:5" s="6" customFormat="1" ht="27.6" x14ac:dyDescent="0.25">
      <c r="A25" s="20" t="s">
        <v>222</v>
      </c>
      <c r="B25" s="82" t="s">
        <v>225</v>
      </c>
      <c r="C25" s="43">
        <f>C26</f>
        <v>47610</v>
      </c>
      <c r="D25" s="43">
        <f>D26</f>
        <v>35707.5</v>
      </c>
      <c r="E25" s="12">
        <f t="shared" si="0"/>
        <v>0.75</v>
      </c>
    </row>
    <row r="26" spans="1:5" s="6" customFormat="1" ht="28.2" thickBot="1" x14ac:dyDescent="0.3">
      <c r="A26" s="70" t="s">
        <v>223</v>
      </c>
      <c r="B26" s="83" t="s">
        <v>226</v>
      </c>
      <c r="C26" s="49">
        <v>47610</v>
      </c>
      <c r="D26" s="49">
        <v>35707.5</v>
      </c>
      <c r="E26" s="51">
        <f t="shared" si="0"/>
        <v>0.75</v>
      </c>
    </row>
    <row r="27" spans="1:5" s="5" customFormat="1" ht="14.4" thickBot="1" x14ac:dyDescent="0.3">
      <c r="A27" s="57" t="s">
        <v>21</v>
      </c>
      <c r="B27" s="79" t="s">
        <v>22</v>
      </c>
      <c r="C27" s="58">
        <f>C28+C55+C63</f>
        <v>1561006.6</v>
      </c>
      <c r="D27" s="58">
        <f>D28+D55+D63</f>
        <v>810676.50000000012</v>
      </c>
      <c r="E27" s="45">
        <f t="shared" si="0"/>
        <v>0.51932932250254427</v>
      </c>
    </row>
    <row r="28" spans="1:5" x14ac:dyDescent="0.25">
      <c r="A28" s="53" t="s">
        <v>23</v>
      </c>
      <c r="B28" s="80" t="s">
        <v>24</v>
      </c>
      <c r="C28" s="54">
        <f>C29+C38+C43+C45+C53</f>
        <v>1469495.6</v>
      </c>
      <c r="D28" s="54">
        <f>D29+D38+D43+D45</f>
        <v>756666.10000000009</v>
      </c>
      <c r="E28" s="56">
        <f t="shared" si="0"/>
        <v>0.51491552611658042</v>
      </c>
    </row>
    <row r="29" spans="1:5" s="46" customFormat="1" ht="27.6" x14ac:dyDescent="0.25">
      <c r="A29" s="13" t="s">
        <v>30</v>
      </c>
      <c r="B29" s="81" t="s">
        <v>334</v>
      </c>
      <c r="C29" s="43">
        <f>C30+C31+C32+C33+C34+C35+C36+C37</f>
        <v>1043916.3</v>
      </c>
      <c r="D29" s="43">
        <f>D31+D32+D33+D34+D35+D36+D37</f>
        <v>665007.9</v>
      </c>
      <c r="E29" s="12">
        <f t="shared" si="0"/>
        <v>0.63703181950506949</v>
      </c>
    </row>
    <row r="30" spans="1:5" s="60" customFormat="1" ht="27.6" x14ac:dyDescent="0.25">
      <c r="A30" s="13" t="s">
        <v>506</v>
      </c>
      <c r="B30" s="81" t="s">
        <v>505</v>
      </c>
      <c r="C30" s="43">
        <v>3100.1</v>
      </c>
      <c r="D30" s="43">
        <v>0</v>
      </c>
      <c r="E30" s="12">
        <f t="shared" si="0"/>
        <v>0</v>
      </c>
    </row>
    <row r="31" spans="1:5" s="46" customFormat="1" ht="41.4" x14ac:dyDescent="0.25">
      <c r="A31" s="13" t="s">
        <v>333</v>
      </c>
      <c r="B31" s="81" t="s">
        <v>332</v>
      </c>
      <c r="C31" s="43">
        <v>153519</v>
      </c>
      <c r="D31" s="42">
        <v>90206.2</v>
      </c>
      <c r="E31" s="12">
        <f t="shared" si="0"/>
        <v>0.58758980973039165</v>
      </c>
    </row>
    <row r="32" spans="1:5" s="46" customFormat="1" ht="41.4" x14ac:dyDescent="0.25">
      <c r="A32" s="13" t="s">
        <v>311</v>
      </c>
      <c r="B32" s="81" t="s">
        <v>335</v>
      </c>
      <c r="C32" s="43">
        <v>5220.8999999999996</v>
      </c>
      <c r="D32" s="42">
        <v>100</v>
      </c>
      <c r="E32" s="12">
        <f t="shared" si="0"/>
        <v>1.915378574575265E-2</v>
      </c>
    </row>
    <row r="33" spans="1:5" s="46" customFormat="1" ht="55.2" x14ac:dyDescent="0.25">
      <c r="A33" s="13" t="s">
        <v>338</v>
      </c>
      <c r="B33" s="81" t="s">
        <v>336</v>
      </c>
      <c r="C33" s="43">
        <v>84125.3</v>
      </c>
      <c r="D33" s="42">
        <v>44762.8</v>
      </c>
      <c r="E33" s="12">
        <f t="shared" si="0"/>
        <v>0.53209676518241245</v>
      </c>
    </row>
    <row r="34" spans="1:5" s="46" customFormat="1" ht="55.2" x14ac:dyDescent="0.25">
      <c r="A34" s="13" t="s">
        <v>339</v>
      </c>
      <c r="B34" s="81" t="s">
        <v>337</v>
      </c>
      <c r="C34" s="43">
        <v>2639</v>
      </c>
      <c r="D34" s="42">
        <v>1365.5</v>
      </c>
      <c r="E34" s="12">
        <f t="shared" si="0"/>
        <v>0.51743084501705194</v>
      </c>
    </row>
    <row r="35" spans="1:5" s="46" customFormat="1" ht="189.75" customHeight="1" x14ac:dyDescent="0.25">
      <c r="A35" s="13" t="s">
        <v>341</v>
      </c>
      <c r="B35" s="81" t="s">
        <v>340</v>
      </c>
      <c r="C35" s="43">
        <v>18827</v>
      </c>
      <c r="D35" s="42">
        <v>14120.2</v>
      </c>
      <c r="E35" s="12">
        <f t="shared" si="0"/>
        <v>0.74999734423965581</v>
      </c>
    </row>
    <row r="36" spans="1:5" s="46" customFormat="1" ht="156" customHeight="1" x14ac:dyDescent="0.25">
      <c r="A36" s="13" t="s">
        <v>343</v>
      </c>
      <c r="B36" s="81" t="s">
        <v>342</v>
      </c>
      <c r="C36" s="43">
        <v>758511</v>
      </c>
      <c r="D36" s="42">
        <v>504320.2</v>
      </c>
      <c r="E36" s="12">
        <f t="shared" si="0"/>
        <v>0.66488185405353384</v>
      </c>
    </row>
    <row r="37" spans="1:5" s="46" customFormat="1" ht="63" customHeight="1" x14ac:dyDescent="0.25">
      <c r="A37" s="13" t="s">
        <v>27</v>
      </c>
      <c r="B37" s="81" t="s">
        <v>344</v>
      </c>
      <c r="C37" s="43">
        <v>17974</v>
      </c>
      <c r="D37" s="42">
        <v>10133</v>
      </c>
      <c r="E37" s="12">
        <f t="shared" si="0"/>
        <v>0.56375876265717151</v>
      </c>
    </row>
    <row r="38" spans="1:5" ht="27.6" x14ac:dyDescent="0.25">
      <c r="A38" s="13" t="s">
        <v>25</v>
      </c>
      <c r="B38" s="81" t="s">
        <v>26</v>
      </c>
      <c r="C38" s="43">
        <f>C39+C40+C41+C42</f>
        <v>52309.7</v>
      </c>
      <c r="D38" s="43">
        <f>D39+D40+D41+D42</f>
        <v>20955.900000000001</v>
      </c>
      <c r="E38" s="12">
        <f t="shared" si="0"/>
        <v>0.40061212356408088</v>
      </c>
    </row>
    <row r="39" spans="1:5" s="46" customFormat="1" ht="41.4" x14ac:dyDescent="0.25">
      <c r="A39" s="13" t="s">
        <v>347</v>
      </c>
      <c r="B39" s="81" t="s">
        <v>345</v>
      </c>
      <c r="C39" s="43">
        <v>48</v>
      </c>
      <c r="D39" s="42">
        <v>7.7</v>
      </c>
      <c r="E39" s="12">
        <f t="shared" si="0"/>
        <v>0.16041666666666668</v>
      </c>
    </row>
    <row r="40" spans="1:5" s="46" customFormat="1" ht="55.2" x14ac:dyDescent="0.25">
      <c r="A40" s="13" t="s">
        <v>348</v>
      </c>
      <c r="B40" s="81" t="s">
        <v>346</v>
      </c>
      <c r="C40" s="43">
        <v>656</v>
      </c>
      <c r="D40" s="42">
        <v>432.9</v>
      </c>
      <c r="E40" s="12">
        <f t="shared" si="0"/>
        <v>0.65990853658536586</v>
      </c>
    </row>
    <row r="41" spans="1:5" s="46" customFormat="1" ht="41.4" x14ac:dyDescent="0.25">
      <c r="A41" s="13" t="s">
        <v>350</v>
      </c>
      <c r="B41" s="81" t="s">
        <v>349</v>
      </c>
      <c r="C41" s="43">
        <v>33277.699999999997</v>
      </c>
      <c r="D41" s="42">
        <v>12178.1</v>
      </c>
      <c r="E41" s="12">
        <f t="shared" si="0"/>
        <v>0.36595377685356867</v>
      </c>
    </row>
    <row r="42" spans="1:5" s="46" customFormat="1" ht="41.4" x14ac:dyDescent="0.25">
      <c r="A42" s="13" t="s">
        <v>352</v>
      </c>
      <c r="B42" s="81" t="s">
        <v>351</v>
      </c>
      <c r="C42" s="43">
        <v>18328</v>
      </c>
      <c r="D42" s="42">
        <v>8337.2000000000007</v>
      </c>
      <c r="E42" s="12">
        <f t="shared" si="0"/>
        <v>0.45488869489305983</v>
      </c>
    </row>
    <row r="43" spans="1:5" s="46" customFormat="1" ht="55.2" x14ac:dyDescent="0.25">
      <c r="A43" s="13" t="s">
        <v>246</v>
      </c>
      <c r="B43" s="81" t="s">
        <v>353</v>
      </c>
      <c r="C43" s="43">
        <f>C44</f>
        <v>1026.3</v>
      </c>
      <c r="D43" s="43">
        <f>D44</f>
        <v>508.3</v>
      </c>
      <c r="E43" s="12">
        <f t="shared" si="0"/>
        <v>0.4952742862710709</v>
      </c>
    </row>
    <row r="44" spans="1:5" s="46" customFormat="1" ht="55.2" x14ac:dyDescent="0.25">
      <c r="A44" s="13" t="s">
        <v>355</v>
      </c>
      <c r="B44" s="81" t="s">
        <v>354</v>
      </c>
      <c r="C44" s="43">
        <v>1026.3</v>
      </c>
      <c r="D44" s="42">
        <v>508.3</v>
      </c>
      <c r="E44" s="12">
        <f t="shared" si="0"/>
        <v>0.4952742862710709</v>
      </c>
    </row>
    <row r="45" spans="1:5" s="46" customFormat="1" ht="41.4" x14ac:dyDescent="0.25">
      <c r="A45" s="13" t="s">
        <v>363</v>
      </c>
      <c r="B45" s="81" t="s">
        <v>356</v>
      </c>
      <c r="C45" s="43">
        <f>C46+C47+C48+C49+C50+C51+C52</f>
        <v>371676.8</v>
      </c>
      <c r="D45" s="43">
        <f>D46+D47+D49+D50+D51+D52</f>
        <v>70193.999999999985</v>
      </c>
      <c r="E45" s="12">
        <f t="shared" si="0"/>
        <v>0.18885763114620011</v>
      </c>
    </row>
    <row r="46" spans="1:5" s="46" customFormat="1" ht="41.4" x14ac:dyDescent="0.25">
      <c r="A46" s="13" t="s">
        <v>364</v>
      </c>
      <c r="B46" s="81" t="s">
        <v>357</v>
      </c>
      <c r="C46" s="43">
        <v>121794.3</v>
      </c>
      <c r="D46" s="42">
        <v>23969.1</v>
      </c>
      <c r="E46" s="12">
        <f t="shared" si="0"/>
        <v>0.19679985023929689</v>
      </c>
    </row>
    <row r="47" spans="1:5" s="46" customFormat="1" ht="41.4" x14ac:dyDescent="0.25">
      <c r="A47" s="13" t="s">
        <v>365</v>
      </c>
      <c r="B47" s="81" t="s">
        <v>358</v>
      </c>
      <c r="C47" s="43">
        <v>22325.4</v>
      </c>
      <c r="D47" s="42">
        <v>4393.6000000000004</v>
      </c>
      <c r="E47" s="12">
        <f t="shared" si="0"/>
        <v>0.19679826565257511</v>
      </c>
    </row>
    <row r="48" spans="1:5" s="60" customFormat="1" ht="27.6" x14ac:dyDescent="0.25">
      <c r="A48" s="13" t="s">
        <v>508</v>
      </c>
      <c r="B48" s="81" t="s">
        <v>507</v>
      </c>
      <c r="C48" s="43">
        <v>15000</v>
      </c>
      <c r="D48" s="42">
        <v>0</v>
      </c>
      <c r="E48" s="12">
        <f t="shared" si="0"/>
        <v>0</v>
      </c>
    </row>
    <row r="49" spans="1:5" s="46" customFormat="1" ht="27.6" x14ac:dyDescent="0.25">
      <c r="A49" s="13" t="s">
        <v>366</v>
      </c>
      <c r="B49" s="81" t="s">
        <v>359</v>
      </c>
      <c r="C49" s="43">
        <v>17889.3</v>
      </c>
      <c r="D49" s="42">
        <v>3520.6</v>
      </c>
      <c r="E49" s="12">
        <f t="shared" si="0"/>
        <v>0.19679920399344861</v>
      </c>
    </row>
    <row r="50" spans="1:5" s="46" customFormat="1" ht="27.6" x14ac:dyDescent="0.25">
      <c r="A50" s="13" t="s">
        <v>367</v>
      </c>
      <c r="B50" s="81" t="s">
        <v>360</v>
      </c>
      <c r="C50" s="43">
        <v>165948.20000000001</v>
      </c>
      <c r="D50" s="42">
        <v>32658.6</v>
      </c>
      <c r="E50" s="12">
        <f t="shared" si="0"/>
        <v>0.19679996529037372</v>
      </c>
    </row>
    <row r="51" spans="1:5" s="46" customFormat="1" ht="27.6" x14ac:dyDescent="0.25">
      <c r="A51" s="13" t="s">
        <v>368</v>
      </c>
      <c r="B51" s="81" t="s">
        <v>361</v>
      </c>
      <c r="C51" s="43">
        <v>3674.6</v>
      </c>
      <c r="D51" s="42">
        <v>723.2</v>
      </c>
      <c r="E51" s="12">
        <f t="shared" si="0"/>
        <v>0.19681053720132805</v>
      </c>
    </row>
    <row r="52" spans="1:5" s="46" customFormat="1" ht="27.6" x14ac:dyDescent="0.25">
      <c r="A52" s="13" t="s">
        <v>369</v>
      </c>
      <c r="B52" s="81" t="s">
        <v>362</v>
      </c>
      <c r="C52" s="43">
        <v>25045</v>
      </c>
      <c r="D52" s="42">
        <v>4928.8999999999996</v>
      </c>
      <c r="E52" s="12">
        <f t="shared" si="0"/>
        <v>0.19680175683769213</v>
      </c>
    </row>
    <row r="53" spans="1:5" s="60" customFormat="1" ht="27.6" x14ac:dyDescent="0.25">
      <c r="A53" s="13" t="s">
        <v>380</v>
      </c>
      <c r="B53" s="81" t="s">
        <v>510</v>
      </c>
      <c r="C53" s="43">
        <f>C54</f>
        <v>566.5</v>
      </c>
      <c r="D53" s="42">
        <f>D54</f>
        <v>0</v>
      </c>
      <c r="E53" s="12">
        <f t="shared" si="0"/>
        <v>0</v>
      </c>
    </row>
    <row r="54" spans="1:5" s="60" customFormat="1" ht="179.4" x14ac:dyDescent="0.25">
      <c r="A54" s="13" t="s">
        <v>511</v>
      </c>
      <c r="B54" s="81" t="s">
        <v>509</v>
      </c>
      <c r="C54" s="43">
        <v>566.5</v>
      </c>
      <c r="D54" s="42">
        <v>0</v>
      </c>
      <c r="E54" s="12">
        <f t="shared" si="0"/>
        <v>0</v>
      </c>
    </row>
    <row r="55" spans="1:5" x14ac:dyDescent="0.25">
      <c r="A55" s="13" t="s">
        <v>28</v>
      </c>
      <c r="B55" s="81" t="s">
        <v>29</v>
      </c>
      <c r="C55" s="43">
        <f>C56+C59+C61</f>
        <v>68824.799999999988</v>
      </c>
      <c r="D55" s="43">
        <f>D56+D59+D61</f>
        <v>39220.5</v>
      </c>
      <c r="E55" s="12">
        <f t="shared" si="0"/>
        <v>0.56985999232834683</v>
      </c>
    </row>
    <row r="56" spans="1:5" s="46" customFormat="1" ht="27.6" x14ac:dyDescent="0.25">
      <c r="A56" s="13" t="s">
        <v>373</v>
      </c>
      <c r="B56" s="81" t="s">
        <v>370</v>
      </c>
      <c r="C56" s="43">
        <f>C57+C58</f>
        <v>49842.7</v>
      </c>
      <c r="D56" s="42">
        <f>D57</f>
        <v>36944.6</v>
      </c>
      <c r="E56" s="12">
        <f t="shared" si="0"/>
        <v>0.74122389035906966</v>
      </c>
    </row>
    <row r="57" spans="1:5" s="46" customFormat="1" ht="41.4" x14ac:dyDescent="0.25">
      <c r="A57" s="13" t="s">
        <v>372</v>
      </c>
      <c r="B57" s="81" t="s">
        <v>371</v>
      </c>
      <c r="C57" s="43">
        <v>49602.7</v>
      </c>
      <c r="D57" s="42">
        <v>36944.6</v>
      </c>
      <c r="E57" s="12">
        <f t="shared" si="0"/>
        <v>0.74481026234459013</v>
      </c>
    </row>
    <row r="58" spans="1:5" s="60" customFormat="1" ht="41.4" x14ac:dyDescent="0.25">
      <c r="A58" s="13" t="s">
        <v>513</v>
      </c>
      <c r="B58" s="81" t="s">
        <v>512</v>
      </c>
      <c r="C58" s="43">
        <v>240</v>
      </c>
      <c r="D58" s="42">
        <v>0</v>
      </c>
      <c r="E58" s="12">
        <f t="shared" si="0"/>
        <v>0</v>
      </c>
    </row>
    <row r="59" spans="1:5" s="46" customFormat="1" ht="37.5" customHeight="1" x14ac:dyDescent="0.25">
      <c r="A59" s="21" t="s">
        <v>376</v>
      </c>
      <c r="B59" s="82" t="s">
        <v>375</v>
      </c>
      <c r="C59" s="43">
        <f>C60</f>
        <v>18761.099999999999</v>
      </c>
      <c r="D59" s="42">
        <f>D60</f>
        <v>2055.1</v>
      </c>
      <c r="E59" s="12">
        <f t="shared" si="0"/>
        <v>0.10954048536599667</v>
      </c>
    </row>
    <row r="60" spans="1:5" s="46" customFormat="1" ht="27.6" x14ac:dyDescent="0.25">
      <c r="A60" s="21" t="s">
        <v>283</v>
      </c>
      <c r="B60" s="82" t="s">
        <v>374</v>
      </c>
      <c r="C60" s="43">
        <v>18761.099999999999</v>
      </c>
      <c r="D60" s="42">
        <v>2055.1</v>
      </c>
      <c r="E60" s="12">
        <f t="shared" si="0"/>
        <v>0.10954048536599667</v>
      </c>
    </row>
    <row r="61" spans="1:5" s="47" customFormat="1" ht="27.6" x14ac:dyDescent="0.25">
      <c r="A61" s="13" t="s">
        <v>380</v>
      </c>
      <c r="B61" s="82" t="s">
        <v>378</v>
      </c>
      <c r="C61" s="43">
        <f>C62</f>
        <v>221</v>
      </c>
      <c r="D61" s="42">
        <f>D62</f>
        <v>220.8</v>
      </c>
      <c r="E61" s="12">
        <f t="shared" si="0"/>
        <v>0.99909502262443439</v>
      </c>
    </row>
    <row r="62" spans="1:5" s="47" customFormat="1" ht="41.4" x14ac:dyDescent="0.25">
      <c r="A62" s="13" t="s">
        <v>379</v>
      </c>
      <c r="B62" s="82" t="s">
        <v>377</v>
      </c>
      <c r="C62" s="43">
        <v>221</v>
      </c>
      <c r="D62" s="42">
        <v>220.8</v>
      </c>
      <c r="E62" s="12">
        <f t="shared" si="0"/>
        <v>0.99909502262443439</v>
      </c>
    </row>
    <row r="63" spans="1:5" s="47" customFormat="1" x14ac:dyDescent="0.25">
      <c r="A63" s="27" t="s">
        <v>84</v>
      </c>
      <c r="B63" s="81" t="s">
        <v>381</v>
      </c>
      <c r="C63" s="43">
        <f>C64</f>
        <v>22686.2</v>
      </c>
      <c r="D63" s="43">
        <f>D64</f>
        <v>14789.9</v>
      </c>
      <c r="E63" s="12">
        <f t="shared" si="0"/>
        <v>0.65193377471766978</v>
      </c>
    </row>
    <row r="64" spans="1:5" s="47" customFormat="1" ht="27.6" x14ac:dyDescent="0.25">
      <c r="A64" s="27" t="s">
        <v>32</v>
      </c>
      <c r="B64" s="81" t="s">
        <v>382</v>
      </c>
      <c r="C64" s="43">
        <f>C65+C66+C67+C68</f>
        <v>22686.2</v>
      </c>
      <c r="D64" s="42">
        <f>D65+D66+D67</f>
        <v>14789.9</v>
      </c>
      <c r="E64" s="12">
        <f t="shared" si="0"/>
        <v>0.65193377471766978</v>
      </c>
    </row>
    <row r="65" spans="1:5" s="47" customFormat="1" ht="27.6" x14ac:dyDescent="0.25">
      <c r="A65" s="27" t="s">
        <v>33</v>
      </c>
      <c r="B65" s="81" t="s">
        <v>383</v>
      </c>
      <c r="C65" s="43">
        <v>1363.8</v>
      </c>
      <c r="D65" s="42">
        <v>841.9</v>
      </c>
      <c r="E65" s="12">
        <f t="shared" si="0"/>
        <v>0.61731925502273066</v>
      </c>
    </row>
    <row r="66" spans="1:5" s="47" customFormat="1" ht="41.4" x14ac:dyDescent="0.25">
      <c r="A66" s="27" t="s">
        <v>34</v>
      </c>
      <c r="B66" s="81" t="s">
        <v>384</v>
      </c>
      <c r="C66" s="43">
        <v>8644.5</v>
      </c>
      <c r="D66" s="42">
        <v>5380</v>
      </c>
      <c r="E66" s="12">
        <f t="shared" si="0"/>
        <v>0.62236103881080451</v>
      </c>
    </row>
    <row r="67" spans="1:5" s="47" customFormat="1" ht="27.6" x14ac:dyDescent="0.25">
      <c r="A67" s="27" t="s">
        <v>35</v>
      </c>
      <c r="B67" s="81" t="s">
        <v>385</v>
      </c>
      <c r="C67" s="43">
        <v>12490</v>
      </c>
      <c r="D67" s="42">
        <v>8568</v>
      </c>
      <c r="E67" s="12">
        <f t="shared" si="0"/>
        <v>0.68598879103282628</v>
      </c>
    </row>
    <row r="68" spans="1:5" s="60" customFormat="1" ht="14.4" thickBot="1" x14ac:dyDescent="0.3">
      <c r="A68" s="71" t="s">
        <v>515</v>
      </c>
      <c r="B68" s="84" t="s">
        <v>514</v>
      </c>
      <c r="C68" s="49">
        <v>187.9</v>
      </c>
      <c r="D68" s="50">
        <v>0</v>
      </c>
      <c r="E68" s="51">
        <f t="shared" si="0"/>
        <v>0</v>
      </c>
    </row>
    <row r="69" spans="1:5" s="5" customFormat="1" ht="14.4" thickBot="1" x14ac:dyDescent="0.3">
      <c r="A69" s="57" t="s">
        <v>36</v>
      </c>
      <c r="B69" s="79" t="s">
        <v>37</v>
      </c>
      <c r="C69" s="58">
        <f>C70+C73+C77+C80+C84</f>
        <v>15608.1</v>
      </c>
      <c r="D69" s="58">
        <f>D70+D73+D77+D80+D84</f>
        <v>11175.1</v>
      </c>
      <c r="E69" s="45">
        <f t="shared" si="0"/>
        <v>0.71598080483851334</v>
      </c>
    </row>
    <row r="70" spans="1:5" x14ac:dyDescent="0.25">
      <c r="A70" s="53" t="s">
        <v>38</v>
      </c>
      <c r="B70" s="80" t="s">
        <v>39</v>
      </c>
      <c r="C70" s="54">
        <f>C71</f>
        <v>7905.1</v>
      </c>
      <c r="D70" s="54">
        <f>D71</f>
        <v>4942.1000000000004</v>
      </c>
      <c r="E70" s="56">
        <f t="shared" si="0"/>
        <v>0.62517868211660832</v>
      </c>
    </row>
    <row r="71" spans="1:5" s="47" customFormat="1" ht="27.6" x14ac:dyDescent="0.25">
      <c r="A71" s="13" t="s">
        <v>40</v>
      </c>
      <c r="B71" s="81" t="s">
        <v>386</v>
      </c>
      <c r="C71" s="43">
        <f>C72</f>
        <v>7905.1</v>
      </c>
      <c r="D71" s="42">
        <f>D72</f>
        <v>4942.1000000000004</v>
      </c>
      <c r="E71" s="12">
        <f t="shared" ref="E71:E134" si="1">D71/C71</f>
        <v>0.62517868211660832</v>
      </c>
    </row>
    <row r="72" spans="1:5" s="47" customFormat="1" ht="27.6" x14ac:dyDescent="0.25">
      <c r="A72" s="13" t="s">
        <v>41</v>
      </c>
      <c r="B72" s="81" t="s">
        <v>387</v>
      </c>
      <c r="C72" s="43">
        <v>7905.1</v>
      </c>
      <c r="D72" s="42">
        <v>4942.1000000000004</v>
      </c>
      <c r="E72" s="12">
        <f t="shared" si="1"/>
        <v>0.62517868211660832</v>
      </c>
    </row>
    <row r="73" spans="1:5" s="24" customFormat="1" x14ac:dyDescent="0.25">
      <c r="A73" s="13" t="s">
        <v>248</v>
      </c>
      <c r="B73" s="81" t="s">
        <v>247</v>
      </c>
      <c r="C73" s="43">
        <f>C74</f>
        <v>4798</v>
      </c>
      <c r="D73" s="43">
        <f>D74</f>
        <v>4608.8999999999996</v>
      </c>
      <c r="E73" s="12">
        <f t="shared" si="1"/>
        <v>0.96058774489370569</v>
      </c>
    </row>
    <row r="74" spans="1:5" s="47" customFormat="1" ht="27.6" x14ac:dyDescent="0.25">
      <c r="A74" s="13" t="s">
        <v>391</v>
      </c>
      <c r="B74" s="81" t="s">
        <v>388</v>
      </c>
      <c r="C74" s="43">
        <f>C75+C76</f>
        <v>4798</v>
      </c>
      <c r="D74" s="42">
        <f>D75+D76</f>
        <v>4608.8999999999996</v>
      </c>
      <c r="E74" s="12">
        <f t="shared" si="1"/>
        <v>0.96058774489370569</v>
      </c>
    </row>
    <row r="75" spans="1:5" s="47" customFormat="1" ht="41.4" x14ac:dyDescent="0.25">
      <c r="A75" s="13" t="s">
        <v>392</v>
      </c>
      <c r="B75" s="81" t="s">
        <v>389</v>
      </c>
      <c r="C75" s="43">
        <v>3236</v>
      </c>
      <c r="D75" s="42">
        <v>3097.9</v>
      </c>
      <c r="E75" s="12">
        <f t="shared" si="1"/>
        <v>0.9573238566131026</v>
      </c>
    </row>
    <row r="76" spans="1:5" s="47" customFormat="1" ht="39" customHeight="1" x14ac:dyDescent="0.25">
      <c r="A76" s="13" t="s">
        <v>393</v>
      </c>
      <c r="B76" s="81" t="s">
        <v>390</v>
      </c>
      <c r="C76" s="43">
        <v>1562</v>
      </c>
      <c r="D76" s="42">
        <v>1511</v>
      </c>
      <c r="E76" s="12">
        <f t="shared" si="1"/>
        <v>0.9673495518565941</v>
      </c>
    </row>
    <row r="77" spans="1:5" s="18" customFormat="1" x14ac:dyDescent="0.25">
      <c r="A77" s="13" t="s">
        <v>84</v>
      </c>
      <c r="B77" s="81" t="s">
        <v>235</v>
      </c>
      <c r="C77" s="43">
        <f>C78</f>
        <v>2335</v>
      </c>
      <c r="D77" s="43">
        <f>D78</f>
        <v>1571.9</v>
      </c>
      <c r="E77" s="12">
        <f t="shared" si="1"/>
        <v>0.67319057815845829</v>
      </c>
    </row>
    <row r="78" spans="1:5" s="47" customFormat="1" ht="41.4" x14ac:dyDescent="0.25">
      <c r="A78" s="13" t="s">
        <v>396</v>
      </c>
      <c r="B78" s="81" t="s">
        <v>394</v>
      </c>
      <c r="C78" s="43">
        <f>C79</f>
        <v>2335</v>
      </c>
      <c r="D78" s="42">
        <f>D79</f>
        <v>1571.9</v>
      </c>
      <c r="E78" s="12">
        <f t="shared" si="1"/>
        <v>0.67319057815845829</v>
      </c>
    </row>
    <row r="79" spans="1:5" s="47" customFormat="1" ht="41.4" x14ac:dyDescent="0.25">
      <c r="A79" s="13" t="s">
        <v>31</v>
      </c>
      <c r="B79" s="81" t="s">
        <v>395</v>
      </c>
      <c r="C79" s="43">
        <v>2335</v>
      </c>
      <c r="D79" s="42">
        <v>1571.9</v>
      </c>
      <c r="E79" s="12">
        <f t="shared" si="1"/>
        <v>0.67319057815845829</v>
      </c>
    </row>
    <row r="80" spans="1:5" s="47" customFormat="1" ht="27.6" x14ac:dyDescent="0.25">
      <c r="A80" s="13" t="s">
        <v>42</v>
      </c>
      <c r="B80" s="81" t="s">
        <v>397</v>
      </c>
      <c r="C80" s="43">
        <f>C81</f>
        <v>140</v>
      </c>
      <c r="D80" s="43">
        <f>D81</f>
        <v>52.2</v>
      </c>
      <c r="E80" s="12">
        <f t="shared" si="1"/>
        <v>0.37285714285714289</v>
      </c>
    </row>
    <row r="81" spans="1:5" s="47" customFormat="1" ht="27.6" x14ac:dyDescent="0.25">
      <c r="A81" s="13" t="s">
        <v>400</v>
      </c>
      <c r="B81" s="81" t="s">
        <v>398</v>
      </c>
      <c r="C81" s="43">
        <f>C82+C83</f>
        <v>140</v>
      </c>
      <c r="D81" s="43">
        <f>D83</f>
        <v>52.2</v>
      </c>
      <c r="E81" s="12">
        <f t="shared" si="1"/>
        <v>0.37285714285714289</v>
      </c>
    </row>
    <row r="82" spans="1:5" s="61" customFormat="1" ht="27.6" x14ac:dyDescent="0.25">
      <c r="A82" s="13" t="s">
        <v>517</v>
      </c>
      <c r="B82" s="81" t="s">
        <v>516</v>
      </c>
      <c r="C82" s="43">
        <v>70</v>
      </c>
      <c r="D82" s="43">
        <v>0</v>
      </c>
      <c r="E82" s="12">
        <f t="shared" si="1"/>
        <v>0</v>
      </c>
    </row>
    <row r="83" spans="1:5" s="47" customFormat="1" ht="41.4" x14ac:dyDescent="0.25">
      <c r="A83" s="13" t="s">
        <v>401</v>
      </c>
      <c r="B83" s="81" t="s">
        <v>399</v>
      </c>
      <c r="C83" s="43">
        <v>70</v>
      </c>
      <c r="D83" s="43">
        <v>52.2</v>
      </c>
      <c r="E83" s="12">
        <f t="shared" si="1"/>
        <v>0.74571428571428577</v>
      </c>
    </row>
    <row r="84" spans="1:5" s="61" customFormat="1" ht="27.6" x14ac:dyDescent="0.25">
      <c r="A84" s="13" t="s">
        <v>521</v>
      </c>
      <c r="B84" s="81" t="s">
        <v>518</v>
      </c>
      <c r="C84" s="43">
        <f>C85</f>
        <v>430</v>
      </c>
      <c r="D84" s="43">
        <f>D85</f>
        <v>0</v>
      </c>
      <c r="E84" s="12">
        <f t="shared" si="1"/>
        <v>0</v>
      </c>
    </row>
    <row r="85" spans="1:5" s="61" customFormat="1" ht="41.4" x14ac:dyDescent="0.25">
      <c r="A85" s="13" t="s">
        <v>522</v>
      </c>
      <c r="B85" s="81" t="s">
        <v>519</v>
      </c>
      <c r="C85" s="43">
        <f>C86</f>
        <v>430</v>
      </c>
      <c r="D85" s="43">
        <f>D86</f>
        <v>0</v>
      </c>
      <c r="E85" s="12">
        <f t="shared" si="1"/>
        <v>0</v>
      </c>
    </row>
    <row r="86" spans="1:5" s="61" customFormat="1" ht="42" thickBot="1" x14ac:dyDescent="0.3">
      <c r="A86" s="52" t="s">
        <v>523</v>
      </c>
      <c r="B86" s="84" t="s">
        <v>520</v>
      </c>
      <c r="C86" s="49">
        <v>430</v>
      </c>
      <c r="D86" s="49">
        <v>0</v>
      </c>
      <c r="E86" s="51">
        <f t="shared" si="1"/>
        <v>0</v>
      </c>
    </row>
    <row r="87" spans="1:5" s="5" customFormat="1" ht="14.4" thickBot="1" x14ac:dyDescent="0.3">
      <c r="A87" s="57" t="s">
        <v>43</v>
      </c>
      <c r="B87" s="79" t="s">
        <v>44</v>
      </c>
      <c r="C87" s="58">
        <f>C88+C94</f>
        <v>94114.9</v>
      </c>
      <c r="D87" s="58">
        <f>D88+D94</f>
        <v>67195.399999999994</v>
      </c>
      <c r="E87" s="45">
        <f t="shared" si="1"/>
        <v>0.71397196405670094</v>
      </c>
    </row>
    <row r="88" spans="1:5" x14ac:dyDescent="0.25">
      <c r="A88" s="53" t="s">
        <v>45</v>
      </c>
      <c r="B88" s="80" t="s">
        <v>46</v>
      </c>
      <c r="C88" s="54">
        <f>C89+C92</f>
        <v>37448.800000000003</v>
      </c>
      <c r="D88" s="55">
        <f>D89+D92</f>
        <v>34784.5</v>
      </c>
      <c r="E88" s="56">
        <f t="shared" si="1"/>
        <v>0.92885486317318566</v>
      </c>
    </row>
    <row r="89" spans="1:5" ht="41.4" x14ac:dyDescent="0.25">
      <c r="A89" s="13" t="s">
        <v>47</v>
      </c>
      <c r="B89" s="81" t="s">
        <v>48</v>
      </c>
      <c r="C89" s="43">
        <f>C90+C91</f>
        <v>35044.9</v>
      </c>
      <c r="D89" s="42">
        <f>D90+D91</f>
        <v>33414.9</v>
      </c>
      <c r="E89" s="12">
        <f t="shared" si="1"/>
        <v>0.95348823937291871</v>
      </c>
    </row>
    <row r="90" spans="1:5" ht="27.6" x14ac:dyDescent="0.25">
      <c r="A90" s="13" t="s">
        <v>49</v>
      </c>
      <c r="B90" s="81" t="s">
        <v>50</v>
      </c>
      <c r="C90" s="43">
        <v>3330</v>
      </c>
      <c r="D90" s="42">
        <v>1700</v>
      </c>
      <c r="E90" s="12">
        <f t="shared" si="1"/>
        <v>0.51051051051051055</v>
      </c>
    </row>
    <row r="91" spans="1:5" ht="27.6" x14ac:dyDescent="0.25">
      <c r="A91" s="13" t="s">
        <v>51</v>
      </c>
      <c r="B91" s="81" t="s">
        <v>52</v>
      </c>
      <c r="C91" s="43">
        <v>31714.9</v>
      </c>
      <c r="D91" s="42">
        <v>31714.9</v>
      </c>
      <c r="E91" s="12">
        <f t="shared" si="1"/>
        <v>1</v>
      </c>
    </row>
    <row r="92" spans="1:5" s="47" customFormat="1" ht="29.25" customHeight="1" x14ac:dyDescent="0.25">
      <c r="A92" s="13" t="s">
        <v>405</v>
      </c>
      <c r="B92" s="81" t="s">
        <v>402</v>
      </c>
      <c r="C92" s="43">
        <f>C93</f>
        <v>2403.9</v>
      </c>
      <c r="D92" s="42">
        <f>D93</f>
        <v>1369.6</v>
      </c>
      <c r="E92" s="12">
        <f t="shared" si="1"/>
        <v>0.5697408378052331</v>
      </c>
    </row>
    <row r="93" spans="1:5" s="47" customFormat="1" ht="29.25" customHeight="1" x14ac:dyDescent="0.25">
      <c r="A93" s="13" t="s">
        <v>404</v>
      </c>
      <c r="B93" s="81" t="s">
        <v>403</v>
      </c>
      <c r="C93" s="43">
        <v>2403.9</v>
      </c>
      <c r="D93" s="42">
        <v>1369.6</v>
      </c>
      <c r="E93" s="12">
        <f t="shared" si="1"/>
        <v>0.5697408378052331</v>
      </c>
    </row>
    <row r="94" spans="1:5" s="47" customFormat="1" ht="25.5" customHeight="1" x14ac:dyDescent="0.25">
      <c r="A94" s="13" t="s">
        <v>53</v>
      </c>
      <c r="B94" s="81" t="s">
        <v>406</v>
      </c>
      <c r="C94" s="43">
        <f>C95+C97</f>
        <v>56666.1</v>
      </c>
      <c r="D94" s="42">
        <f>D95</f>
        <v>32410.9</v>
      </c>
      <c r="E94" s="12">
        <f t="shared" si="1"/>
        <v>0.57196277845131394</v>
      </c>
    </row>
    <row r="95" spans="1:5" s="47" customFormat="1" ht="23.25" customHeight="1" x14ac:dyDescent="0.25">
      <c r="A95" s="13" t="s">
        <v>54</v>
      </c>
      <c r="B95" s="81" t="s">
        <v>407</v>
      </c>
      <c r="C95" s="43">
        <f>C96</f>
        <v>56460.1</v>
      </c>
      <c r="D95" s="42">
        <f>D96</f>
        <v>32410.9</v>
      </c>
      <c r="E95" s="12">
        <f t="shared" si="1"/>
        <v>0.57404963859433478</v>
      </c>
    </row>
    <row r="96" spans="1:5" s="47" customFormat="1" ht="29.25" customHeight="1" x14ac:dyDescent="0.25">
      <c r="A96" s="13" t="s">
        <v>409</v>
      </c>
      <c r="B96" s="81" t="s">
        <v>408</v>
      </c>
      <c r="C96" s="43">
        <v>56460.1</v>
      </c>
      <c r="D96" s="42">
        <v>32410.9</v>
      </c>
      <c r="E96" s="12">
        <f t="shared" si="1"/>
        <v>0.57404963859433478</v>
      </c>
    </row>
    <row r="97" spans="1:8" s="61" customFormat="1" ht="29.25" customHeight="1" x14ac:dyDescent="0.25">
      <c r="A97" s="13" t="s">
        <v>526</v>
      </c>
      <c r="B97" s="81" t="s">
        <v>524</v>
      </c>
      <c r="C97" s="43">
        <f>C98</f>
        <v>206</v>
      </c>
      <c r="D97" s="42">
        <f>D98</f>
        <v>0</v>
      </c>
      <c r="E97" s="12">
        <f t="shared" si="1"/>
        <v>0</v>
      </c>
    </row>
    <row r="98" spans="1:8" s="61" customFormat="1" ht="29.25" customHeight="1" thickBot="1" x14ac:dyDescent="0.3">
      <c r="A98" s="52" t="s">
        <v>504</v>
      </c>
      <c r="B98" s="84" t="s">
        <v>525</v>
      </c>
      <c r="C98" s="49">
        <v>206</v>
      </c>
      <c r="D98" s="50">
        <v>0</v>
      </c>
      <c r="E98" s="51">
        <f t="shared" si="1"/>
        <v>0</v>
      </c>
    </row>
    <row r="99" spans="1:8" s="32" customFormat="1" ht="14.4" thickBot="1" x14ac:dyDescent="0.3">
      <c r="A99" s="57" t="s">
        <v>284</v>
      </c>
      <c r="B99" s="79" t="s">
        <v>285</v>
      </c>
      <c r="C99" s="58">
        <f t="shared" ref="C99:D101" si="2">C100</f>
        <v>1350</v>
      </c>
      <c r="D99" s="58">
        <f t="shared" si="2"/>
        <v>927</v>
      </c>
      <c r="E99" s="45">
        <f t="shared" si="1"/>
        <v>0.68666666666666665</v>
      </c>
    </row>
    <row r="100" spans="1:8" s="32" customFormat="1" ht="27.6" x14ac:dyDescent="0.25">
      <c r="A100" s="53" t="s">
        <v>286</v>
      </c>
      <c r="B100" s="80" t="s">
        <v>287</v>
      </c>
      <c r="C100" s="54">
        <f t="shared" si="2"/>
        <v>1350</v>
      </c>
      <c r="D100" s="55">
        <f t="shared" si="2"/>
        <v>927</v>
      </c>
      <c r="E100" s="56">
        <f t="shared" si="1"/>
        <v>0.68666666666666665</v>
      </c>
    </row>
    <row r="101" spans="1:8" s="32" customFormat="1" ht="41.4" x14ac:dyDescent="0.25">
      <c r="A101" s="13" t="s">
        <v>288</v>
      </c>
      <c r="B101" s="81" t="s">
        <v>289</v>
      </c>
      <c r="C101" s="43">
        <f t="shared" si="2"/>
        <v>1350</v>
      </c>
      <c r="D101" s="42">
        <f t="shared" si="2"/>
        <v>927</v>
      </c>
      <c r="E101" s="12">
        <f t="shared" si="1"/>
        <v>0.68666666666666665</v>
      </c>
    </row>
    <row r="102" spans="1:8" s="32" customFormat="1" ht="42" thickBot="1" x14ac:dyDescent="0.3">
      <c r="A102" s="72" t="s">
        <v>291</v>
      </c>
      <c r="B102" s="84" t="s">
        <v>290</v>
      </c>
      <c r="C102" s="49">
        <v>1350</v>
      </c>
      <c r="D102" s="50">
        <v>927</v>
      </c>
      <c r="E102" s="51">
        <f t="shared" si="1"/>
        <v>0.68666666666666665</v>
      </c>
    </row>
    <row r="103" spans="1:8" s="47" customFormat="1" ht="14.4" thickBot="1" x14ac:dyDescent="0.3">
      <c r="A103" s="74" t="s">
        <v>414</v>
      </c>
      <c r="B103" s="79" t="s">
        <v>410</v>
      </c>
      <c r="C103" s="58">
        <f t="shared" ref="C103:D105" si="3">C104</f>
        <v>25</v>
      </c>
      <c r="D103" s="58">
        <f t="shared" si="3"/>
        <v>25</v>
      </c>
      <c r="E103" s="45">
        <f t="shared" si="1"/>
        <v>1</v>
      </c>
    </row>
    <row r="104" spans="1:8" s="47" customFormat="1" x14ac:dyDescent="0.25">
      <c r="A104" s="73" t="s">
        <v>415</v>
      </c>
      <c r="B104" s="80" t="s">
        <v>411</v>
      </c>
      <c r="C104" s="54">
        <f t="shared" si="3"/>
        <v>25</v>
      </c>
      <c r="D104" s="54">
        <f t="shared" si="3"/>
        <v>25</v>
      </c>
      <c r="E104" s="56">
        <f t="shared" si="1"/>
        <v>1</v>
      </c>
    </row>
    <row r="105" spans="1:8" s="47" customFormat="1" ht="27.6" x14ac:dyDescent="0.25">
      <c r="A105" s="31" t="s">
        <v>416</v>
      </c>
      <c r="B105" s="81" t="s">
        <v>412</v>
      </c>
      <c r="C105" s="43">
        <f t="shared" si="3"/>
        <v>25</v>
      </c>
      <c r="D105" s="43">
        <f t="shared" si="3"/>
        <v>25</v>
      </c>
      <c r="E105" s="12">
        <f t="shared" si="1"/>
        <v>1</v>
      </c>
    </row>
    <row r="106" spans="1:8" s="47" customFormat="1" ht="28.2" thickBot="1" x14ac:dyDescent="0.3">
      <c r="A106" s="72" t="s">
        <v>417</v>
      </c>
      <c r="B106" s="84" t="s">
        <v>413</v>
      </c>
      <c r="C106" s="49">
        <v>25</v>
      </c>
      <c r="D106" s="49">
        <v>25</v>
      </c>
      <c r="E106" s="51">
        <f t="shared" si="1"/>
        <v>1</v>
      </c>
    </row>
    <row r="107" spans="1:8" s="7" customFormat="1" ht="28.2" thickBot="1" x14ac:dyDescent="0.3">
      <c r="A107" s="57" t="s">
        <v>55</v>
      </c>
      <c r="B107" s="79" t="s">
        <v>56</v>
      </c>
      <c r="C107" s="58">
        <f>C108+C120+C127+C132+C135+C138</f>
        <v>58964.4</v>
      </c>
      <c r="D107" s="58">
        <f>D108+D120+D127+D132+D135+D138</f>
        <v>38553.199999999997</v>
      </c>
      <c r="E107" s="45">
        <f t="shared" si="1"/>
        <v>0.65383858735101175</v>
      </c>
      <c r="F107" s="5"/>
      <c r="G107" s="5"/>
      <c r="H107" s="5"/>
    </row>
    <row r="108" spans="1:8" x14ac:dyDescent="0.25">
      <c r="A108" s="53" t="s">
        <v>57</v>
      </c>
      <c r="B108" s="80" t="s">
        <v>58</v>
      </c>
      <c r="C108" s="54">
        <f>C109+C111+C113+C115</f>
        <v>32233</v>
      </c>
      <c r="D108" s="54">
        <f>D109+D111+D113+D115</f>
        <v>19757.299999999996</v>
      </c>
      <c r="E108" s="56">
        <f t="shared" si="1"/>
        <v>0.61295256414233845</v>
      </c>
    </row>
    <row r="109" spans="1:8" s="61" customFormat="1" ht="27.6" x14ac:dyDescent="0.25">
      <c r="A109" s="37" t="s">
        <v>529</v>
      </c>
      <c r="B109" s="81" t="s">
        <v>527</v>
      </c>
      <c r="C109" s="43">
        <v>64.8</v>
      </c>
      <c r="D109" s="43">
        <f>D110</f>
        <v>0</v>
      </c>
      <c r="E109" s="12">
        <f t="shared" si="1"/>
        <v>0</v>
      </c>
    </row>
    <row r="110" spans="1:8" s="61" customFormat="1" ht="39" customHeight="1" x14ac:dyDescent="0.25">
      <c r="A110" s="37" t="s">
        <v>530</v>
      </c>
      <c r="B110" s="81" t="s">
        <v>528</v>
      </c>
      <c r="C110" s="43">
        <v>64.8</v>
      </c>
      <c r="D110" s="43">
        <v>0</v>
      </c>
      <c r="E110" s="12">
        <f t="shared" si="1"/>
        <v>0</v>
      </c>
    </row>
    <row r="111" spans="1:8" s="24" customFormat="1" ht="55.2" x14ac:dyDescent="0.25">
      <c r="A111" s="28" t="s">
        <v>250</v>
      </c>
      <c r="B111" s="81" t="s">
        <v>249</v>
      </c>
      <c r="C111" s="43">
        <f>C112</f>
        <v>295.2</v>
      </c>
      <c r="D111" s="43">
        <f>D112</f>
        <v>278.89999999999998</v>
      </c>
      <c r="E111" s="12">
        <f t="shared" si="1"/>
        <v>0.94478319783197828</v>
      </c>
    </row>
    <row r="112" spans="1:8" s="47" customFormat="1" ht="27.6" x14ac:dyDescent="0.25">
      <c r="A112" s="29" t="s">
        <v>419</v>
      </c>
      <c r="B112" s="81" t="s">
        <v>418</v>
      </c>
      <c r="C112" s="43">
        <v>295.2</v>
      </c>
      <c r="D112" s="43">
        <v>278.89999999999998</v>
      </c>
      <c r="E112" s="12">
        <f t="shared" si="1"/>
        <v>0.94478319783197828</v>
      </c>
    </row>
    <row r="113" spans="1:5" ht="41.4" x14ac:dyDescent="0.25">
      <c r="A113" s="13" t="s">
        <v>59</v>
      </c>
      <c r="B113" s="81" t="s">
        <v>60</v>
      </c>
      <c r="C113" s="43">
        <f>C114</f>
        <v>16373</v>
      </c>
      <c r="D113" s="43">
        <f>D114</f>
        <v>9598</v>
      </c>
      <c r="E113" s="12">
        <f t="shared" si="1"/>
        <v>0.58620900262627496</v>
      </c>
    </row>
    <row r="114" spans="1:5" x14ac:dyDescent="0.25">
      <c r="A114" s="13" t="s">
        <v>61</v>
      </c>
      <c r="B114" s="81" t="s">
        <v>62</v>
      </c>
      <c r="C114" s="43">
        <v>16373</v>
      </c>
      <c r="D114" s="43">
        <v>9598</v>
      </c>
      <c r="E114" s="12">
        <f t="shared" si="1"/>
        <v>0.58620900262627496</v>
      </c>
    </row>
    <row r="115" spans="1:5" ht="27.6" x14ac:dyDescent="0.25">
      <c r="A115" s="13" t="s">
        <v>63</v>
      </c>
      <c r="B115" s="81" t="s">
        <v>64</v>
      </c>
      <c r="C115" s="43">
        <f>C116+C117+C118+C119</f>
        <v>15500</v>
      </c>
      <c r="D115" s="43">
        <f>D117+D118+D119</f>
        <v>9880.3999999999978</v>
      </c>
      <c r="E115" s="12">
        <f t="shared" si="1"/>
        <v>0.63744516129032247</v>
      </c>
    </row>
    <row r="116" spans="1:5" s="61" customFormat="1" x14ac:dyDescent="0.25">
      <c r="A116" s="13" t="s">
        <v>533</v>
      </c>
      <c r="B116" s="81" t="s">
        <v>531</v>
      </c>
      <c r="C116" s="43">
        <v>575.9</v>
      </c>
      <c r="D116" s="43">
        <v>0</v>
      </c>
      <c r="E116" s="12">
        <f t="shared" si="1"/>
        <v>0</v>
      </c>
    </row>
    <row r="117" spans="1:5" x14ac:dyDescent="0.25">
      <c r="A117" s="13" t="s">
        <v>65</v>
      </c>
      <c r="B117" s="81" t="s">
        <v>66</v>
      </c>
      <c r="C117" s="43">
        <v>7793</v>
      </c>
      <c r="D117" s="42">
        <v>5182.7</v>
      </c>
      <c r="E117" s="12">
        <f t="shared" si="1"/>
        <v>0.66504555370204022</v>
      </c>
    </row>
    <row r="118" spans="1:5" ht="27.6" x14ac:dyDescent="0.25">
      <c r="A118" s="13" t="s">
        <v>67</v>
      </c>
      <c r="B118" s="81" t="s">
        <v>68</v>
      </c>
      <c r="C118" s="43">
        <v>6858.1</v>
      </c>
      <c r="D118" s="42">
        <v>4505.3999999999996</v>
      </c>
      <c r="E118" s="12">
        <f t="shared" si="1"/>
        <v>0.65694580131523295</v>
      </c>
    </row>
    <row r="119" spans="1:5" ht="55.2" x14ac:dyDescent="0.25">
      <c r="A119" s="13" t="s">
        <v>69</v>
      </c>
      <c r="B119" s="81" t="s">
        <v>70</v>
      </c>
      <c r="C119" s="43">
        <v>273</v>
      </c>
      <c r="D119" s="42">
        <v>192.3</v>
      </c>
      <c r="E119" s="12">
        <f t="shared" si="1"/>
        <v>0.70439560439560445</v>
      </c>
    </row>
    <row r="120" spans="1:5" s="24" customFormat="1" ht="41.4" x14ac:dyDescent="0.25">
      <c r="A120" s="29" t="s">
        <v>251</v>
      </c>
      <c r="B120" s="81" t="s">
        <v>252</v>
      </c>
      <c r="C120" s="43">
        <f>C121+C123+C125</f>
        <v>2173.3000000000002</v>
      </c>
      <c r="D120" s="43">
        <f>D121</f>
        <v>868.8</v>
      </c>
      <c r="E120" s="12">
        <f t="shared" si="1"/>
        <v>0.39976073252657246</v>
      </c>
    </row>
    <row r="121" spans="1:5" s="24" customFormat="1" ht="48.75" customHeight="1" x14ac:dyDescent="0.25">
      <c r="A121" s="28" t="s">
        <v>254</v>
      </c>
      <c r="B121" s="81" t="s">
        <v>253</v>
      </c>
      <c r="C121" s="43">
        <f>C122</f>
        <v>1606.3</v>
      </c>
      <c r="D121" s="43">
        <f>D122</f>
        <v>868.8</v>
      </c>
      <c r="E121" s="12">
        <f t="shared" si="1"/>
        <v>0.54087032310278282</v>
      </c>
    </row>
    <row r="122" spans="1:5" s="47" customFormat="1" x14ac:dyDescent="0.25">
      <c r="A122" s="28" t="s">
        <v>421</v>
      </c>
      <c r="B122" s="81" t="s">
        <v>420</v>
      </c>
      <c r="C122" s="43">
        <v>1606.3</v>
      </c>
      <c r="D122" s="43">
        <v>868.8</v>
      </c>
      <c r="E122" s="12">
        <f t="shared" si="1"/>
        <v>0.54087032310278282</v>
      </c>
    </row>
    <row r="123" spans="1:5" s="24" customFormat="1" ht="41.4" x14ac:dyDescent="0.25">
      <c r="A123" s="28" t="s">
        <v>257</v>
      </c>
      <c r="B123" s="81" t="s">
        <v>256</v>
      </c>
      <c r="C123" s="43">
        <f>C124</f>
        <v>340</v>
      </c>
      <c r="D123" s="43">
        <f>D124</f>
        <v>0</v>
      </c>
      <c r="E123" s="12">
        <f t="shared" si="1"/>
        <v>0</v>
      </c>
    </row>
    <row r="124" spans="1:5" s="61" customFormat="1" ht="27.6" x14ac:dyDescent="0.25">
      <c r="A124" s="28" t="s">
        <v>255</v>
      </c>
      <c r="B124" s="81" t="s">
        <v>532</v>
      </c>
      <c r="C124" s="43">
        <v>340</v>
      </c>
      <c r="D124" s="43">
        <v>0</v>
      </c>
      <c r="E124" s="12">
        <f t="shared" si="1"/>
        <v>0</v>
      </c>
    </row>
    <row r="125" spans="1:5" s="61" customFormat="1" ht="55.2" x14ac:dyDescent="0.25">
      <c r="A125" s="28" t="s">
        <v>536</v>
      </c>
      <c r="B125" s="81" t="s">
        <v>534</v>
      </c>
      <c r="C125" s="43">
        <f>C126</f>
        <v>227</v>
      </c>
      <c r="D125" s="43">
        <f>D126</f>
        <v>0</v>
      </c>
      <c r="E125" s="12">
        <f t="shared" si="1"/>
        <v>0</v>
      </c>
    </row>
    <row r="126" spans="1:5" s="61" customFormat="1" ht="27.6" x14ac:dyDescent="0.25">
      <c r="A126" s="28" t="s">
        <v>255</v>
      </c>
      <c r="B126" s="81" t="s">
        <v>535</v>
      </c>
      <c r="C126" s="43">
        <v>227</v>
      </c>
      <c r="D126" s="43">
        <v>0</v>
      </c>
      <c r="E126" s="12">
        <f t="shared" si="1"/>
        <v>0</v>
      </c>
    </row>
    <row r="127" spans="1:5" ht="41.4" x14ac:dyDescent="0.25">
      <c r="A127" s="13" t="s">
        <v>71</v>
      </c>
      <c r="B127" s="81" t="s">
        <v>72</v>
      </c>
      <c r="C127" s="43">
        <f>C128+C130</f>
        <v>1729.5</v>
      </c>
      <c r="D127" s="43">
        <f>D128+D130</f>
        <v>817.8</v>
      </c>
      <c r="E127" s="12">
        <f t="shared" si="1"/>
        <v>0.47285342584562007</v>
      </c>
    </row>
    <row r="128" spans="1:5" ht="82.8" x14ac:dyDescent="0.25">
      <c r="A128" s="13" t="s">
        <v>73</v>
      </c>
      <c r="B128" s="81" t="s">
        <v>74</v>
      </c>
      <c r="C128" s="43">
        <f>C129</f>
        <v>949.5</v>
      </c>
      <c r="D128" s="42">
        <f>D129</f>
        <v>437.8</v>
      </c>
      <c r="E128" s="12">
        <f t="shared" si="1"/>
        <v>0.46108478146392839</v>
      </c>
    </row>
    <row r="129" spans="1:5" ht="27.6" x14ac:dyDescent="0.25">
      <c r="A129" s="13" t="s">
        <v>75</v>
      </c>
      <c r="B129" s="81" t="s">
        <v>76</v>
      </c>
      <c r="C129" s="43">
        <v>949.5</v>
      </c>
      <c r="D129" s="42">
        <v>437.8</v>
      </c>
      <c r="E129" s="12">
        <f t="shared" si="1"/>
        <v>0.46108478146392839</v>
      </c>
    </row>
    <row r="130" spans="1:5" s="47" customFormat="1" ht="41.4" x14ac:dyDescent="0.25">
      <c r="A130" s="13" t="s">
        <v>424</v>
      </c>
      <c r="B130" s="81" t="s">
        <v>422</v>
      </c>
      <c r="C130" s="43">
        <f>C131</f>
        <v>780</v>
      </c>
      <c r="D130" s="42">
        <f>D131</f>
        <v>380</v>
      </c>
      <c r="E130" s="12">
        <f t="shared" si="1"/>
        <v>0.48717948717948717</v>
      </c>
    </row>
    <row r="131" spans="1:5" s="47" customFormat="1" ht="27.6" x14ac:dyDescent="0.25">
      <c r="A131" s="13" t="s">
        <v>83</v>
      </c>
      <c r="B131" s="81" t="s">
        <v>423</v>
      </c>
      <c r="C131" s="43">
        <v>780</v>
      </c>
      <c r="D131" s="42">
        <v>380</v>
      </c>
      <c r="E131" s="12">
        <f t="shared" si="1"/>
        <v>0.48717948717948717</v>
      </c>
    </row>
    <row r="132" spans="1:5" ht="27.6" x14ac:dyDescent="0.25">
      <c r="A132" s="13" t="s">
        <v>77</v>
      </c>
      <c r="B132" s="81" t="s">
        <v>78</v>
      </c>
      <c r="C132" s="43">
        <f>C133</f>
        <v>1840.7</v>
      </c>
      <c r="D132" s="43">
        <f>D133</f>
        <v>1591.8</v>
      </c>
      <c r="E132" s="12">
        <f t="shared" si="1"/>
        <v>0.86477970337371646</v>
      </c>
    </row>
    <row r="133" spans="1:5" x14ac:dyDescent="0.25">
      <c r="A133" s="13" t="s">
        <v>79</v>
      </c>
      <c r="B133" s="81" t="s">
        <v>80</v>
      </c>
      <c r="C133" s="43">
        <f>C134</f>
        <v>1840.7</v>
      </c>
      <c r="D133" s="43">
        <f>D134</f>
        <v>1591.8</v>
      </c>
      <c r="E133" s="12">
        <f t="shared" si="1"/>
        <v>0.86477970337371646</v>
      </c>
    </row>
    <row r="134" spans="1:5" ht="27.6" x14ac:dyDescent="0.25">
      <c r="A134" s="13" t="s">
        <v>81</v>
      </c>
      <c r="B134" s="81" t="s">
        <v>82</v>
      </c>
      <c r="C134" s="43">
        <v>1840.7</v>
      </c>
      <c r="D134" s="43">
        <v>1591.8</v>
      </c>
      <c r="E134" s="12">
        <f t="shared" si="1"/>
        <v>0.86477970337371646</v>
      </c>
    </row>
    <row r="135" spans="1:5" s="24" customFormat="1" ht="27.6" x14ac:dyDescent="0.25">
      <c r="A135" s="29" t="s">
        <v>260</v>
      </c>
      <c r="B135" s="81" t="s">
        <v>259</v>
      </c>
      <c r="C135" s="43">
        <f>C136</f>
        <v>770</v>
      </c>
      <c r="D135" s="43">
        <f>D136</f>
        <v>497.8</v>
      </c>
      <c r="E135" s="12">
        <f t="shared" ref="E135:E198" si="4">D135/C135</f>
        <v>0.64649350649350645</v>
      </c>
    </row>
    <row r="136" spans="1:5" s="47" customFormat="1" ht="32.25" customHeight="1" x14ac:dyDescent="0.25">
      <c r="A136" s="29" t="s">
        <v>427</v>
      </c>
      <c r="B136" s="81" t="s">
        <v>425</v>
      </c>
      <c r="C136" s="43">
        <f>C137</f>
        <v>770</v>
      </c>
      <c r="D136" s="43">
        <f>D137</f>
        <v>497.8</v>
      </c>
      <c r="E136" s="12">
        <f t="shared" si="4"/>
        <v>0.64649350649350645</v>
      </c>
    </row>
    <row r="137" spans="1:5" s="47" customFormat="1" ht="27.6" x14ac:dyDescent="0.25">
      <c r="A137" s="29" t="s">
        <v>258</v>
      </c>
      <c r="B137" s="81" t="s">
        <v>426</v>
      </c>
      <c r="C137" s="43">
        <v>770</v>
      </c>
      <c r="D137" s="43">
        <v>497.8</v>
      </c>
      <c r="E137" s="12">
        <f t="shared" si="4"/>
        <v>0.64649350649350645</v>
      </c>
    </row>
    <row r="138" spans="1:5" x14ac:dyDescent="0.25">
      <c r="A138" s="13" t="s">
        <v>84</v>
      </c>
      <c r="B138" s="81" t="s">
        <v>85</v>
      </c>
      <c r="C138" s="43">
        <f>C139</f>
        <v>20217.900000000001</v>
      </c>
      <c r="D138" s="43">
        <f>D139</f>
        <v>15019.7</v>
      </c>
      <c r="E138" s="12">
        <f t="shared" si="4"/>
        <v>0.74289120037194756</v>
      </c>
    </row>
    <row r="139" spans="1:5" ht="27.6" x14ac:dyDescent="0.25">
      <c r="A139" s="13" t="s">
        <v>32</v>
      </c>
      <c r="B139" s="81" t="s">
        <v>86</v>
      </c>
      <c r="C139" s="43">
        <f>C140</f>
        <v>20217.900000000001</v>
      </c>
      <c r="D139" s="42">
        <f>D140</f>
        <v>15019.7</v>
      </c>
      <c r="E139" s="12">
        <f t="shared" si="4"/>
        <v>0.74289120037194756</v>
      </c>
    </row>
    <row r="140" spans="1:5" ht="14.4" thickBot="1" x14ac:dyDescent="0.3">
      <c r="A140" s="52" t="s">
        <v>87</v>
      </c>
      <c r="B140" s="84" t="s">
        <v>88</v>
      </c>
      <c r="C140" s="49">
        <v>20217.900000000001</v>
      </c>
      <c r="D140" s="50">
        <v>15019.7</v>
      </c>
      <c r="E140" s="51">
        <f t="shared" si="4"/>
        <v>0.74289120037194756</v>
      </c>
    </row>
    <row r="141" spans="1:5" s="5" customFormat="1" ht="14.4" thickBot="1" x14ac:dyDescent="0.3">
      <c r="A141" s="57" t="s">
        <v>89</v>
      </c>
      <c r="B141" s="79" t="s">
        <v>90</v>
      </c>
      <c r="C141" s="58">
        <f>C142+C146</f>
        <v>47560.5</v>
      </c>
      <c r="D141" s="58">
        <f>D142+D145</f>
        <v>41924.300000000003</v>
      </c>
      <c r="E141" s="45">
        <f t="shared" si="4"/>
        <v>0.88149409699225201</v>
      </c>
    </row>
    <row r="142" spans="1:5" x14ac:dyDescent="0.25">
      <c r="A142" s="53" t="s">
        <v>91</v>
      </c>
      <c r="B142" s="80" t="s">
        <v>92</v>
      </c>
      <c r="C142" s="54">
        <f>C143</f>
        <v>8611.5</v>
      </c>
      <c r="D142" s="55">
        <f>D143</f>
        <v>8611.4</v>
      </c>
      <c r="E142" s="56">
        <f t="shared" si="4"/>
        <v>0.99998838762120412</v>
      </c>
    </row>
    <row r="143" spans="1:5" ht="41.4" x14ac:dyDescent="0.25">
      <c r="A143" s="13" t="s">
        <v>93</v>
      </c>
      <c r="B143" s="81" t="s">
        <v>94</v>
      </c>
      <c r="C143" s="43">
        <f>C144</f>
        <v>8611.5</v>
      </c>
      <c r="D143" s="42">
        <f>D144</f>
        <v>8611.4</v>
      </c>
      <c r="E143" s="12">
        <f t="shared" si="4"/>
        <v>0.99998838762120412</v>
      </c>
    </row>
    <row r="144" spans="1:5" x14ac:dyDescent="0.25">
      <c r="A144" s="13" t="s">
        <v>95</v>
      </c>
      <c r="B144" s="81" t="s">
        <v>96</v>
      </c>
      <c r="C144" s="43">
        <v>8611.5</v>
      </c>
      <c r="D144" s="42">
        <v>8611.4</v>
      </c>
      <c r="E144" s="12">
        <f t="shared" si="4"/>
        <v>0.99998838762120412</v>
      </c>
    </row>
    <row r="145" spans="1:5" s="47" customFormat="1" ht="41.4" x14ac:dyDescent="0.25">
      <c r="A145" s="13" t="s">
        <v>431</v>
      </c>
      <c r="B145" s="81" t="s">
        <v>428</v>
      </c>
      <c r="C145" s="43">
        <f>C146</f>
        <v>38949</v>
      </c>
      <c r="D145" s="42">
        <f>D146</f>
        <v>33312.9</v>
      </c>
      <c r="E145" s="12">
        <f t="shared" si="4"/>
        <v>0.85529538627435886</v>
      </c>
    </row>
    <row r="146" spans="1:5" s="47" customFormat="1" ht="55.2" x14ac:dyDescent="0.25">
      <c r="A146" s="13" t="s">
        <v>432</v>
      </c>
      <c r="B146" s="81" t="s">
        <v>429</v>
      </c>
      <c r="C146" s="43">
        <f>C147</f>
        <v>38949</v>
      </c>
      <c r="D146" s="42">
        <f>D147</f>
        <v>33312.9</v>
      </c>
      <c r="E146" s="12">
        <f t="shared" si="4"/>
        <v>0.85529538627435886</v>
      </c>
    </row>
    <row r="147" spans="1:5" s="47" customFormat="1" ht="55.8" thickBot="1" x14ac:dyDescent="0.3">
      <c r="A147" s="52" t="s">
        <v>433</v>
      </c>
      <c r="B147" s="84" t="s">
        <v>430</v>
      </c>
      <c r="C147" s="49">
        <v>38949</v>
      </c>
      <c r="D147" s="50">
        <v>33312.9</v>
      </c>
      <c r="E147" s="51">
        <f t="shared" si="4"/>
        <v>0.85529538627435886</v>
      </c>
    </row>
    <row r="148" spans="1:5" s="5" customFormat="1" ht="28.2" thickBot="1" x14ac:dyDescent="0.3">
      <c r="A148" s="57" t="s">
        <v>97</v>
      </c>
      <c r="B148" s="79" t="s">
        <v>98</v>
      </c>
      <c r="C148" s="58">
        <f>C149+C152+C157</f>
        <v>674163.5</v>
      </c>
      <c r="D148" s="58">
        <f>D149+D157</f>
        <v>451611.3</v>
      </c>
      <c r="E148" s="45">
        <f t="shared" si="4"/>
        <v>0.66988393765013976</v>
      </c>
    </row>
    <row r="149" spans="1:5" s="6" customFormat="1" x14ac:dyDescent="0.25">
      <c r="A149" s="75" t="s">
        <v>227</v>
      </c>
      <c r="B149" s="85" t="s">
        <v>228</v>
      </c>
      <c r="C149" s="54">
        <f>C150</f>
        <v>617831.5</v>
      </c>
      <c r="D149" s="55">
        <f>D150</f>
        <v>451455.6</v>
      </c>
      <c r="E149" s="56">
        <f t="shared" si="4"/>
        <v>0.73070991038818833</v>
      </c>
    </row>
    <row r="150" spans="1:5" s="6" customFormat="1" x14ac:dyDescent="0.25">
      <c r="A150" s="23" t="s">
        <v>229</v>
      </c>
      <c r="B150" s="86" t="s">
        <v>230</v>
      </c>
      <c r="C150" s="43">
        <f>C151</f>
        <v>617831.5</v>
      </c>
      <c r="D150" s="42">
        <f>D151</f>
        <v>451455.6</v>
      </c>
      <c r="E150" s="12">
        <f t="shared" si="4"/>
        <v>0.73070991038818833</v>
      </c>
    </row>
    <row r="151" spans="1:5" s="6" customFormat="1" ht="41.4" x14ac:dyDescent="0.25">
      <c r="A151" s="23" t="s">
        <v>231</v>
      </c>
      <c r="B151" s="86" t="s">
        <v>232</v>
      </c>
      <c r="C151" s="43">
        <v>617831.5</v>
      </c>
      <c r="D151" s="42">
        <v>451455.6</v>
      </c>
      <c r="E151" s="12">
        <f t="shared" si="4"/>
        <v>0.73070991038818833</v>
      </c>
    </row>
    <row r="152" spans="1:5" s="35" customFormat="1" ht="27.6" x14ac:dyDescent="0.25">
      <c r="A152" s="23" t="s">
        <v>313</v>
      </c>
      <c r="B152" s="86" t="s">
        <v>312</v>
      </c>
      <c r="C152" s="43">
        <f>C153</f>
        <v>30897</v>
      </c>
      <c r="D152" s="42">
        <f>D153</f>
        <v>0</v>
      </c>
      <c r="E152" s="12">
        <f t="shared" si="4"/>
        <v>0</v>
      </c>
    </row>
    <row r="153" spans="1:5" s="61" customFormat="1" ht="41.4" x14ac:dyDescent="0.25">
      <c r="A153" s="23" t="s">
        <v>541</v>
      </c>
      <c r="B153" s="86" t="s">
        <v>537</v>
      </c>
      <c r="C153" s="43">
        <f>C154+C155+C156</f>
        <v>30897</v>
      </c>
      <c r="D153" s="42">
        <f>D154</f>
        <v>0</v>
      </c>
      <c r="E153" s="12">
        <f t="shared" si="4"/>
        <v>0</v>
      </c>
    </row>
    <row r="154" spans="1:5" s="61" customFormat="1" ht="27.6" x14ac:dyDescent="0.25">
      <c r="A154" s="23" t="s">
        <v>542</v>
      </c>
      <c r="B154" s="86" t="s">
        <v>538</v>
      </c>
      <c r="C154" s="43">
        <v>7245</v>
      </c>
      <c r="D154" s="42">
        <v>0</v>
      </c>
      <c r="E154" s="12">
        <f t="shared" si="4"/>
        <v>0</v>
      </c>
    </row>
    <row r="155" spans="1:5" s="61" customFormat="1" ht="39" customHeight="1" x14ac:dyDescent="0.25">
      <c r="A155" s="23" t="s">
        <v>543</v>
      </c>
      <c r="B155" s="86" t="s">
        <v>539</v>
      </c>
      <c r="C155" s="43">
        <v>50</v>
      </c>
      <c r="D155" s="42">
        <v>0</v>
      </c>
      <c r="E155" s="12">
        <f t="shared" si="4"/>
        <v>0</v>
      </c>
    </row>
    <row r="156" spans="1:5" s="61" customFormat="1" ht="27.6" x14ac:dyDescent="0.25">
      <c r="A156" s="23" t="s">
        <v>544</v>
      </c>
      <c r="B156" s="86" t="s">
        <v>540</v>
      </c>
      <c r="C156" s="43">
        <v>23602</v>
      </c>
      <c r="D156" s="42">
        <v>0</v>
      </c>
      <c r="E156" s="12">
        <f t="shared" si="4"/>
        <v>0</v>
      </c>
    </row>
    <row r="157" spans="1:5" ht="27.6" x14ac:dyDescent="0.25">
      <c r="A157" s="13" t="s">
        <v>437</v>
      </c>
      <c r="B157" s="81" t="s">
        <v>99</v>
      </c>
      <c r="C157" s="43">
        <f>C158+C160</f>
        <v>25435</v>
      </c>
      <c r="D157" s="42">
        <f>D160</f>
        <v>155.69999999999999</v>
      </c>
      <c r="E157" s="12">
        <f t="shared" si="4"/>
        <v>6.1214861411440927E-3</v>
      </c>
    </row>
    <row r="158" spans="1:5" s="61" customFormat="1" ht="41.4" x14ac:dyDescent="0.25">
      <c r="A158" s="13" t="s">
        <v>547</v>
      </c>
      <c r="B158" s="81" t="s">
        <v>545</v>
      </c>
      <c r="C158" s="43">
        <f>C159</f>
        <v>25000</v>
      </c>
      <c r="D158" s="42">
        <f>D159</f>
        <v>0</v>
      </c>
      <c r="E158" s="12">
        <f t="shared" si="4"/>
        <v>0</v>
      </c>
    </row>
    <row r="159" spans="1:5" s="61" customFormat="1" x14ac:dyDescent="0.25">
      <c r="A159" s="13" t="s">
        <v>548</v>
      </c>
      <c r="B159" s="81" t="s">
        <v>546</v>
      </c>
      <c r="C159" s="43">
        <v>25000</v>
      </c>
      <c r="D159" s="42">
        <v>0</v>
      </c>
      <c r="E159" s="12">
        <f t="shared" si="4"/>
        <v>0</v>
      </c>
    </row>
    <row r="160" spans="1:5" ht="27.6" x14ac:dyDescent="0.25">
      <c r="A160" s="13" t="s">
        <v>438</v>
      </c>
      <c r="B160" s="81" t="s">
        <v>434</v>
      </c>
      <c r="C160" s="43">
        <f>C161</f>
        <v>435</v>
      </c>
      <c r="D160" s="42">
        <f>D161</f>
        <v>155.69999999999999</v>
      </c>
      <c r="E160" s="12">
        <f t="shared" si="4"/>
        <v>0.35793103448275859</v>
      </c>
    </row>
    <row r="161" spans="1:5" s="47" customFormat="1" ht="42" thickBot="1" x14ac:dyDescent="0.3">
      <c r="A161" s="52" t="s">
        <v>436</v>
      </c>
      <c r="B161" s="84" t="s">
        <v>435</v>
      </c>
      <c r="C161" s="49">
        <v>435</v>
      </c>
      <c r="D161" s="50">
        <v>155.69999999999999</v>
      </c>
      <c r="E161" s="51">
        <f t="shared" si="4"/>
        <v>0.35793103448275859</v>
      </c>
    </row>
    <row r="162" spans="1:5" s="61" customFormat="1" ht="14.4" thickBot="1" x14ac:dyDescent="0.3">
      <c r="A162" s="57" t="s">
        <v>553</v>
      </c>
      <c r="B162" s="79" t="s">
        <v>549</v>
      </c>
      <c r="C162" s="58">
        <f t="shared" ref="C162:D164" si="5">C163</f>
        <v>300</v>
      </c>
      <c r="D162" s="44">
        <f t="shared" si="5"/>
        <v>0</v>
      </c>
      <c r="E162" s="45">
        <f t="shared" si="4"/>
        <v>0</v>
      </c>
    </row>
    <row r="163" spans="1:5" s="61" customFormat="1" x14ac:dyDescent="0.25">
      <c r="A163" s="53" t="s">
        <v>554</v>
      </c>
      <c r="B163" s="80" t="s">
        <v>550</v>
      </c>
      <c r="C163" s="54">
        <f t="shared" si="5"/>
        <v>300</v>
      </c>
      <c r="D163" s="55">
        <f t="shared" si="5"/>
        <v>0</v>
      </c>
      <c r="E163" s="56">
        <f t="shared" si="4"/>
        <v>0</v>
      </c>
    </row>
    <row r="164" spans="1:5" s="61" customFormat="1" ht="27.6" x14ac:dyDescent="0.25">
      <c r="A164" s="13" t="s">
        <v>555</v>
      </c>
      <c r="B164" s="81" t="s">
        <v>551</v>
      </c>
      <c r="C164" s="43">
        <f t="shared" si="5"/>
        <v>300</v>
      </c>
      <c r="D164" s="42">
        <f t="shared" si="5"/>
        <v>0</v>
      </c>
      <c r="E164" s="12">
        <f t="shared" si="4"/>
        <v>0</v>
      </c>
    </row>
    <row r="165" spans="1:5" s="61" customFormat="1" ht="14.4" thickBot="1" x14ac:dyDescent="0.3">
      <c r="A165" s="52" t="s">
        <v>556</v>
      </c>
      <c r="B165" s="84" t="s">
        <v>552</v>
      </c>
      <c r="C165" s="49">
        <v>300</v>
      </c>
      <c r="D165" s="50">
        <v>0</v>
      </c>
      <c r="E165" s="51">
        <f t="shared" si="4"/>
        <v>0</v>
      </c>
    </row>
    <row r="166" spans="1:5" s="5" customFormat="1" ht="28.2" thickBot="1" x14ac:dyDescent="0.3">
      <c r="A166" s="57" t="s">
        <v>100</v>
      </c>
      <c r="B166" s="79" t="s">
        <v>101</v>
      </c>
      <c r="C166" s="58">
        <f>C167+C177+C180</f>
        <v>295253</v>
      </c>
      <c r="D166" s="58">
        <f>D167+D177+D180</f>
        <v>205710.3</v>
      </c>
      <c r="E166" s="45">
        <f t="shared" si="4"/>
        <v>0.69672552014712796</v>
      </c>
    </row>
    <row r="167" spans="1:5" x14ac:dyDescent="0.25">
      <c r="A167" s="53" t="s">
        <v>102</v>
      </c>
      <c r="B167" s="80" t="s">
        <v>103</v>
      </c>
      <c r="C167" s="54">
        <f>C168+C171+C173</f>
        <v>47806.1</v>
      </c>
      <c r="D167" s="54">
        <f>D168+D171+D173</f>
        <v>37347.300000000003</v>
      </c>
      <c r="E167" s="56">
        <f t="shared" si="4"/>
        <v>0.78122457175967097</v>
      </c>
    </row>
    <row r="168" spans="1:5" ht="27.6" x14ac:dyDescent="0.25">
      <c r="A168" s="13" t="s">
        <v>104</v>
      </c>
      <c r="B168" s="81" t="s">
        <v>105</v>
      </c>
      <c r="C168" s="43">
        <f>C169+C170</f>
        <v>23963.8</v>
      </c>
      <c r="D168" s="43">
        <f>D169+D170</f>
        <v>20944.099999999999</v>
      </c>
      <c r="E168" s="12">
        <f t="shared" si="4"/>
        <v>0.87398910022617449</v>
      </c>
    </row>
    <row r="169" spans="1:5" ht="27.6" x14ac:dyDescent="0.25">
      <c r="A169" s="13" t="s">
        <v>106</v>
      </c>
      <c r="B169" s="81" t="s">
        <v>107</v>
      </c>
      <c r="C169" s="43">
        <v>12553.8</v>
      </c>
      <c r="D169" s="43">
        <v>9534.1</v>
      </c>
      <c r="E169" s="12">
        <f t="shared" si="4"/>
        <v>0.75945928722777178</v>
      </c>
    </row>
    <row r="170" spans="1:5" s="6" customFormat="1" x14ac:dyDescent="0.25">
      <c r="A170" s="22" t="s">
        <v>233</v>
      </c>
      <c r="B170" s="86" t="s">
        <v>234</v>
      </c>
      <c r="C170" s="43">
        <v>11410</v>
      </c>
      <c r="D170" s="43">
        <v>11410</v>
      </c>
      <c r="E170" s="12">
        <f t="shared" si="4"/>
        <v>1</v>
      </c>
    </row>
    <row r="171" spans="1:5" ht="27.6" x14ac:dyDescent="0.25">
      <c r="A171" s="13" t="s">
        <v>108</v>
      </c>
      <c r="B171" s="81" t="s">
        <v>109</v>
      </c>
      <c r="C171" s="43">
        <f>C172</f>
        <v>1031</v>
      </c>
      <c r="D171" s="43">
        <f>D172</f>
        <v>674.7</v>
      </c>
      <c r="E171" s="12">
        <f t="shared" si="4"/>
        <v>0.65441319107662466</v>
      </c>
    </row>
    <row r="172" spans="1:5" ht="27.6" x14ac:dyDescent="0.25">
      <c r="A172" s="13" t="s">
        <v>110</v>
      </c>
      <c r="B172" s="81" t="s">
        <v>111</v>
      </c>
      <c r="C172" s="43">
        <v>1031</v>
      </c>
      <c r="D172" s="43">
        <v>674.7</v>
      </c>
      <c r="E172" s="12">
        <f t="shared" si="4"/>
        <v>0.65441319107662466</v>
      </c>
    </row>
    <row r="173" spans="1:5" s="47" customFormat="1" ht="27.6" x14ac:dyDescent="0.25">
      <c r="A173" s="13" t="s">
        <v>32</v>
      </c>
      <c r="B173" s="81" t="s">
        <v>439</v>
      </c>
      <c r="C173" s="43">
        <f>C174+C175+C176</f>
        <v>22811.3</v>
      </c>
      <c r="D173" s="43">
        <f>D174+D175+D176</f>
        <v>15728.5</v>
      </c>
      <c r="E173" s="12">
        <f t="shared" si="4"/>
        <v>0.68950476299027241</v>
      </c>
    </row>
    <row r="174" spans="1:5" s="47" customFormat="1" ht="27.6" x14ac:dyDescent="0.25">
      <c r="A174" s="13" t="s">
        <v>33</v>
      </c>
      <c r="B174" s="81" t="s">
        <v>440</v>
      </c>
      <c r="C174" s="43">
        <v>1569.1</v>
      </c>
      <c r="D174" s="43">
        <v>853.1</v>
      </c>
      <c r="E174" s="12">
        <f t="shared" si="4"/>
        <v>0.54368746415142444</v>
      </c>
    </row>
    <row r="175" spans="1:5" s="47" customFormat="1" ht="41.4" x14ac:dyDescent="0.25">
      <c r="A175" s="13" t="s">
        <v>34</v>
      </c>
      <c r="B175" s="81" t="s">
        <v>441</v>
      </c>
      <c r="C175" s="43">
        <v>7242.7</v>
      </c>
      <c r="D175" s="43">
        <v>5230.7</v>
      </c>
      <c r="E175" s="12">
        <f t="shared" si="4"/>
        <v>0.72220304582545181</v>
      </c>
    </row>
    <row r="176" spans="1:5" s="47" customFormat="1" ht="27.6" x14ac:dyDescent="0.25">
      <c r="A176" s="13" t="s">
        <v>35</v>
      </c>
      <c r="B176" s="81" t="s">
        <v>442</v>
      </c>
      <c r="C176" s="43">
        <v>13999.5</v>
      </c>
      <c r="D176" s="43">
        <v>9644.7000000000007</v>
      </c>
      <c r="E176" s="12">
        <f t="shared" si="4"/>
        <v>0.68893174756241304</v>
      </c>
    </row>
    <row r="177" spans="1:5" s="32" customFormat="1" ht="27.6" x14ac:dyDescent="0.25">
      <c r="A177" s="29" t="s">
        <v>293</v>
      </c>
      <c r="B177" s="81" t="s">
        <v>292</v>
      </c>
      <c r="C177" s="43">
        <f>C178</f>
        <v>1200</v>
      </c>
      <c r="D177" s="43">
        <f>D178</f>
        <v>0</v>
      </c>
      <c r="E177" s="12">
        <f t="shared" si="4"/>
        <v>0</v>
      </c>
    </row>
    <row r="178" spans="1:5" s="32" customFormat="1" ht="27.6" x14ac:dyDescent="0.25">
      <c r="A178" s="29" t="s">
        <v>294</v>
      </c>
      <c r="B178" s="81" t="s">
        <v>295</v>
      </c>
      <c r="C178" s="43">
        <f>C179</f>
        <v>1200</v>
      </c>
      <c r="D178" s="43">
        <v>0</v>
      </c>
      <c r="E178" s="12">
        <f t="shared" si="4"/>
        <v>0</v>
      </c>
    </row>
    <row r="179" spans="1:5" s="61" customFormat="1" x14ac:dyDescent="0.25">
      <c r="A179" s="29" t="s">
        <v>558</v>
      </c>
      <c r="B179" s="81" t="s">
        <v>557</v>
      </c>
      <c r="C179" s="43">
        <v>1200</v>
      </c>
      <c r="D179" s="43">
        <v>0</v>
      </c>
      <c r="E179" s="12">
        <f t="shared" si="4"/>
        <v>0</v>
      </c>
    </row>
    <row r="180" spans="1:5" x14ac:dyDescent="0.25">
      <c r="A180" s="13" t="s">
        <v>84</v>
      </c>
      <c r="B180" s="81" t="s">
        <v>112</v>
      </c>
      <c r="C180" s="43">
        <f>C181+C196</f>
        <v>246246.9</v>
      </c>
      <c r="D180" s="43">
        <f>D181+D196</f>
        <v>168362.99999999997</v>
      </c>
      <c r="E180" s="12">
        <f t="shared" si="4"/>
        <v>0.68371622140217791</v>
      </c>
    </row>
    <row r="181" spans="1:5" ht="27.6" x14ac:dyDescent="0.25">
      <c r="A181" s="13" t="s">
        <v>32</v>
      </c>
      <c r="B181" s="81" t="s">
        <v>113</v>
      </c>
      <c r="C181" s="43">
        <f>C182+C183+C184+C185+C186+C187+C188+C189+C190+C191+C192+C193+C194+C195</f>
        <v>246115.1</v>
      </c>
      <c r="D181" s="43">
        <f>D182+D183+D184+D185+D186+D187+D188+D189+D190+D191+D192+D193+D194+D195</f>
        <v>168263.19999999998</v>
      </c>
      <c r="E181" s="12">
        <f t="shared" si="4"/>
        <v>0.68367686501153313</v>
      </c>
    </row>
    <row r="182" spans="1:5" x14ac:dyDescent="0.25">
      <c r="A182" s="13" t="s">
        <v>114</v>
      </c>
      <c r="B182" s="81" t="s">
        <v>115</v>
      </c>
      <c r="C182" s="43">
        <v>3395.7</v>
      </c>
      <c r="D182" s="43">
        <v>2619.3000000000002</v>
      </c>
      <c r="E182" s="12">
        <f t="shared" si="4"/>
        <v>0.77135789380687347</v>
      </c>
    </row>
    <row r="183" spans="1:5" ht="27.6" x14ac:dyDescent="0.25">
      <c r="A183" s="13" t="s">
        <v>116</v>
      </c>
      <c r="B183" s="81" t="s">
        <v>117</v>
      </c>
      <c r="C183" s="43">
        <v>9866.9</v>
      </c>
      <c r="D183" s="43">
        <v>6889</v>
      </c>
      <c r="E183" s="12">
        <f t="shared" si="4"/>
        <v>0.69819294813973998</v>
      </c>
    </row>
    <row r="184" spans="1:5" ht="41.4" x14ac:dyDescent="0.25">
      <c r="A184" s="13" t="s">
        <v>118</v>
      </c>
      <c r="B184" s="81" t="s">
        <v>119</v>
      </c>
      <c r="C184" s="43">
        <v>25933.7</v>
      </c>
      <c r="D184" s="43">
        <v>13789.4</v>
      </c>
      <c r="E184" s="12">
        <f t="shared" si="4"/>
        <v>0.53171741787712512</v>
      </c>
    </row>
    <row r="185" spans="1:5" ht="27.6" x14ac:dyDescent="0.25">
      <c r="A185" s="13" t="s">
        <v>120</v>
      </c>
      <c r="B185" s="81" t="s">
        <v>121</v>
      </c>
      <c r="C185" s="43">
        <v>47359.3</v>
      </c>
      <c r="D185" s="43">
        <v>32989.4</v>
      </c>
      <c r="E185" s="12">
        <f t="shared" si="4"/>
        <v>0.69657701866370492</v>
      </c>
    </row>
    <row r="186" spans="1:5" ht="27.6" x14ac:dyDescent="0.25">
      <c r="A186" s="13" t="s">
        <v>122</v>
      </c>
      <c r="B186" s="81" t="s">
        <v>123</v>
      </c>
      <c r="C186" s="43">
        <v>3287.6</v>
      </c>
      <c r="D186" s="43">
        <v>1717.9</v>
      </c>
      <c r="E186" s="12">
        <f t="shared" si="4"/>
        <v>0.52253923835016425</v>
      </c>
    </row>
    <row r="187" spans="1:5" ht="41.4" x14ac:dyDescent="0.25">
      <c r="A187" s="13" t="s">
        <v>124</v>
      </c>
      <c r="B187" s="81" t="s">
        <v>125</v>
      </c>
      <c r="C187" s="43">
        <v>14358.5</v>
      </c>
      <c r="D187" s="43">
        <v>10623.8</v>
      </c>
      <c r="E187" s="12">
        <f t="shared" si="4"/>
        <v>0.73989622871469851</v>
      </c>
    </row>
    <row r="188" spans="1:5" ht="27.6" x14ac:dyDescent="0.25">
      <c r="A188" s="13" t="s">
        <v>126</v>
      </c>
      <c r="B188" s="81" t="s">
        <v>127</v>
      </c>
      <c r="C188" s="43">
        <v>8928.4</v>
      </c>
      <c r="D188" s="43">
        <v>6559.4</v>
      </c>
      <c r="E188" s="12">
        <f t="shared" si="4"/>
        <v>0.73466690560458758</v>
      </c>
    </row>
    <row r="189" spans="1:5" s="32" customFormat="1" x14ac:dyDescent="0.25">
      <c r="A189" s="13" t="s">
        <v>297</v>
      </c>
      <c r="B189" s="81" t="s">
        <v>298</v>
      </c>
      <c r="C189" s="43">
        <v>250</v>
      </c>
      <c r="D189" s="43">
        <v>250</v>
      </c>
      <c r="E189" s="12">
        <f t="shared" si="4"/>
        <v>1</v>
      </c>
    </row>
    <row r="190" spans="1:5" s="35" customFormat="1" x14ac:dyDescent="0.25">
      <c r="A190" s="13" t="s">
        <v>315</v>
      </c>
      <c r="B190" s="81" t="s">
        <v>314</v>
      </c>
      <c r="C190" s="43">
        <v>144.19999999999999</v>
      </c>
      <c r="D190" s="43">
        <v>144.19999999999999</v>
      </c>
      <c r="E190" s="12">
        <f t="shared" si="4"/>
        <v>1</v>
      </c>
    </row>
    <row r="191" spans="1:5" s="47" customFormat="1" ht="27.6" x14ac:dyDescent="0.25">
      <c r="A191" s="13" t="s">
        <v>444</v>
      </c>
      <c r="B191" s="81" t="s">
        <v>443</v>
      </c>
      <c r="C191" s="43">
        <v>12211.5</v>
      </c>
      <c r="D191" s="43">
        <v>8730</v>
      </c>
      <c r="E191" s="12">
        <f t="shared" si="4"/>
        <v>0.71489988944847072</v>
      </c>
    </row>
    <row r="192" spans="1:5" ht="27.6" x14ac:dyDescent="0.25">
      <c r="A192" s="13" t="s">
        <v>128</v>
      </c>
      <c r="B192" s="81" t="s">
        <v>129</v>
      </c>
      <c r="C192" s="43">
        <v>23220.5</v>
      </c>
      <c r="D192" s="43">
        <v>17738.900000000001</v>
      </c>
      <c r="E192" s="12">
        <f t="shared" si="4"/>
        <v>0.76393273185331934</v>
      </c>
    </row>
    <row r="193" spans="1:5" ht="41.4" x14ac:dyDescent="0.25">
      <c r="A193" s="13" t="s">
        <v>130</v>
      </c>
      <c r="B193" s="81" t="s">
        <v>131</v>
      </c>
      <c r="C193" s="43">
        <v>57272.6</v>
      </c>
      <c r="D193" s="43">
        <v>39791.5</v>
      </c>
      <c r="E193" s="12">
        <f t="shared" si="4"/>
        <v>0.69477376616392483</v>
      </c>
    </row>
    <row r="194" spans="1:5" ht="41.4" x14ac:dyDescent="0.25">
      <c r="A194" s="13" t="s">
        <v>132</v>
      </c>
      <c r="B194" s="81" t="s">
        <v>133</v>
      </c>
      <c r="C194" s="43">
        <v>12492.6</v>
      </c>
      <c r="D194" s="43">
        <v>8626.2999999999993</v>
      </c>
      <c r="E194" s="12">
        <f t="shared" si="4"/>
        <v>0.69051278356787216</v>
      </c>
    </row>
    <row r="195" spans="1:5" ht="41.4" x14ac:dyDescent="0.25">
      <c r="A195" s="13" t="s">
        <v>134</v>
      </c>
      <c r="B195" s="81" t="s">
        <v>135</v>
      </c>
      <c r="C195" s="43">
        <v>27393.599999999999</v>
      </c>
      <c r="D195" s="43">
        <v>17794.099999999999</v>
      </c>
      <c r="E195" s="12">
        <f t="shared" si="4"/>
        <v>0.64957143274341456</v>
      </c>
    </row>
    <row r="196" spans="1:5" s="47" customFormat="1" ht="27.6" x14ac:dyDescent="0.25">
      <c r="A196" s="13" t="s">
        <v>447</v>
      </c>
      <c r="B196" s="81" t="s">
        <v>445</v>
      </c>
      <c r="C196" s="43">
        <f>C197</f>
        <v>131.80000000000001</v>
      </c>
      <c r="D196" s="43">
        <f>D197</f>
        <v>99.8</v>
      </c>
      <c r="E196" s="12">
        <f t="shared" si="4"/>
        <v>0.75720789074355077</v>
      </c>
    </row>
    <row r="197" spans="1:5" s="47" customFormat="1" ht="83.4" thickBot="1" x14ac:dyDescent="0.3">
      <c r="A197" s="52" t="s">
        <v>296</v>
      </c>
      <c r="B197" s="84" t="s">
        <v>446</v>
      </c>
      <c r="C197" s="49">
        <v>131.80000000000001</v>
      </c>
      <c r="D197" s="49">
        <v>99.8</v>
      </c>
      <c r="E197" s="51">
        <f t="shared" si="4"/>
        <v>0.75720789074355077</v>
      </c>
    </row>
    <row r="198" spans="1:5" s="5" customFormat="1" ht="42" thickBot="1" x14ac:dyDescent="0.3">
      <c r="A198" s="57" t="s">
        <v>136</v>
      </c>
      <c r="B198" s="79" t="s">
        <v>137</v>
      </c>
      <c r="C198" s="58">
        <f>C199+C204+C207+C212</f>
        <v>17384.5</v>
      </c>
      <c r="D198" s="58">
        <f>D199+D204+D207+D212</f>
        <v>9049.3000000000011</v>
      </c>
      <c r="E198" s="45">
        <f t="shared" si="4"/>
        <v>0.52053841065316808</v>
      </c>
    </row>
    <row r="199" spans="1:5" ht="41.4" x14ac:dyDescent="0.25">
      <c r="A199" s="53" t="s">
        <v>138</v>
      </c>
      <c r="B199" s="80" t="s">
        <v>139</v>
      </c>
      <c r="C199" s="54">
        <f>C200+C202</f>
        <v>9337</v>
      </c>
      <c r="D199" s="54">
        <f>D200+D202</f>
        <v>5313.4000000000005</v>
      </c>
      <c r="E199" s="56">
        <f t="shared" ref="E199:E262" si="6">D199/C199</f>
        <v>0.56906929420584773</v>
      </c>
    </row>
    <row r="200" spans="1:5" ht="27.6" x14ac:dyDescent="0.25">
      <c r="A200" s="13" t="s">
        <v>140</v>
      </c>
      <c r="B200" s="81" t="s">
        <v>141</v>
      </c>
      <c r="C200" s="43">
        <f>C201</f>
        <v>8552</v>
      </c>
      <c r="D200" s="43">
        <f>D201</f>
        <v>5229.3</v>
      </c>
      <c r="E200" s="12">
        <f t="shared" si="6"/>
        <v>0.6114710009354537</v>
      </c>
    </row>
    <row r="201" spans="1:5" ht="96.6" x14ac:dyDescent="0.25">
      <c r="A201" s="13" t="s">
        <v>142</v>
      </c>
      <c r="B201" s="81" t="s">
        <v>143</v>
      </c>
      <c r="C201" s="43">
        <v>8552</v>
      </c>
      <c r="D201" s="43">
        <v>5229.3</v>
      </c>
      <c r="E201" s="12">
        <f t="shared" si="6"/>
        <v>0.6114710009354537</v>
      </c>
    </row>
    <row r="202" spans="1:5" ht="27.6" x14ac:dyDescent="0.25">
      <c r="A202" s="13" t="s">
        <v>144</v>
      </c>
      <c r="B202" s="81" t="s">
        <v>145</v>
      </c>
      <c r="C202" s="43">
        <f>C203</f>
        <v>785</v>
      </c>
      <c r="D202" s="43">
        <f>D203</f>
        <v>84.1</v>
      </c>
      <c r="E202" s="12">
        <f t="shared" si="6"/>
        <v>0.10713375796178343</v>
      </c>
    </row>
    <row r="203" spans="1:5" ht="41.4" x14ac:dyDescent="0.25">
      <c r="A203" s="13" t="s">
        <v>146</v>
      </c>
      <c r="B203" s="81" t="s">
        <v>147</v>
      </c>
      <c r="C203" s="43">
        <v>785</v>
      </c>
      <c r="D203" s="43">
        <v>84.1</v>
      </c>
      <c r="E203" s="12">
        <f t="shared" si="6"/>
        <v>0.10713375796178343</v>
      </c>
    </row>
    <row r="204" spans="1:5" s="61" customFormat="1" x14ac:dyDescent="0.25">
      <c r="A204" s="37" t="s">
        <v>562</v>
      </c>
      <c r="B204" s="81" t="s">
        <v>559</v>
      </c>
      <c r="C204" s="43">
        <f>C205</f>
        <v>2403.8000000000002</v>
      </c>
      <c r="D204" s="43">
        <f>D205</f>
        <v>0</v>
      </c>
      <c r="E204" s="12">
        <f t="shared" si="6"/>
        <v>0</v>
      </c>
    </row>
    <row r="205" spans="1:5" s="61" customFormat="1" x14ac:dyDescent="0.25">
      <c r="A205" s="37" t="s">
        <v>563</v>
      </c>
      <c r="B205" s="81" t="s">
        <v>560</v>
      </c>
      <c r="C205" s="43">
        <f>C206</f>
        <v>2403.8000000000002</v>
      </c>
      <c r="D205" s="43">
        <f>D206</f>
        <v>0</v>
      </c>
      <c r="E205" s="12">
        <f t="shared" si="6"/>
        <v>0</v>
      </c>
    </row>
    <row r="206" spans="1:5" s="61" customFormat="1" ht="64.5" customHeight="1" x14ac:dyDescent="0.25">
      <c r="A206" s="37" t="s">
        <v>564</v>
      </c>
      <c r="B206" s="81" t="s">
        <v>561</v>
      </c>
      <c r="C206" s="43">
        <v>2403.8000000000002</v>
      </c>
      <c r="D206" s="43">
        <v>0</v>
      </c>
      <c r="E206" s="12">
        <f t="shared" si="6"/>
        <v>0</v>
      </c>
    </row>
    <row r="207" spans="1:5" s="24" customFormat="1" x14ac:dyDescent="0.25">
      <c r="A207" s="31" t="s">
        <v>262</v>
      </c>
      <c r="B207" s="81" t="s">
        <v>261</v>
      </c>
      <c r="C207" s="43">
        <f>C208+C210</f>
        <v>1576.1</v>
      </c>
      <c r="D207" s="43">
        <f>D208+D210</f>
        <v>934.3</v>
      </c>
      <c r="E207" s="12">
        <f t="shared" si="6"/>
        <v>0.59279233551170607</v>
      </c>
    </row>
    <row r="208" spans="1:5" s="24" customFormat="1" ht="55.2" x14ac:dyDescent="0.25">
      <c r="A208" s="30" t="s">
        <v>265</v>
      </c>
      <c r="B208" s="81" t="s">
        <v>263</v>
      </c>
      <c r="C208" s="43">
        <f>C209</f>
        <v>634</v>
      </c>
      <c r="D208" s="43">
        <f>D209</f>
        <v>0</v>
      </c>
      <c r="E208" s="12">
        <f t="shared" si="6"/>
        <v>0</v>
      </c>
    </row>
    <row r="209" spans="1:5" s="24" customFormat="1" ht="27.6" x14ac:dyDescent="0.25">
      <c r="A209" s="30" t="s">
        <v>266</v>
      </c>
      <c r="B209" s="81" t="s">
        <v>264</v>
      </c>
      <c r="C209" s="43">
        <v>634</v>
      </c>
      <c r="D209" s="43">
        <v>0</v>
      </c>
      <c r="E209" s="12">
        <f t="shared" si="6"/>
        <v>0</v>
      </c>
    </row>
    <row r="210" spans="1:5" s="47" customFormat="1" ht="69" x14ac:dyDescent="0.25">
      <c r="A210" s="30" t="s">
        <v>451</v>
      </c>
      <c r="B210" s="81" t="s">
        <v>448</v>
      </c>
      <c r="C210" s="43">
        <f>C211</f>
        <v>942.1</v>
      </c>
      <c r="D210" s="43">
        <f>D211</f>
        <v>934.3</v>
      </c>
      <c r="E210" s="12">
        <f t="shared" si="6"/>
        <v>0.9917206241375649</v>
      </c>
    </row>
    <row r="211" spans="1:5" s="47" customFormat="1" ht="27.6" x14ac:dyDescent="0.25">
      <c r="A211" s="30" t="s">
        <v>450</v>
      </c>
      <c r="B211" s="81" t="s">
        <v>449</v>
      </c>
      <c r="C211" s="43">
        <v>942.1</v>
      </c>
      <c r="D211" s="43">
        <v>934.3</v>
      </c>
      <c r="E211" s="12">
        <f t="shared" si="6"/>
        <v>0.9917206241375649</v>
      </c>
    </row>
    <row r="212" spans="1:5" s="47" customFormat="1" x14ac:dyDescent="0.25">
      <c r="A212" s="13" t="s">
        <v>84</v>
      </c>
      <c r="B212" s="81" t="s">
        <v>452</v>
      </c>
      <c r="C212" s="43">
        <f>C213+C215</f>
        <v>4067.6</v>
      </c>
      <c r="D212" s="43">
        <f>D213</f>
        <v>2801.6</v>
      </c>
      <c r="E212" s="12">
        <f t="shared" si="6"/>
        <v>0.68875995673124202</v>
      </c>
    </row>
    <row r="213" spans="1:5" s="47" customFormat="1" x14ac:dyDescent="0.25">
      <c r="A213" s="13" t="s">
        <v>455</v>
      </c>
      <c r="B213" s="81" t="s">
        <v>453</v>
      </c>
      <c r="C213" s="43">
        <f>C214</f>
        <v>4067.4</v>
      </c>
      <c r="D213" s="43">
        <f>D214</f>
        <v>2801.6</v>
      </c>
      <c r="E213" s="12">
        <f t="shared" si="6"/>
        <v>0.68879382406451295</v>
      </c>
    </row>
    <row r="214" spans="1:5" s="47" customFormat="1" ht="27.6" x14ac:dyDescent="0.25">
      <c r="A214" s="13" t="s">
        <v>456</v>
      </c>
      <c r="B214" s="81" t="s">
        <v>454</v>
      </c>
      <c r="C214" s="43">
        <v>4067.4</v>
      </c>
      <c r="D214" s="43">
        <v>2801.6</v>
      </c>
      <c r="E214" s="12">
        <f t="shared" si="6"/>
        <v>0.68879382406451295</v>
      </c>
    </row>
    <row r="215" spans="1:5" s="61" customFormat="1" ht="39.75" customHeight="1" x14ac:dyDescent="0.25">
      <c r="A215" s="13" t="s">
        <v>567</v>
      </c>
      <c r="B215" s="81" t="s">
        <v>565</v>
      </c>
      <c r="C215" s="43">
        <f>C216</f>
        <v>0.2</v>
      </c>
      <c r="D215" s="43">
        <f>D216</f>
        <v>0</v>
      </c>
      <c r="E215" s="12">
        <f t="shared" si="6"/>
        <v>0</v>
      </c>
    </row>
    <row r="216" spans="1:5" s="61" customFormat="1" ht="42" thickBot="1" x14ac:dyDescent="0.3">
      <c r="A216" s="52" t="s">
        <v>568</v>
      </c>
      <c r="B216" s="84" t="s">
        <v>566</v>
      </c>
      <c r="C216" s="49">
        <v>0.2</v>
      </c>
      <c r="D216" s="49">
        <v>0</v>
      </c>
      <c r="E216" s="51">
        <f t="shared" si="6"/>
        <v>0</v>
      </c>
    </row>
    <row r="217" spans="1:5" s="5" customFormat="1" ht="28.2" thickBot="1" x14ac:dyDescent="0.3">
      <c r="A217" s="57" t="s">
        <v>148</v>
      </c>
      <c r="B217" s="79" t="s">
        <v>149</v>
      </c>
      <c r="C217" s="76">
        <f>C218+C222+C231</f>
        <v>56409.8</v>
      </c>
      <c r="D217" s="58">
        <f>D218+D222+D231</f>
        <v>46805.9</v>
      </c>
      <c r="E217" s="45">
        <f t="shared" si="6"/>
        <v>0.82974766795840438</v>
      </c>
    </row>
    <row r="218" spans="1:5" x14ac:dyDescent="0.25">
      <c r="A218" s="53" t="s">
        <v>150</v>
      </c>
      <c r="B218" s="80" t="s">
        <v>151</v>
      </c>
      <c r="C218" s="54">
        <f>C219</f>
        <v>115</v>
      </c>
      <c r="D218" s="93">
        <f>D219</f>
        <v>112.1</v>
      </c>
      <c r="E218" s="56">
        <f t="shared" si="6"/>
        <v>0.97478260869565214</v>
      </c>
    </row>
    <row r="219" spans="1:5" ht="55.2" x14ac:dyDescent="0.25">
      <c r="A219" s="13" t="s">
        <v>152</v>
      </c>
      <c r="B219" s="81" t="s">
        <v>153</v>
      </c>
      <c r="C219" s="43">
        <f>C220+C221</f>
        <v>115</v>
      </c>
      <c r="D219" s="94">
        <f>D220+D221</f>
        <v>112.1</v>
      </c>
      <c r="E219" s="12">
        <f t="shared" si="6"/>
        <v>0.97478260869565214</v>
      </c>
    </row>
    <row r="220" spans="1:5" s="24" customFormat="1" ht="41.4" x14ac:dyDescent="0.25">
      <c r="A220" s="28" t="s">
        <v>268</v>
      </c>
      <c r="B220" s="81" t="s">
        <v>267</v>
      </c>
      <c r="C220" s="43">
        <v>0.1</v>
      </c>
      <c r="D220" s="94">
        <v>0.1</v>
      </c>
      <c r="E220" s="12">
        <f t="shared" si="6"/>
        <v>1</v>
      </c>
    </row>
    <row r="221" spans="1:5" ht="55.2" x14ac:dyDescent="0.25">
      <c r="A221" s="13" t="s">
        <v>154</v>
      </c>
      <c r="B221" s="81" t="s">
        <v>155</v>
      </c>
      <c r="C221" s="43">
        <v>114.9</v>
      </c>
      <c r="D221" s="94">
        <v>112</v>
      </c>
      <c r="E221" s="12">
        <f t="shared" si="6"/>
        <v>0.9747606614447345</v>
      </c>
    </row>
    <row r="222" spans="1:5" x14ac:dyDescent="0.25">
      <c r="A222" s="13" t="s">
        <v>156</v>
      </c>
      <c r="B222" s="81" t="s">
        <v>157</v>
      </c>
      <c r="C222" s="43">
        <f>C223</f>
        <v>36018.800000000003</v>
      </c>
      <c r="D222" s="94">
        <f>D223</f>
        <v>32976.400000000001</v>
      </c>
      <c r="E222" s="12">
        <f t="shared" si="6"/>
        <v>0.91553299943362909</v>
      </c>
    </row>
    <row r="223" spans="1:5" s="47" customFormat="1" ht="27.6" x14ac:dyDescent="0.25">
      <c r="A223" s="13" t="s">
        <v>158</v>
      </c>
      <c r="B223" s="81" t="s">
        <v>457</v>
      </c>
      <c r="C223" s="43">
        <f>C224+C225+C226</f>
        <v>36018.800000000003</v>
      </c>
      <c r="D223" s="94">
        <f>D224+D225+D226</f>
        <v>32976.400000000001</v>
      </c>
      <c r="E223" s="12">
        <f t="shared" si="6"/>
        <v>0.91553299943362909</v>
      </c>
    </row>
    <row r="224" spans="1:5" s="47" customFormat="1" ht="27.6" x14ac:dyDescent="0.25">
      <c r="A224" s="13" t="s">
        <v>160</v>
      </c>
      <c r="B224" s="81" t="s">
        <v>458</v>
      </c>
      <c r="C224" s="43">
        <v>630.79999999999995</v>
      </c>
      <c r="D224" s="94">
        <v>605</v>
      </c>
      <c r="E224" s="12">
        <f t="shared" si="6"/>
        <v>0.95909955611921371</v>
      </c>
    </row>
    <row r="225" spans="1:5" s="47" customFormat="1" x14ac:dyDescent="0.25">
      <c r="A225" s="13" t="s">
        <v>270</v>
      </c>
      <c r="B225" s="81" t="s">
        <v>459</v>
      </c>
      <c r="C225" s="43">
        <v>5700</v>
      </c>
      <c r="D225" s="94">
        <v>5172.1000000000004</v>
      </c>
      <c r="E225" s="12">
        <f t="shared" si="6"/>
        <v>0.90738596491228074</v>
      </c>
    </row>
    <row r="226" spans="1:5" s="47" customFormat="1" ht="27.6" x14ac:dyDescent="0.25">
      <c r="A226" s="13" t="s">
        <v>272</v>
      </c>
      <c r="B226" s="81" t="s">
        <v>460</v>
      </c>
      <c r="C226" s="43">
        <v>29688</v>
      </c>
      <c r="D226" s="94">
        <v>27199.3</v>
      </c>
      <c r="E226" s="12">
        <f t="shared" si="6"/>
        <v>0.91617151711129075</v>
      </c>
    </row>
    <row r="227" spans="1:5" ht="27.6" x14ac:dyDescent="0.25">
      <c r="A227" s="13" t="s">
        <v>158</v>
      </c>
      <c r="B227" s="81" t="s">
        <v>159</v>
      </c>
      <c r="C227" s="43">
        <f>C228+C229+C230</f>
        <v>17082.599999999999</v>
      </c>
      <c r="D227" s="94">
        <v>17082.7</v>
      </c>
      <c r="E227" s="12">
        <f t="shared" si="6"/>
        <v>1.0000058539098264</v>
      </c>
    </row>
    <row r="228" spans="1:5" ht="27.6" x14ac:dyDescent="0.25">
      <c r="A228" s="13" t="s">
        <v>160</v>
      </c>
      <c r="B228" s="81" t="s">
        <v>161</v>
      </c>
      <c r="C228" s="43">
        <v>726.2</v>
      </c>
      <c r="D228" s="94">
        <v>726.2</v>
      </c>
      <c r="E228" s="12">
        <f t="shared" si="6"/>
        <v>1</v>
      </c>
    </row>
    <row r="229" spans="1:5" s="24" customFormat="1" x14ac:dyDescent="0.25">
      <c r="A229" s="26" t="s">
        <v>270</v>
      </c>
      <c r="B229" s="81" t="s">
        <v>269</v>
      </c>
      <c r="C229" s="43">
        <v>3599</v>
      </c>
      <c r="D229" s="94">
        <v>3599</v>
      </c>
      <c r="E229" s="12">
        <f t="shared" si="6"/>
        <v>1</v>
      </c>
    </row>
    <row r="230" spans="1:5" s="24" customFormat="1" ht="27.6" x14ac:dyDescent="0.25">
      <c r="A230" s="28" t="s">
        <v>272</v>
      </c>
      <c r="B230" s="81" t="s">
        <v>271</v>
      </c>
      <c r="C230" s="43">
        <v>12757.4</v>
      </c>
      <c r="D230" s="94">
        <v>12757.5</v>
      </c>
      <c r="E230" s="12">
        <f t="shared" si="6"/>
        <v>1.0000078385878</v>
      </c>
    </row>
    <row r="231" spans="1:5" x14ac:dyDescent="0.25">
      <c r="A231" s="13" t="s">
        <v>84</v>
      </c>
      <c r="B231" s="81" t="s">
        <v>162</v>
      </c>
      <c r="C231" s="43">
        <f>C232</f>
        <v>20276</v>
      </c>
      <c r="D231" s="94">
        <f>D232</f>
        <v>13717.4</v>
      </c>
      <c r="E231" s="12">
        <f t="shared" si="6"/>
        <v>0.67653383310317616</v>
      </c>
    </row>
    <row r="232" spans="1:5" ht="27.6" x14ac:dyDescent="0.25">
      <c r="A232" s="13" t="s">
        <v>32</v>
      </c>
      <c r="B232" s="81" t="s">
        <v>163</v>
      </c>
      <c r="C232" s="43">
        <f>C233</f>
        <v>20276</v>
      </c>
      <c r="D232" s="94">
        <f>D233</f>
        <v>13717.4</v>
      </c>
      <c r="E232" s="12">
        <f t="shared" si="6"/>
        <v>0.67653383310317616</v>
      </c>
    </row>
    <row r="233" spans="1:5" ht="28.2" thickBot="1" x14ac:dyDescent="0.3">
      <c r="A233" s="52" t="s">
        <v>164</v>
      </c>
      <c r="B233" s="84" t="s">
        <v>165</v>
      </c>
      <c r="C233" s="49">
        <v>20276</v>
      </c>
      <c r="D233" s="97">
        <v>13717.4</v>
      </c>
      <c r="E233" s="51">
        <f t="shared" si="6"/>
        <v>0.67653383310317616</v>
      </c>
    </row>
    <row r="234" spans="1:5" s="5" customFormat="1" ht="14.4" thickBot="1" x14ac:dyDescent="0.3">
      <c r="A234" s="57" t="s">
        <v>166</v>
      </c>
      <c r="B234" s="79" t="s">
        <v>167</v>
      </c>
      <c r="C234" s="58">
        <f>C235+C238+C245+C248</f>
        <v>46927.6</v>
      </c>
      <c r="D234" s="92">
        <f>D235+D238+D245+D248</f>
        <v>31132.899999999998</v>
      </c>
      <c r="E234" s="45">
        <f t="shared" si="6"/>
        <v>0.66342408305560052</v>
      </c>
    </row>
    <row r="235" spans="1:5" ht="55.2" x14ac:dyDescent="0.25">
      <c r="A235" s="53" t="s">
        <v>168</v>
      </c>
      <c r="B235" s="80" t="s">
        <v>169</v>
      </c>
      <c r="C235" s="54">
        <f>C236</f>
        <v>799</v>
      </c>
      <c r="D235" s="93">
        <f>D236</f>
        <v>0</v>
      </c>
      <c r="E235" s="56">
        <f t="shared" si="6"/>
        <v>0</v>
      </c>
    </row>
    <row r="236" spans="1:5" ht="27.6" x14ac:dyDescent="0.25">
      <c r="A236" s="13" t="s">
        <v>170</v>
      </c>
      <c r="B236" s="81" t="s">
        <v>171</v>
      </c>
      <c r="C236" s="43">
        <f>C237</f>
        <v>799</v>
      </c>
      <c r="D236" s="94">
        <f>D237</f>
        <v>0</v>
      </c>
      <c r="E236" s="12">
        <f t="shared" si="6"/>
        <v>0</v>
      </c>
    </row>
    <row r="237" spans="1:5" ht="69" x14ac:dyDescent="0.25">
      <c r="A237" s="13" t="s">
        <v>570</v>
      </c>
      <c r="B237" s="81" t="s">
        <v>569</v>
      </c>
      <c r="C237" s="43">
        <v>799</v>
      </c>
      <c r="D237" s="94">
        <v>0</v>
      </c>
      <c r="E237" s="12">
        <f t="shared" si="6"/>
        <v>0</v>
      </c>
    </row>
    <row r="238" spans="1:5" ht="41.4" x14ac:dyDescent="0.25">
      <c r="A238" s="13" t="s">
        <v>173</v>
      </c>
      <c r="B238" s="81" t="s">
        <v>174</v>
      </c>
      <c r="C238" s="43">
        <f>C239+C241+C243</f>
        <v>2464.5</v>
      </c>
      <c r="D238" s="94">
        <f>D239+D241+D243</f>
        <v>1321.6</v>
      </c>
      <c r="E238" s="12">
        <f t="shared" si="6"/>
        <v>0.53625481842158651</v>
      </c>
    </row>
    <row r="239" spans="1:5" s="24" customFormat="1" x14ac:dyDescent="0.25">
      <c r="A239" s="29" t="s">
        <v>275</v>
      </c>
      <c r="B239" s="81" t="s">
        <v>273</v>
      </c>
      <c r="C239" s="43">
        <f>C240</f>
        <v>2057.5</v>
      </c>
      <c r="D239" s="94">
        <f>D240</f>
        <v>1122.8</v>
      </c>
      <c r="E239" s="12">
        <f t="shared" si="6"/>
        <v>0.54571081409477518</v>
      </c>
    </row>
    <row r="240" spans="1:5" s="24" customFormat="1" x14ac:dyDescent="0.25">
      <c r="A240" s="26" t="s">
        <v>276</v>
      </c>
      <c r="B240" s="81" t="s">
        <v>274</v>
      </c>
      <c r="C240" s="43">
        <v>2057.5</v>
      </c>
      <c r="D240" s="94">
        <v>1122.8</v>
      </c>
      <c r="E240" s="12">
        <f t="shared" si="6"/>
        <v>0.54571081409477518</v>
      </c>
    </row>
    <row r="241" spans="1:5" s="34" customFormat="1" x14ac:dyDescent="0.25">
      <c r="A241" s="13" t="s">
        <v>299</v>
      </c>
      <c r="B241" s="81" t="s">
        <v>300</v>
      </c>
      <c r="C241" s="43">
        <f>C242</f>
        <v>110</v>
      </c>
      <c r="D241" s="94">
        <f>D242</f>
        <v>4.8</v>
      </c>
      <c r="E241" s="12">
        <f t="shared" si="6"/>
        <v>4.3636363636363633E-2</v>
      </c>
    </row>
    <row r="242" spans="1:5" s="34" customFormat="1" x14ac:dyDescent="0.25">
      <c r="A242" s="13" t="s">
        <v>302</v>
      </c>
      <c r="B242" s="81" t="s">
        <v>301</v>
      </c>
      <c r="C242" s="43">
        <v>110</v>
      </c>
      <c r="D242" s="94">
        <v>4.8</v>
      </c>
      <c r="E242" s="12">
        <f t="shared" si="6"/>
        <v>4.3636363636363633E-2</v>
      </c>
    </row>
    <row r="243" spans="1:5" x14ac:dyDescent="0.25">
      <c r="A243" s="13" t="s">
        <v>175</v>
      </c>
      <c r="B243" s="81" t="s">
        <v>176</v>
      </c>
      <c r="C243" s="43">
        <f>C244</f>
        <v>297</v>
      </c>
      <c r="D243" s="94">
        <f>D244</f>
        <v>194</v>
      </c>
      <c r="E243" s="12">
        <f t="shared" si="6"/>
        <v>0.65319865319865322</v>
      </c>
    </row>
    <row r="244" spans="1:5" x14ac:dyDescent="0.25">
      <c r="A244" s="13" t="s">
        <v>177</v>
      </c>
      <c r="B244" s="81" t="s">
        <v>178</v>
      </c>
      <c r="C244" s="43">
        <v>297</v>
      </c>
      <c r="D244" s="94">
        <v>194</v>
      </c>
      <c r="E244" s="12">
        <f t="shared" si="6"/>
        <v>0.65319865319865322</v>
      </c>
    </row>
    <row r="245" spans="1:5" s="48" customFormat="1" x14ac:dyDescent="0.25">
      <c r="A245" s="33" t="s">
        <v>84</v>
      </c>
      <c r="B245" s="81" t="s">
        <v>461</v>
      </c>
      <c r="C245" s="43">
        <f>C246</f>
        <v>41562.1</v>
      </c>
      <c r="D245" s="94">
        <f>D246</f>
        <v>28216.1</v>
      </c>
      <c r="E245" s="12">
        <f t="shared" si="6"/>
        <v>0.67889014270212522</v>
      </c>
    </row>
    <row r="246" spans="1:5" s="48" customFormat="1" ht="27.6" x14ac:dyDescent="0.25">
      <c r="A246" s="33" t="s">
        <v>32</v>
      </c>
      <c r="B246" s="81" t="s">
        <v>462</v>
      </c>
      <c r="C246" s="43">
        <f>C247</f>
        <v>41562.1</v>
      </c>
      <c r="D246" s="94">
        <f>D247</f>
        <v>28216.1</v>
      </c>
      <c r="E246" s="12">
        <f t="shared" si="6"/>
        <v>0.67889014270212522</v>
      </c>
    </row>
    <row r="247" spans="1:5" s="48" customFormat="1" ht="41.4" x14ac:dyDescent="0.25">
      <c r="A247" s="33" t="s">
        <v>172</v>
      </c>
      <c r="B247" s="81" t="s">
        <v>463</v>
      </c>
      <c r="C247" s="43">
        <v>41562.1</v>
      </c>
      <c r="D247" s="94">
        <v>28216.1</v>
      </c>
      <c r="E247" s="12">
        <f t="shared" si="6"/>
        <v>0.67889014270212522</v>
      </c>
    </row>
    <row r="248" spans="1:5" s="48" customFormat="1" x14ac:dyDescent="0.25">
      <c r="A248" s="33" t="s">
        <v>469</v>
      </c>
      <c r="B248" s="81" t="s">
        <v>464</v>
      </c>
      <c r="C248" s="43">
        <f>C249+C251</f>
        <v>2102</v>
      </c>
      <c r="D248" s="94">
        <f>D249+D251</f>
        <v>1595.2</v>
      </c>
      <c r="E248" s="12">
        <f t="shared" si="6"/>
        <v>0.75889628924833497</v>
      </c>
    </row>
    <row r="249" spans="1:5" s="48" customFormat="1" ht="27.6" x14ac:dyDescent="0.25">
      <c r="A249" s="33" t="s">
        <v>244</v>
      </c>
      <c r="B249" s="81" t="s">
        <v>465</v>
      </c>
      <c r="C249" s="43">
        <f>C250</f>
        <v>300</v>
      </c>
      <c r="D249" s="94">
        <f>D250</f>
        <v>300</v>
      </c>
      <c r="E249" s="12">
        <f t="shared" si="6"/>
        <v>1</v>
      </c>
    </row>
    <row r="250" spans="1:5" s="48" customFormat="1" ht="27.6" x14ac:dyDescent="0.25">
      <c r="A250" s="33" t="s">
        <v>245</v>
      </c>
      <c r="B250" s="81" t="s">
        <v>466</v>
      </c>
      <c r="C250" s="43">
        <v>300</v>
      </c>
      <c r="D250" s="94">
        <v>300</v>
      </c>
      <c r="E250" s="12">
        <f t="shared" si="6"/>
        <v>1</v>
      </c>
    </row>
    <row r="251" spans="1:5" s="48" customFormat="1" ht="41.4" x14ac:dyDescent="0.25">
      <c r="A251" s="33" t="s">
        <v>20</v>
      </c>
      <c r="B251" s="81" t="s">
        <v>467</v>
      </c>
      <c r="C251" s="43">
        <f>C252</f>
        <v>1802</v>
      </c>
      <c r="D251" s="94">
        <f>D252</f>
        <v>1295.2</v>
      </c>
      <c r="E251" s="12">
        <f t="shared" si="6"/>
        <v>0.71875693673695895</v>
      </c>
    </row>
    <row r="252" spans="1:5" s="48" customFormat="1" ht="55.8" thickBot="1" x14ac:dyDescent="0.3">
      <c r="A252" s="77" t="s">
        <v>470</v>
      </c>
      <c r="B252" s="84" t="s">
        <v>468</v>
      </c>
      <c r="C252" s="49">
        <v>1802</v>
      </c>
      <c r="D252" s="95">
        <v>1295.2</v>
      </c>
      <c r="E252" s="51">
        <f t="shared" si="6"/>
        <v>0.71875693673695895</v>
      </c>
    </row>
    <row r="253" spans="1:5" s="5" customFormat="1" ht="14.4" thickBot="1" x14ac:dyDescent="0.3">
      <c r="A253" s="57" t="s">
        <v>179</v>
      </c>
      <c r="B253" s="79" t="s">
        <v>180</v>
      </c>
      <c r="C253" s="58">
        <f t="shared" ref="C253:D255" si="7">C254</f>
        <v>199</v>
      </c>
      <c r="D253" s="92">
        <f t="shared" si="7"/>
        <v>122.1</v>
      </c>
      <c r="E253" s="45">
        <f t="shared" si="6"/>
        <v>0.6135678391959799</v>
      </c>
    </row>
    <row r="254" spans="1:5" x14ac:dyDescent="0.25">
      <c r="A254" s="53" t="s">
        <v>181</v>
      </c>
      <c r="B254" s="80" t="s">
        <v>182</v>
      </c>
      <c r="C254" s="54">
        <f t="shared" si="7"/>
        <v>199</v>
      </c>
      <c r="D254" s="98">
        <f t="shared" si="7"/>
        <v>122.1</v>
      </c>
      <c r="E254" s="56">
        <f t="shared" si="6"/>
        <v>0.6135678391959799</v>
      </c>
    </row>
    <row r="255" spans="1:5" s="48" customFormat="1" ht="53.25" customHeight="1" x14ac:dyDescent="0.25">
      <c r="A255" s="13" t="s">
        <v>473</v>
      </c>
      <c r="B255" s="81" t="s">
        <v>471</v>
      </c>
      <c r="C255" s="43">
        <f t="shared" si="7"/>
        <v>199</v>
      </c>
      <c r="D255" s="96">
        <f t="shared" si="7"/>
        <v>122.1</v>
      </c>
      <c r="E255" s="12">
        <f t="shared" si="6"/>
        <v>0.6135678391959799</v>
      </c>
    </row>
    <row r="256" spans="1:5" s="48" customFormat="1" ht="42" thickBot="1" x14ac:dyDescent="0.3">
      <c r="A256" s="52" t="s">
        <v>474</v>
      </c>
      <c r="B256" s="84" t="s">
        <v>472</v>
      </c>
      <c r="C256" s="49">
        <v>199</v>
      </c>
      <c r="D256" s="97">
        <v>122.1</v>
      </c>
      <c r="E256" s="51">
        <f t="shared" si="6"/>
        <v>0.6135678391959799</v>
      </c>
    </row>
    <row r="257" spans="1:5" s="5" customFormat="1" ht="28.2" thickBot="1" x14ac:dyDescent="0.3">
      <c r="A257" s="57" t="s">
        <v>183</v>
      </c>
      <c r="B257" s="79" t="s">
        <v>184</v>
      </c>
      <c r="C257" s="58">
        <f>C258+C267+C284</f>
        <v>828487.49999999988</v>
      </c>
      <c r="D257" s="92">
        <f>D258+D267+D284</f>
        <v>674576.1</v>
      </c>
      <c r="E257" s="45">
        <f t="shared" si="6"/>
        <v>0.81422604444846791</v>
      </c>
    </row>
    <row r="258" spans="1:5" s="5" customFormat="1" x14ac:dyDescent="0.25">
      <c r="A258" s="78" t="s">
        <v>279</v>
      </c>
      <c r="B258" s="80" t="s">
        <v>277</v>
      </c>
      <c r="C258" s="54">
        <f>C259+C265</f>
        <v>631115.6</v>
      </c>
      <c r="D258" s="93">
        <f>D259+D265</f>
        <v>561635.4</v>
      </c>
      <c r="E258" s="56">
        <f t="shared" si="6"/>
        <v>0.88990891684502815</v>
      </c>
    </row>
    <row r="259" spans="1:5" s="5" customFormat="1" ht="27.6" x14ac:dyDescent="0.25">
      <c r="A259" s="29" t="s">
        <v>280</v>
      </c>
      <c r="B259" s="81" t="s">
        <v>278</v>
      </c>
      <c r="C259" s="43">
        <f>C260+C261+C262+C263+C264</f>
        <v>591115.6</v>
      </c>
      <c r="D259" s="94">
        <f>D260+D261+D262+D263+D264</f>
        <v>522727</v>
      </c>
      <c r="E259" s="12">
        <f t="shared" si="6"/>
        <v>0.88430587857941834</v>
      </c>
    </row>
    <row r="260" spans="1:5" s="5" customFormat="1" ht="41.4" x14ac:dyDescent="0.25">
      <c r="A260" s="29" t="s">
        <v>572</v>
      </c>
      <c r="B260" s="81" t="s">
        <v>571</v>
      </c>
      <c r="C260" s="43">
        <v>100</v>
      </c>
      <c r="D260" s="94">
        <v>0</v>
      </c>
      <c r="E260" s="12">
        <f t="shared" si="6"/>
        <v>0</v>
      </c>
    </row>
    <row r="261" spans="1:5" s="5" customFormat="1" x14ac:dyDescent="0.25">
      <c r="A261" s="29" t="s">
        <v>574</v>
      </c>
      <c r="B261" s="81" t="s">
        <v>573</v>
      </c>
      <c r="C261" s="43">
        <v>600</v>
      </c>
      <c r="D261" s="94">
        <v>0</v>
      </c>
      <c r="E261" s="12">
        <f t="shared" si="6"/>
        <v>0</v>
      </c>
    </row>
    <row r="262" spans="1:5" s="5" customFormat="1" ht="27" customHeight="1" x14ac:dyDescent="0.25">
      <c r="A262" s="13" t="s">
        <v>317</v>
      </c>
      <c r="B262" s="81" t="s">
        <v>316</v>
      </c>
      <c r="C262" s="43">
        <v>8523.7000000000007</v>
      </c>
      <c r="D262" s="94">
        <v>8523.6</v>
      </c>
      <c r="E262" s="12">
        <f t="shared" si="6"/>
        <v>0.99998826800567819</v>
      </c>
    </row>
    <row r="263" spans="1:5" s="5" customFormat="1" ht="27" customHeight="1" x14ac:dyDescent="0.25">
      <c r="A263" s="13" t="s">
        <v>575</v>
      </c>
      <c r="B263" s="81" t="s">
        <v>576</v>
      </c>
      <c r="C263" s="43">
        <v>11721.3</v>
      </c>
      <c r="D263" s="94">
        <v>0</v>
      </c>
      <c r="E263" s="12">
        <f t="shared" ref="E263:E308" si="8">D263/C263</f>
        <v>0</v>
      </c>
    </row>
    <row r="264" spans="1:5" s="5" customFormat="1" x14ac:dyDescent="0.25">
      <c r="A264" s="13" t="s">
        <v>304</v>
      </c>
      <c r="B264" s="81" t="s">
        <v>303</v>
      </c>
      <c r="C264" s="43">
        <v>570170.6</v>
      </c>
      <c r="D264" s="94">
        <v>514203.4</v>
      </c>
      <c r="E264" s="12">
        <f t="shared" si="8"/>
        <v>0.90184130854870459</v>
      </c>
    </row>
    <row r="265" spans="1:5" s="5" customFormat="1" x14ac:dyDescent="0.25">
      <c r="A265" s="13" t="s">
        <v>306</v>
      </c>
      <c r="B265" s="81" t="s">
        <v>305</v>
      </c>
      <c r="C265" s="43">
        <f>C266</f>
        <v>40000</v>
      </c>
      <c r="D265" s="94">
        <f>D266</f>
        <v>38908.400000000001</v>
      </c>
      <c r="E265" s="12">
        <f t="shared" si="8"/>
        <v>0.97271000000000007</v>
      </c>
    </row>
    <row r="266" spans="1:5" s="5" customFormat="1" ht="41.4" x14ac:dyDescent="0.25">
      <c r="A266" s="37" t="s">
        <v>476</v>
      </c>
      <c r="B266" s="81" t="s">
        <v>475</v>
      </c>
      <c r="C266" s="43">
        <v>40000</v>
      </c>
      <c r="D266" s="94">
        <v>38908.400000000001</v>
      </c>
      <c r="E266" s="12">
        <f t="shared" si="8"/>
        <v>0.97271000000000007</v>
      </c>
    </row>
    <row r="267" spans="1:5" x14ac:dyDescent="0.25">
      <c r="A267" s="13" t="s">
        <v>185</v>
      </c>
      <c r="B267" s="81" t="s">
        <v>186</v>
      </c>
      <c r="C267" s="43">
        <f>C268+C278+C280+C282</f>
        <v>177433.8</v>
      </c>
      <c r="D267" s="94">
        <f>D268+D278+D280+D282</f>
        <v>101776.19999999998</v>
      </c>
      <c r="E267" s="12">
        <f t="shared" si="8"/>
        <v>0.57360097117911013</v>
      </c>
    </row>
    <row r="268" spans="1:5" ht="27.6" x14ac:dyDescent="0.25">
      <c r="A268" s="13" t="s">
        <v>187</v>
      </c>
      <c r="B268" s="81" t="s">
        <v>188</v>
      </c>
      <c r="C268" s="43">
        <f>C269+C270+C271+C272+C273+C274+C275+C276+C277</f>
        <v>115957.59999999999</v>
      </c>
      <c r="D268" s="94">
        <f>D269+D270+D271+D272+D273+D274+D275+D276+D277</f>
        <v>90802.89999999998</v>
      </c>
      <c r="E268" s="12">
        <f t="shared" si="8"/>
        <v>0.78306984621965259</v>
      </c>
    </row>
    <row r="269" spans="1:5" s="48" customFormat="1" ht="27.6" x14ac:dyDescent="0.25">
      <c r="A269" s="13" t="s">
        <v>481</v>
      </c>
      <c r="B269" s="81" t="s">
        <v>477</v>
      </c>
      <c r="C269" s="43">
        <v>824.8</v>
      </c>
      <c r="D269" s="94">
        <v>474.8</v>
      </c>
      <c r="E269" s="12">
        <f t="shared" si="8"/>
        <v>0.57565470417070808</v>
      </c>
    </row>
    <row r="270" spans="1:5" s="48" customFormat="1" x14ac:dyDescent="0.25">
      <c r="A270" s="13" t="s">
        <v>482</v>
      </c>
      <c r="B270" s="81" t="s">
        <v>478</v>
      </c>
      <c r="C270" s="43">
        <v>9657.6</v>
      </c>
      <c r="D270" s="94">
        <v>8917.9</v>
      </c>
      <c r="E270" s="12">
        <f t="shared" si="8"/>
        <v>0.92340747183565264</v>
      </c>
    </row>
    <row r="271" spans="1:5" s="48" customFormat="1" ht="27.6" x14ac:dyDescent="0.25">
      <c r="A271" s="13" t="s">
        <v>483</v>
      </c>
      <c r="B271" s="81" t="s">
        <v>479</v>
      </c>
      <c r="C271" s="43">
        <v>18903.400000000001</v>
      </c>
      <c r="D271" s="94">
        <v>12833.8</v>
      </c>
      <c r="E271" s="12">
        <f t="shared" si="8"/>
        <v>0.67891490419712852</v>
      </c>
    </row>
    <row r="272" spans="1:5" s="48" customFormat="1" x14ac:dyDescent="0.25">
      <c r="A272" s="13" t="s">
        <v>484</v>
      </c>
      <c r="B272" s="81" t="s">
        <v>480</v>
      </c>
      <c r="C272" s="43">
        <v>10386</v>
      </c>
      <c r="D272" s="94">
        <v>10019</v>
      </c>
      <c r="E272" s="12">
        <f t="shared" si="8"/>
        <v>0.96466397072982857</v>
      </c>
    </row>
    <row r="273" spans="1:5" s="19" customFormat="1" x14ac:dyDescent="0.25">
      <c r="A273" s="13" t="s">
        <v>236</v>
      </c>
      <c r="B273" s="81" t="s">
        <v>237</v>
      </c>
      <c r="C273" s="43">
        <v>19689.900000000001</v>
      </c>
      <c r="D273" s="94">
        <v>12632.9</v>
      </c>
      <c r="E273" s="12">
        <f t="shared" si="8"/>
        <v>0.64159289788165497</v>
      </c>
    </row>
    <row r="274" spans="1:5" s="19" customFormat="1" ht="33" customHeight="1" x14ac:dyDescent="0.25">
      <c r="A274" s="13" t="s">
        <v>238</v>
      </c>
      <c r="B274" s="81" t="s">
        <v>239</v>
      </c>
      <c r="C274" s="43">
        <v>43577.7</v>
      </c>
      <c r="D274" s="94">
        <v>33931</v>
      </c>
      <c r="E274" s="12">
        <f t="shared" si="8"/>
        <v>0.77863219031752484</v>
      </c>
    </row>
    <row r="275" spans="1:5" s="48" customFormat="1" ht="33" customHeight="1" x14ac:dyDescent="0.25">
      <c r="A275" s="13" t="s">
        <v>487</v>
      </c>
      <c r="B275" s="81" t="s">
        <v>485</v>
      </c>
      <c r="C275" s="43">
        <v>1395</v>
      </c>
      <c r="D275" s="94">
        <v>494.4</v>
      </c>
      <c r="E275" s="12">
        <f t="shared" si="8"/>
        <v>0.3544086021505376</v>
      </c>
    </row>
    <row r="276" spans="1:5" s="36" customFormat="1" ht="20.25" customHeight="1" x14ac:dyDescent="0.25">
      <c r="A276" s="13" t="s">
        <v>319</v>
      </c>
      <c r="B276" s="81" t="s">
        <v>318</v>
      </c>
      <c r="C276" s="43">
        <v>3945.3</v>
      </c>
      <c r="D276" s="94">
        <v>3921.2</v>
      </c>
      <c r="E276" s="12">
        <f t="shared" si="8"/>
        <v>0.99389146579474297</v>
      </c>
    </row>
    <row r="277" spans="1:5" s="48" customFormat="1" ht="20.25" customHeight="1" x14ac:dyDescent="0.25">
      <c r="A277" s="13" t="s">
        <v>488</v>
      </c>
      <c r="B277" s="81" t="s">
        <v>486</v>
      </c>
      <c r="C277" s="43">
        <v>7577.9</v>
      </c>
      <c r="D277" s="94">
        <v>7577.9</v>
      </c>
      <c r="E277" s="12">
        <f t="shared" si="8"/>
        <v>1</v>
      </c>
    </row>
    <row r="278" spans="1:5" s="48" customFormat="1" ht="45" customHeight="1" x14ac:dyDescent="0.25">
      <c r="A278" s="13" t="s">
        <v>191</v>
      </c>
      <c r="B278" s="81" t="s">
        <v>489</v>
      </c>
      <c r="C278" s="43">
        <f>C279</f>
        <v>100</v>
      </c>
      <c r="D278" s="94">
        <f>D279</f>
        <v>100</v>
      </c>
      <c r="E278" s="12">
        <f t="shared" si="8"/>
        <v>1</v>
      </c>
    </row>
    <row r="279" spans="1:5" s="48" customFormat="1" ht="20.25" customHeight="1" x14ac:dyDescent="0.25">
      <c r="A279" s="13" t="s">
        <v>192</v>
      </c>
      <c r="B279" s="81" t="s">
        <v>490</v>
      </c>
      <c r="C279" s="43">
        <v>100</v>
      </c>
      <c r="D279" s="94">
        <v>100</v>
      </c>
      <c r="E279" s="12">
        <f t="shared" si="8"/>
        <v>1</v>
      </c>
    </row>
    <row r="280" spans="1:5" s="48" customFormat="1" ht="29.25" customHeight="1" x14ac:dyDescent="0.25">
      <c r="A280" s="13" t="s">
        <v>493</v>
      </c>
      <c r="B280" s="81" t="s">
        <v>491</v>
      </c>
      <c r="C280" s="43">
        <f>C281</f>
        <v>1020.8</v>
      </c>
      <c r="D280" s="94">
        <f>D281</f>
        <v>996.6</v>
      </c>
      <c r="E280" s="12">
        <f t="shared" si="8"/>
        <v>0.97629310344827591</v>
      </c>
    </row>
    <row r="281" spans="1:5" s="48" customFormat="1" ht="20.25" customHeight="1" x14ac:dyDescent="0.25">
      <c r="A281" s="13" t="s">
        <v>494</v>
      </c>
      <c r="B281" s="81" t="s">
        <v>492</v>
      </c>
      <c r="C281" s="43">
        <v>1020.8</v>
      </c>
      <c r="D281" s="94">
        <v>996.6</v>
      </c>
      <c r="E281" s="12">
        <f t="shared" si="8"/>
        <v>0.97629310344827591</v>
      </c>
    </row>
    <row r="282" spans="1:5" s="36" customFormat="1" ht="20.25" customHeight="1" x14ac:dyDescent="0.25">
      <c r="A282" s="13" t="s">
        <v>306</v>
      </c>
      <c r="B282" s="81" t="s">
        <v>320</v>
      </c>
      <c r="C282" s="43">
        <f>C283</f>
        <v>60355.4</v>
      </c>
      <c r="D282" s="94">
        <f>D283</f>
        <v>9876.7000000000007</v>
      </c>
      <c r="E282" s="12">
        <f t="shared" si="8"/>
        <v>0.16364235843023162</v>
      </c>
    </row>
    <row r="283" spans="1:5" s="36" customFormat="1" ht="17.25" customHeight="1" x14ac:dyDescent="0.25">
      <c r="A283" s="13" t="s">
        <v>322</v>
      </c>
      <c r="B283" s="81" t="s">
        <v>321</v>
      </c>
      <c r="C283" s="43">
        <v>60355.4</v>
      </c>
      <c r="D283" s="94">
        <v>9876.7000000000007</v>
      </c>
      <c r="E283" s="12">
        <f t="shared" si="8"/>
        <v>0.16364235843023162</v>
      </c>
    </row>
    <row r="284" spans="1:5" ht="27.6" x14ac:dyDescent="0.25">
      <c r="A284" s="13" t="s">
        <v>189</v>
      </c>
      <c r="B284" s="81" t="s">
        <v>190</v>
      </c>
      <c r="C284" s="43">
        <f>C285</f>
        <v>19938.100000000002</v>
      </c>
      <c r="D284" s="94">
        <f>D285</f>
        <v>11164.5</v>
      </c>
      <c r="E284" s="12">
        <f t="shared" si="8"/>
        <v>0.55995807022735355</v>
      </c>
    </row>
    <row r="285" spans="1:5" s="48" customFormat="1" x14ac:dyDescent="0.25">
      <c r="A285" s="13" t="s">
        <v>84</v>
      </c>
      <c r="B285" s="81" t="s">
        <v>495</v>
      </c>
      <c r="C285" s="43">
        <f>C286+C287+C288</f>
        <v>19938.100000000002</v>
      </c>
      <c r="D285" s="94">
        <f>D286+D287+D288</f>
        <v>11164.5</v>
      </c>
      <c r="E285" s="12">
        <f t="shared" si="8"/>
        <v>0.55995807022735355</v>
      </c>
    </row>
    <row r="286" spans="1:5" s="48" customFormat="1" ht="27.6" x14ac:dyDescent="0.25">
      <c r="A286" s="13" t="s">
        <v>33</v>
      </c>
      <c r="B286" s="81" t="s">
        <v>496</v>
      </c>
      <c r="C286" s="43">
        <v>2160.6999999999998</v>
      </c>
      <c r="D286" s="94">
        <v>905.4</v>
      </c>
      <c r="E286" s="12">
        <f t="shared" si="8"/>
        <v>0.41903086962558433</v>
      </c>
    </row>
    <row r="287" spans="1:5" s="48" customFormat="1" ht="41.4" x14ac:dyDescent="0.25">
      <c r="A287" s="13" t="s">
        <v>34</v>
      </c>
      <c r="B287" s="81" t="s">
        <v>497</v>
      </c>
      <c r="C287" s="43">
        <v>10659.7</v>
      </c>
      <c r="D287" s="94">
        <v>6110.4</v>
      </c>
      <c r="E287" s="12">
        <f t="shared" si="8"/>
        <v>0.57322438717787549</v>
      </c>
    </row>
    <row r="288" spans="1:5" s="48" customFormat="1" ht="28.2" thickBot="1" x14ac:dyDescent="0.3">
      <c r="A288" s="52" t="s">
        <v>35</v>
      </c>
      <c r="B288" s="84" t="s">
        <v>498</v>
      </c>
      <c r="C288" s="49">
        <v>7117.7</v>
      </c>
      <c r="D288" s="95">
        <v>4148.7</v>
      </c>
      <c r="E288" s="51">
        <f t="shared" si="8"/>
        <v>0.58287087120839598</v>
      </c>
    </row>
    <row r="289" spans="1:5" s="8" customFormat="1" ht="31.8" thickBot="1" x14ac:dyDescent="0.3">
      <c r="A289" s="59" t="s">
        <v>219</v>
      </c>
      <c r="B289" s="87"/>
      <c r="C289" s="58">
        <f>C5+C27+C69+C87+C99+C103+C107+C141+C148+C162+C166+C198+C217+C234+C253+C257</f>
        <v>3862091.5</v>
      </c>
      <c r="D289" s="99">
        <f>D5+D27+D69+D87+D99+D103+D107+D141+D148+D162+D166+D198+D217+D234+D253+D257</f>
        <v>2509141.6</v>
      </c>
      <c r="E289" s="45">
        <f t="shared" si="8"/>
        <v>0.64968465920602869</v>
      </c>
    </row>
    <row r="290" spans="1:5" s="8" customFormat="1" ht="28.2" thickBot="1" x14ac:dyDescent="0.3">
      <c r="A290" s="57" t="s">
        <v>193</v>
      </c>
      <c r="B290" s="88" t="s">
        <v>194</v>
      </c>
      <c r="C290" s="58">
        <f>C291+C292+C293+C294+C295+C296+C297+C298+C299</f>
        <v>25816.799999999999</v>
      </c>
      <c r="D290" s="92">
        <f>D291+D292+D293+D294+D295+D296+D297+D298+D299</f>
        <v>18091.5</v>
      </c>
      <c r="E290" s="45">
        <f t="shared" si="8"/>
        <v>0.70076461838802639</v>
      </c>
    </row>
    <row r="291" spans="1:5" x14ac:dyDescent="0.25">
      <c r="A291" s="53" t="s">
        <v>195</v>
      </c>
      <c r="B291" s="80" t="s">
        <v>196</v>
      </c>
      <c r="C291" s="54">
        <v>3017.8</v>
      </c>
      <c r="D291" s="98">
        <v>2340.1</v>
      </c>
      <c r="E291" s="56">
        <f t="shared" si="8"/>
        <v>0.77543243422360653</v>
      </c>
    </row>
    <row r="292" spans="1:5" ht="27.6" x14ac:dyDescent="0.25">
      <c r="A292" s="13" t="s">
        <v>197</v>
      </c>
      <c r="B292" s="81" t="s">
        <v>198</v>
      </c>
      <c r="C292" s="43">
        <v>2291.9</v>
      </c>
      <c r="D292" s="96">
        <v>1706.3</v>
      </c>
      <c r="E292" s="12">
        <f t="shared" si="8"/>
        <v>0.74449146995942228</v>
      </c>
    </row>
    <row r="293" spans="1:5" ht="27.6" x14ac:dyDescent="0.25">
      <c r="A293" s="13" t="s">
        <v>199</v>
      </c>
      <c r="B293" s="81" t="s">
        <v>200</v>
      </c>
      <c r="C293" s="43">
        <v>1697.3</v>
      </c>
      <c r="D293" s="96">
        <v>1210.5999999999999</v>
      </c>
      <c r="E293" s="12">
        <f t="shared" si="8"/>
        <v>0.71325045660755315</v>
      </c>
    </row>
    <row r="294" spans="1:5" ht="41.4" x14ac:dyDescent="0.25">
      <c r="A294" s="13" t="s">
        <v>201</v>
      </c>
      <c r="B294" s="81" t="s">
        <v>202</v>
      </c>
      <c r="C294" s="43">
        <v>4263.8999999999996</v>
      </c>
      <c r="D294" s="96">
        <v>2655.1</v>
      </c>
      <c r="E294" s="12">
        <f t="shared" si="8"/>
        <v>0.6226928398883651</v>
      </c>
    </row>
    <row r="295" spans="1:5" ht="41.4" x14ac:dyDescent="0.25">
      <c r="A295" s="13" t="s">
        <v>203</v>
      </c>
      <c r="B295" s="81" t="s">
        <v>204</v>
      </c>
      <c r="C295" s="43">
        <v>4643.6000000000004</v>
      </c>
      <c r="D295" s="96">
        <v>3476.7</v>
      </c>
      <c r="E295" s="12">
        <f t="shared" si="8"/>
        <v>0.74870789904384516</v>
      </c>
    </row>
    <row r="296" spans="1:5" ht="27.6" x14ac:dyDescent="0.25">
      <c r="A296" s="13" t="s">
        <v>205</v>
      </c>
      <c r="B296" s="81" t="s">
        <v>206</v>
      </c>
      <c r="C296" s="43">
        <v>1041</v>
      </c>
      <c r="D296" s="96">
        <v>686.9</v>
      </c>
      <c r="E296" s="12">
        <f t="shared" si="8"/>
        <v>0.65984630163304514</v>
      </c>
    </row>
    <row r="297" spans="1:5" ht="41.4" x14ac:dyDescent="0.25">
      <c r="A297" s="13" t="s">
        <v>207</v>
      </c>
      <c r="B297" s="81" t="s">
        <v>208</v>
      </c>
      <c r="C297" s="43">
        <v>2131.9</v>
      </c>
      <c r="D297" s="96">
        <v>1525.2</v>
      </c>
      <c r="E297" s="12">
        <f t="shared" si="8"/>
        <v>0.71541817158403298</v>
      </c>
    </row>
    <row r="298" spans="1:5" ht="27.6" x14ac:dyDescent="0.25">
      <c r="A298" s="13" t="s">
        <v>209</v>
      </c>
      <c r="B298" s="81" t="s">
        <v>210</v>
      </c>
      <c r="C298" s="43">
        <v>3759.1</v>
      </c>
      <c r="D298" s="96">
        <v>2133.1</v>
      </c>
      <c r="E298" s="12">
        <f t="shared" si="8"/>
        <v>0.56744965550264692</v>
      </c>
    </row>
    <row r="299" spans="1:5" s="19" customFormat="1" ht="28.2" thickBot="1" x14ac:dyDescent="0.3">
      <c r="A299" s="52" t="s">
        <v>240</v>
      </c>
      <c r="B299" s="84" t="s">
        <v>241</v>
      </c>
      <c r="C299" s="49">
        <v>2970.3</v>
      </c>
      <c r="D299" s="97">
        <v>2357.5</v>
      </c>
      <c r="E299" s="51">
        <f t="shared" si="8"/>
        <v>0.79369087297579366</v>
      </c>
    </row>
    <row r="300" spans="1:5" s="8" customFormat="1" ht="14.4" thickBot="1" x14ac:dyDescent="0.3">
      <c r="A300" s="57" t="s">
        <v>211</v>
      </c>
      <c r="B300" s="88" t="s">
        <v>212</v>
      </c>
      <c r="C300" s="58">
        <f>C301+C302+C303+C304+C305+C306</f>
        <v>21470.9</v>
      </c>
      <c r="D300" s="92">
        <f>D303+D304+D305</f>
        <v>5681.5</v>
      </c>
      <c r="E300" s="45">
        <f t="shared" si="8"/>
        <v>0.26461396587939956</v>
      </c>
    </row>
    <row r="301" spans="1:5" s="8" customFormat="1" x14ac:dyDescent="0.25">
      <c r="A301" s="64" t="s">
        <v>578</v>
      </c>
      <c r="B301" s="89" t="s">
        <v>577</v>
      </c>
      <c r="C301" s="54">
        <v>2451.1999999999998</v>
      </c>
      <c r="D301" s="100">
        <v>0</v>
      </c>
      <c r="E301" s="56">
        <f t="shared" si="8"/>
        <v>0</v>
      </c>
    </row>
    <row r="302" spans="1:5" s="8" customFormat="1" ht="27.6" x14ac:dyDescent="0.25">
      <c r="A302" s="62" t="s">
        <v>580</v>
      </c>
      <c r="B302" s="90" t="s">
        <v>579</v>
      </c>
      <c r="C302" s="43">
        <v>1000</v>
      </c>
      <c r="D302" s="101">
        <v>0</v>
      </c>
      <c r="E302" s="12">
        <f t="shared" si="8"/>
        <v>0</v>
      </c>
    </row>
    <row r="303" spans="1:5" x14ac:dyDescent="0.25">
      <c r="A303" s="62" t="s">
        <v>213</v>
      </c>
      <c r="B303" s="90" t="s">
        <v>214</v>
      </c>
      <c r="C303" s="43">
        <v>5241.6000000000004</v>
      </c>
      <c r="D303" s="102">
        <v>5199</v>
      </c>
      <c r="E303" s="12">
        <f t="shared" si="8"/>
        <v>0.99187271062271054</v>
      </c>
    </row>
    <row r="304" spans="1:5" s="48" customFormat="1" ht="41.4" x14ac:dyDescent="0.25">
      <c r="A304" s="62" t="s">
        <v>500</v>
      </c>
      <c r="B304" s="90" t="s">
        <v>499</v>
      </c>
      <c r="C304" s="43">
        <v>387.5</v>
      </c>
      <c r="D304" s="102">
        <v>387.5</v>
      </c>
      <c r="E304" s="12">
        <f t="shared" si="8"/>
        <v>1</v>
      </c>
    </row>
    <row r="305" spans="1:5" ht="20.25" customHeight="1" x14ac:dyDescent="0.25">
      <c r="A305" s="63" t="s">
        <v>215</v>
      </c>
      <c r="B305" s="90" t="s">
        <v>216</v>
      </c>
      <c r="C305" s="43">
        <v>105</v>
      </c>
      <c r="D305" s="102">
        <v>95</v>
      </c>
      <c r="E305" s="12">
        <f t="shared" si="8"/>
        <v>0.90476190476190477</v>
      </c>
    </row>
    <row r="306" spans="1:5" s="61" customFormat="1" ht="32.25" customHeight="1" thickBot="1" x14ac:dyDescent="0.3">
      <c r="A306" s="65" t="s">
        <v>582</v>
      </c>
      <c r="B306" s="91" t="s">
        <v>581</v>
      </c>
      <c r="C306" s="49">
        <v>12285.6</v>
      </c>
      <c r="D306" s="103">
        <v>0</v>
      </c>
      <c r="E306" s="51">
        <f t="shared" si="8"/>
        <v>0</v>
      </c>
    </row>
    <row r="307" spans="1:5" s="5" customFormat="1" ht="34.200000000000003" thickBot="1" x14ac:dyDescent="0.3">
      <c r="A307" s="14" t="s">
        <v>220</v>
      </c>
      <c r="B307" s="79"/>
      <c r="C307" s="58">
        <f>C290+C300</f>
        <v>47287.7</v>
      </c>
      <c r="D307" s="99">
        <f>D290+D300</f>
        <v>23773</v>
      </c>
      <c r="E307" s="45">
        <f t="shared" si="8"/>
        <v>0.50273115419020176</v>
      </c>
    </row>
    <row r="308" spans="1:5" s="5" customFormat="1" ht="16.2" thickBot="1" x14ac:dyDescent="0.3">
      <c r="A308" s="15" t="s">
        <v>217</v>
      </c>
      <c r="B308" s="79"/>
      <c r="C308" s="58">
        <f>C289+C307</f>
        <v>3909379.2</v>
      </c>
      <c r="D308" s="92">
        <f>D289+D290+D300</f>
        <v>2532914.6</v>
      </c>
      <c r="E308" s="45">
        <f t="shared" si="8"/>
        <v>0.64790711527804723</v>
      </c>
    </row>
    <row r="309" spans="1:5" x14ac:dyDescent="0.25">
      <c r="A309" s="2"/>
    </row>
    <row r="310" spans="1:5" ht="15.6" x14ac:dyDescent="0.3">
      <c r="A310" s="3"/>
      <c r="B310" s="10"/>
      <c r="C310" s="67"/>
      <c r="D310" s="41"/>
      <c r="E310" s="4"/>
    </row>
  </sheetData>
  <mergeCells count="2">
    <mergeCell ref="A2:B2"/>
    <mergeCell ref="A1:E1"/>
  </mergeCells>
  <pageMargins left="0.74803149606299213" right="0.74803149606299213" top="0.74803149606299213" bottom="0.59055118110236227" header="0.51181102362204722" footer="0.31496062992125984"/>
  <pageSetup paperSize="9" scale="63" fitToHeight="0" orientation="portrait" r:id="rId1"/>
  <headerFooter>
    <evenHeader>&amp;LФинансовое управление города  Лыткарино</evenHeader>
    <evenFooter>&amp;L 05.10.2020 17:14:45&amp;R&amp;P/&amp;N</evenFooter>
    <firstHeader>&amp;LФинансовое управление города  Лыткарино</firstHeader>
    <firstFooter>&amp;L 05.10.2020 17:14:45&amp;R&amp;P/&amp;N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Миронова Евгения Ивановна</dc:creator>
  <cp:lastModifiedBy>Пашкевич Юлия Васильевна</cp:lastModifiedBy>
  <cp:lastPrinted>2023-10-16T11:51:38Z</cp:lastPrinted>
  <dcterms:created xsi:type="dcterms:W3CDTF">2020-10-05T14:14:45Z</dcterms:created>
  <dcterms:modified xsi:type="dcterms:W3CDTF">2023-10-19T08:02:26Z</dcterms:modified>
</cp:coreProperties>
</file>