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8" yWindow="-12" windowWidth="14436" windowHeight="11352"/>
  </bookViews>
  <sheets>
    <sheet name="Расходы" sheetId="2" r:id="rId1"/>
  </sheets>
  <definedNames>
    <definedName name="_xlnm.Print_Titles" localSheetId="0">Расходы!$6:$6</definedName>
  </definedNames>
  <calcPr calcId="145621"/>
</workbook>
</file>

<file path=xl/calcChain.xml><?xml version="1.0" encoding="utf-8"?>
<calcChain xmlns="http://schemas.openxmlformats.org/spreadsheetml/2006/main">
  <c r="E55" i="2" l="1"/>
  <c r="G10" i="2" l="1"/>
  <c r="G11" i="2"/>
  <c r="G12" i="2"/>
  <c r="G13" i="2"/>
  <c r="G14" i="2"/>
  <c r="G15" i="2"/>
  <c r="G17" i="2"/>
  <c r="G18" i="2"/>
  <c r="G20" i="2"/>
  <c r="G21" i="2"/>
  <c r="G22" i="2"/>
  <c r="G24" i="2"/>
  <c r="G25" i="2"/>
  <c r="G26" i="2"/>
  <c r="G27" i="2"/>
  <c r="G28" i="2"/>
  <c r="G30" i="2"/>
  <c r="G31" i="2"/>
  <c r="G32" i="2"/>
  <c r="G33" i="2"/>
  <c r="G35" i="2"/>
  <c r="G36" i="2"/>
  <c r="G38" i="2"/>
  <c r="G39" i="2"/>
  <c r="G40" i="2"/>
  <c r="G41" i="2"/>
  <c r="G42" i="2"/>
  <c r="G44" i="2"/>
  <c r="G46" i="2"/>
  <c r="G47" i="2"/>
  <c r="G48" i="2"/>
  <c r="G50" i="2"/>
  <c r="G51" i="2"/>
  <c r="G52" i="2"/>
  <c r="G54" i="2"/>
  <c r="F53" i="2"/>
  <c r="E53" i="2"/>
  <c r="G53" i="2" s="1"/>
  <c r="E49" i="2"/>
  <c r="F45" i="2"/>
  <c r="E45" i="2"/>
  <c r="G45" i="2" s="1"/>
  <c r="E34" i="2"/>
  <c r="E8" i="2"/>
  <c r="F34" i="2" l="1"/>
  <c r="G34" i="2" s="1"/>
  <c r="F49" i="2"/>
  <c r="G49" i="2" s="1"/>
  <c r="F16" i="2"/>
  <c r="F19" i="2" l="1"/>
  <c r="G9" i="2"/>
  <c r="F43" i="2"/>
  <c r="F37" i="2"/>
  <c r="F29" i="2"/>
  <c r="G19" i="2" l="1"/>
  <c r="E37" i="2"/>
  <c r="G37" i="2" s="1"/>
  <c r="E29" i="2"/>
  <c r="G29" i="2" s="1"/>
  <c r="E23" i="2"/>
  <c r="E19" i="2"/>
  <c r="E16" i="2"/>
  <c r="G16" i="2" l="1"/>
  <c r="F23" i="2"/>
  <c r="G23" i="2" s="1"/>
  <c r="E43" i="2"/>
  <c r="G43" i="2" s="1"/>
  <c r="F8" i="2"/>
  <c r="F55" i="2" s="1"/>
  <c r="G55" i="2" s="1"/>
  <c r="G8" i="2" l="1"/>
</calcChain>
</file>

<file path=xl/sharedStrings.xml><?xml version="1.0" encoding="utf-8"?>
<sst xmlns="http://schemas.openxmlformats.org/spreadsheetml/2006/main" count="132" uniqueCount="73">
  <si>
    <t xml:space="preserve"> Наименование показателя</t>
  </si>
  <si>
    <t>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</si>
  <si>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</si>
  <si>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</si>
  <si>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</si>
  <si>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 деятельности  финансовых,налоговых  и  таможенных  органов  и  органов  финансового  (финансово-бюджетного)  надзора</t>
  </si>
  <si>
    <t xml:space="preserve">  Обеспечение проведения выборов и референдумов</t>
  </si>
  <si>
    <t xml:space="preserve">  Другие общегосударственные вопросы</t>
  </si>
  <si>
    <t>Национальная оборона</t>
  </si>
  <si>
    <t xml:space="preserve">  Мобилизационная  и  вневойсковая  подготовка</t>
  </si>
  <si>
    <t>Национальная безопасность и правоохранительная деятельность</t>
  </si>
  <si>
    <t xml:space="preserve">  Гражданская  оборона</t>
  </si>
  <si>
    <t xml:space="preserve">  Защита населения и территории от чрезвычайных ситуаций природного и техногенного характера,пожарная безопасность</t>
  </si>
  <si>
    <t xml:space="preserve">  Другие  вопросы  в  области  национальной  безопасности  и  правоохранительной  деятельности</t>
  </si>
  <si>
    <t>Национальная экономика</t>
  </si>
  <si>
    <t xml:space="preserve">  Транспорт</t>
  </si>
  <si>
    <t xml:space="preserve">  Дорожное  хозяйство  (дорожные  фонды)  </t>
  </si>
  <si>
    <t xml:space="preserve">  Связь и информатика</t>
  </si>
  <si>
    <t xml:space="preserve">  Другие вопросы в области национальной экономики</t>
  </si>
  <si>
    <t>Жилищно-коммунальное хозяйство</t>
  </si>
  <si>
    <t xml:space="preserve">  Жилищное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</si>
  <si>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</si>
  <si>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</si>
  <si>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Охрана окружающей среды</t>
  </si>
  <si>
    <t>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</si>
  <si>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</si>
  <si>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</si>
  <si>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</si>
  <si>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Молодежная политика </t>
  </si>
  <si>
    <t xml:space="preserve">  Другие вопросы в области образования</t>
  </si>
  <si>
    <t>Культура,  кинематография</t>
  </si>
  <si>
    <t xml:space="preserve">  Культура </t>
  </si>
  <si>
    <t>Социальная политика</t>
  </si>
  <si>
    <t xml:space="preserve">  Пенсионное обеспечение</t>
  </si>
  <si>
    <t xml:space="preserve">  Охрана семьи и детства</t>
  </si>
  <si>
    <t xml:space="preserve">  Другие  вопросы  в  области  социальной  политики  </t>
  </si>
  <si>
    <t>Физическая  культура  и  спорт</t>
  </si>
  <si>
    <t xml:space="preserve">  Физическая культура</t>
  </si>
  <si>
    <t xml:space="preserve">  Массовый  спорт</t>
  </si>
  <si>
    <t>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</si>
  <si>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</si>
  <si>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</si>
  <si>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</si>
  <si>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</si>
  <si>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</si>
  <si>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</si>
  <si>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</si>
  <si>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</si>
  <si>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</si>
  <si>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</si>
  <si>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Раздел </t>
  </si>
  <si>
    <t>Подраздел</t>
  </si>
  <si>
    <t>1</t>
  </si>
  <si>
    <t>2</t>
  </si>
  <si>
    <t>3</t>
  </si>
  <si>
    <t>4</t>
  </si>
  <si>
    <t>5</t>
  </si>
  <si>
    <t>6</t>
  </si>
  <si>
    <t xml:space="preserve">  (тыс.руб.)</t>
  </si>
  <si>
    <t xml:space="preserve">  Коммунальное хозяйство</t>
  </si>
  <si>
    <t>Исполнено на 01.10.2023</t>
  </si>
  <si>
    <t xml:space="preserve">  Спорт высших достижений</t>
  </si>
  <si>
    <t xml:space="preserve">  Сбор, удаление отходов и очистка сточных вод</t>
  </si>
  <si>
    <t xml:space="preserve">  Другие вопросы в области охраны окружающей среды</t>
  </si>
  <si>
    <t>11</t>
  </si>
  <si>
    <t xml:space="preserve">   Резервные фонды</t>
  </si>
  <si>
    <t>Обслуживание государственного (муниципального) долга</t>
  </si>
  <si>
    <t xml:space="preserve">  Обслуживание государственного (муниципального) внутреннего долга</t>
  </si>
  <si>
    <t xml:space="preserve">  Мобилизационная подготовка экономики</t>
  </si>
  <si>
    <t xml:space="preserve">  Сельское хозяйство и рыболовство</t>
  </si>
  <si>
    <t>План на 2023 год</t>
  </si>
  <si>
    <t>процент исполнения</t>
  </si>
  <si>
    <t>Сведения  о исполнении бюджета городского округа Лыткарино о распределении ассигнований по разделам и подразделам классификации расходов на 01.10.2023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</si>
</sst>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_ ;\-&quot;  &quot;"/>
    <numFmt numFmtId="165" formatCode="_-* #,##0_р_._-;\-* #,##0_р_._-;_-* &quot;-&quot;_р_._-;_-@_-"/>
    <numFmt numFmtId="166" formatCode="_-* #,##0.00_р_._-;\-* #,##0.00_р_._-;_-* &quot;-&quot;??_р_._-;_-@_-"/>
    <numFmt numFmtId="167" formatCode="#,##0.00\ _₽"/>
    <numFmt numFmtId="168" formatCode="0.0%"/>
    <numFmt numFmtId="169" formatCode="#,##0.0"/>
  </numFmts>
  <fonts count="28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5"/>
      <color indexed="62"/>
      <name val="Times New Roman"/>
      <family val="1"/>
      <charset val="204"/>
    </font>
    <font>
      <b/>
      <sz val="13"/>
      <color indexed="62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8"/>
      <color indexed="62"/>
      <name val="Cambria"/>
      <family val="1"/>
      <charset val="204"/>
    </font>
    <font>
      <sz val="10"/>
      <color indexed="19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i/>
      <sz val="10"/>
      <color indexed="23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6">
    <xf numFmtId="0" fontId="0" fillId="2" borderId="1"/>
    <xf numFmtId="0" fontId="5" fillId="2" borderId="1"/>
    <xf numFmtId="0" fontId="6" fillId="4" borderId="1" applyNumberFormat="0" applyBorder="0" applyAlignment="0" applyProtection="0"/>
    <xf numFmtId="0" fontId="6" fillId="5" borderId="1" applyNumberFormat="0" applyBorder="0" applyAlignment="0" applyProtection="0"/>
    <xf numFmtId="0" fontId="6" fillId="6" borderId="1" applyNumberFormat="0" applyBorder="0" applyAlignment="0" applyProtection="0"/>
    <xf numFmtId="0" fontId="6" fillId="7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6" fillId="8" borderId="1" applyNumberFormat="0" applyBorder="0" applyAlignment="0" applyProtection="0"/>
    <xf numFmtId="0" fontId="6" fillId="5" borderId="1" applyNumberFormat="0" applyBorder="0" applyAlignment="0" applyProtection="0"/>
    <xf numFmtId="0" fontId="6" fillId="9" borderId="1" applyNumberFormat="0" applyBorder="0" applyAlignment="0" applyProtection="0"/>
    <xf numFmtId="0" fontId="6" fillId="10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7" fillId="8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0" borderId="1" applyNumberFormat="0" applyBorder="0" applyAlignment="0" applyProtection="0"/>
    <xf numFmtId="0" fontId="7" fillId="8" borderId="1" applyNumberFormat="0" applyBorder="0" applyAlignment="0" applyProtection="0"/>
    <xf numFmtId="0" fontId="7" fillId="5" borderId="1" applyNumberFormat="0" applyBorder="0" applyAlignment="0" applyProtection="0"/>
    <xf numFmtId="0" fontId="7" fillId="13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4" borderId="1" applyNumberFormat="0" applyBorder="0" applyAlignment="0" applyProtection="0"/>
    <xf numFmtId="0" fontId="7" fillId="15" borderId="1" applyNumberFormat="0" applyBorder="0" applyAlignment="0" applyProtection="0"/>
    <xf numFmtId="0" fontId="7" fillId="16" borderId="1" applyNumberFormat="0" applyBorder="0" applyAlignment="0" applyProtection="0"/>
    <xf numFmtId="0" fontId="8" fillId="9" borderId="3" applyNumberFormat="0" applyAlignment="0" applyProtection="0"/>
    <xf numFmtId="0" fontId="9" fillId="17" borderId="4" applyNumberFormat="0" applyAlignment="0" applyProtection="0"/>
    <xf numFmtId="0" fontId="10" fillId="17" borderId="3" applyNumberFormat="0" applyAlignment="0" applyProtection="0"/>
    <xf numFmtId="0" fontId="11" fillId="2" borderId="5" applyNumberFormat="0" applyFill="0" applyAlignment="0" applyProtection="0"/>
    <xf numFmtId="0" fontId="12" fillId="2" borderId="6" applyNumberFormat="0" applyFill="0" applyAlignment="0" applyProtection="0"/>
    <xf numFmtId="0" fontId="13" fillId="2" borderId="7" applyNumberFormat="0" applyFill="0" applyAlignment="0" applyProtection="0"/>
    <xf numFmtId="0" fontId="13" fillId="2" borderId="1" applyNumberFormat="0" applyFill="0" applyBorder="0" applyAlignment="0" applyProtection="0"/>
    <xf numFmtId="0" fontId="14" fillId="2" borderId="8" applyNumberFormat="0" applyFill="0" applyAlignment="0" applyProtection="0"/>
    <xf numFmtId="0" fontId="15" fillId="18" borderId="9" applyNumberFormat="0" applyAlignment="0" applyProtection="0"/>
    <xf numFmtId="0" fontId="16" fillId="2" borderId="1" applyNumberFormat="0" applyFill="0" applyBorder="0" applyAlignment="0" applyProtection="0"/>
    <xf numFmtId="0" fontId="17" fillId="9" borderId="1" applyNumberFormat="0" applyBorder="0" applyAlignment="0" applyProtection="0"/>
    <xf numFmtId="0" fontId="18" fillId="19" borderId="1" applyNumberFormat="0" applyBorder="0" applyAlignment="0" applyProtection="0"/>
    <xf numFmtId="0" fontId="19" fillId="2" borderId="1" applyNumberFormat="0" applyFill="0" applyBorder="0" applyAlignment="0" applyProtection="0"/>
    <xf numFmtId="0" fontId="22" fillId="6" borderId="10" applyNumberFormat="0" applyFont="0" applyAlignment="0" applyProtection="0"/>
    <xf numFmtId="0" fontId="20" fillId="2" borderId="11" applyNumberFormat="0" applyFill="0" applyAlignment="0" applyProtection="0"/>
    <xf numFmtId="0" fontId="20" fillId="2" borderId="1" applyNumberFormat="0" applyFill="0" applyBorder="0" applyAlignment="0" applyProtection="0"/>
    <xf numFmtId="165" fontId="22" fillId="2" borderId="1" applyFont="0" applyFill="0" applyBorder="0" applyAlignment="0" applyProtection="0"/>
    <xf numFmtId="166" fontId="22" fillId="2" borderId="1" applyFont="0" applyFill="0" applyBorder="0" applyAlignment="0" applyProtection="0"/>
    <xf numFmtId="0" fontId="21" fillId="8" borderId="1" applyNumberFormat="0" applyBorder="0" applyAlignment="0" applyProtection="0"/>
    <xf numFmtId="0" fontId="27" fillId="2" borderId="2"/>
  </cellStyleXfs>
  <cellXfs count="82">
    <xf numFmtId="0" fontId="0" fillId="2" borderId="1" xfId="0"/>
    <xf numFmtId="0" fontId="0" fillId="2" borderId="1" xfId="0" applyAlignment="1">
      <alignment horizontal="left" vertical="center"/>
    </xf>
    <xf numFmtId="0" fontId="1" fillId="2" borderId="1" xfId="0" applyFont="1" applyAlignment="1">
      <alignment horizontal="left" vertical="center"/>
    </xf>
    <xf numFmtId="0" fontId="0" fillId="2" borderId="2" xfId="0" applyBorder="1" applyAlignment="1">
      <alignment horizontal="left" vertical="center"/>
    </xf>
    <xf numFmtId="0" fontId="25" fillId="20" borderId="12" xfId="0" applyFont="1" applyFill="1" applyBorder="1" applyAlignment="1">
      <alignment horizontal="left" vertical="center" wrapText="1"/>
    </xf>
    <xf numFmtId="0" fontId="2" fillId="2" borderId="2" xfId="0" applyFont="1" applyBorder="1" applyAlignment="1">
      <alignment horizontal="left" vertical="center"/>
    </xf>
    <xf numFmtId="49" fontId="25" fillId="2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0" fontId="2" fillId="0" borderId="2" xfId="0" applyNumberFormat="1" applyFont="1" applyFill="1" applyBorder="1" applyAlignment="1">
      <alignment horizontal="center" vertical="center"/>
    </xf>
    <xf numFmtId="0" fontId="0" fillId="0" borderId="1" xfId="0" applyFill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/>
    </xf>
    <xf numFmtId="169" fontId="4" fillId="3" borderId="14" xfId="0" applyNumberFormat="1" applyFont="1" applyFill="1" applyBorder="1" applyAlignment="1">
      <alignment horizontal="center"/>
    </xf>
    <xf numFmtId="0" fontId="4" fillId="20" borderId="14" xfId="0" quotePrefix="1" applyFont="1" applyFill="1" applyBorder="1" applyAlignment="1">
      <alignment horizontal="center"/>
    </xf>
    <xf numFmtId="169" fontId="3" fillId="3" borderId="14" xfId="45" applyNumberFormat="1" applyFont="1" applyFill="1" applyBorder="1" applyAlignment="1">
      <alignment horizontal="center" wrapText="1"/>
    </xf>
    <xf numFmtId="0" fontId="4" fillId="20" borderId="15" xfId="0" quotePrefix="1" applyFont="1" applyFill="1" applyBorder="1" applyAlignment="1">
      <alignment horizontal="center"/>
    </xf>
    <xf numFmtId="169" fontId="4" fillId="3" borderId="15" xfId="0" applyNumberFormat="1" applyFont="1" applyFill="1" applyBorder="1" applyAlignment="1">
      <alignment horizontal="center"/>
    </xf>
    <xf numFmtId="49" fontId="25" fillId="2" borderId="12" xfId="0" applyNumberFormat="1" applyFont="1" applyBorder="1" applyAlignment="1">
      <alignment horizontal="left" vertical="center" wrapText="1"/>
    </xf>
    <xf numFmtId="49" fontId="25" fillId="2" borderId="12" xfId="0" applyNumberFormat="1" applyFont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center" wrapText="1"/>
    </xf>
    <xf numFmtId="0" fontId="25" fillId="20" borderId="12" xfId="0" quotePrefix="1" applyFont="1" applyFill="1" applyBorder="1" applyAlignment="1">
      <alignment horizontal="center"/>
    </xf>
    <xf numFmtId="169" fontId="25" fillId="3" borderId="12" xfId="0" applyNumberFormat="1" applyFont="1" applyFill="1" applyBorder="1" applyAlignment="1">
      <alignment horizontal="center"/>
    </xf>
    <xf numFmtId="0" fontId="4" fillId="20" borderId="16" xfId="0" quotePrefix="1" applyFont="1" applyFill="1" applyBorder="1" applyAlignment="1">
      <alignment horizontal="center"/>
    </xf>
    <xf numFmtId="169" fontId="4" fillId="3" borderId="16" xfId="0" applyNumberFormat="1" applyFont="1" applyFill="1" applyBorder="1" applyAlignment="1">
      <alignment horizontal="center"/>
    </xf>
    <xf numFmtId="169" fontId="3" fillId="3" borderId="16" xfId="45" applyNumberFormat="1" applyFont="1" applyFill="1" applyBorder="1" applyAlignment="1">
      <alignment horizontal="center" wrapText="1"/>
    </xf>
    <xf numFmtId="169" fontId="3" fillId="3" borderId="14" xfId="0" applyNumberFormat="1" applyFont="1" applyFill="1" applyBorder="1" applyAlignment="1">
      <alignment horizontal="center" wrapText="1"/>
    </xf>
    <xf numFmtId="0" fontId="25" fillId="20" borderId="12" xfId="0" quotePrefix="1" applyFont="1" applyFill="1" applyBorder="1" applyAlignment="1">
      <alignment horizontal="center" vertical="center"/>
    </xf>
    <xf numFmtId="0" fontId="4" fillId="3" borderId="15" xfId="0" quotePrefix="1" applyFont="1" applyFill="1" applyBorder="1" applyAlignment="1">
      <alignment horizontal="center"/>
    </xf>
    <xf numFmtId="0" fontId="25" fillId="3" borderId="12" xfId="0" applyFont="1" applyFill="1" applyBorder="1" applyAlignment="1">
      <alignment horizontal="left" vertical="top" wrapText="1"/>
    </xf>
    <xf numFmtId="0" fontId="4" fillId="3" borderId="12" xfId="0" quotePrefix="1" applyFont="1" applyFill="1" applyBorder="1" applyAlignment="1">
      <alignment horizontal="center"/>
    </xf>
    <xf numFmtId="0" fontId="4" fillId="3" borderId="16" xfId="0" quotePrefix="1" applyFont="1" applyFill="1" applyBorder="1" applyAlignment="1">
      <alignment horizontal="center"/>
    </xf>
    <xf numFmtId="0" fontId="25" fillId="20" borderId="12" xfId="0" applyFont="1" applyFill="1" applyBorder="1" applyAlignment="1">
      <alignment horizontal="center"/>
    </xf>
    <xf numFmtId="0" fontId="4" fillId="20" borderId="13" xfId="0" quotePrefix="1" applyFont="1" applyFill="1" applyBorder="1" applyAlignment="1">
      <alignment horizontal="center"/>
    </xf>
    <xf numFmtId="169" fontId="4" fillId="3" borderId="13" xfId="0" applyNumberFormat="1" applyFont="1" applyFill="1" applyBorder="1" applyAlignment="1">
      <alignment horizontal="center"/>
    </xf>
    <xf numFmtId="169" fontId="3" fillId="3" borderId="15" xfId="45" applyNumberFormat="1" applyFont="1" applyFill="1" applyBorder="1" applyAlignment="1">
      <alignment horizontal="center" wrapText="1"/>
    </xf>
    <xf numFmtId="169" fontId="4" fillId="0" borderId="15" xfId="0" applyNumberFormat="1" applyFont="1" applyFill="1" applyBorder="1" applyAlignment="1">
      <alignment horizontal="center"/>
    </xf>
    <xf numFmtId="169" fontId="4" fillId="0" borderId="16" xfId="0" applyNumberFormat="1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0" fillId="2" borderId="2" xfId="0" applyBorder="1" applyAlignment="1">
      <alignment horizontal="center" vertical="center"/>
    </xf>
    <xf numFmtId="49" fontId="2" fillId="2" borderId="2" xfId="0" applyNumberFormat="1" applyFont="1" applyBorder="1" applyAlignment="1">
      <alignment horizontal="center" vertical="center"/>
    </xf>
    <xf numFmtId="49" fontId="25" fillId="2" borderId="2" xfId="0" applyNumberFormat="1" applyFont="1" applyBorder="1" applyAlignment="1">
      <alignment horizontal="center" vertical="center"/>
    </xf>
    <xf numFmtId="168" fontId="25" fillId="2" borderId="12" xfId="0" applyNumberFormat="1" applyFont="1" applyBorder="1" applyAlignment="1">
      <alignment horizontal="center"/>
    </xf>
    <xf numFmtId="167" fontId="0" fillId="2" borderId="2" xfId="0" applyNumberFormat="1" applyBorder="1" applyAlignment="1">
      <alignment horizontal="center" vertical="center"/>
    </xf>
    <xf numFmtId="0" fontId="0" fillId="2" borderId="1" xfId="0" applyAlignment="1">
      <alignment horizontal="center" vertical="center"/>
    </xf>
    <xf numFmtId="49" fontId="1" fillId="2" borderId="1" xfId="0" applyNumberFormat="1" applyFont="1" applyAlignment="1">
      <alignment horizontal="left" vertical="center"/>
    </xf>
    <xf numFmtId="168" fontId="4" fillId="2" borderId="17" xfId="0" applyNumberFormat="1" applyFont="1" applyBorder="1" applyAlignment="1">
      <alignment horizontal="center"/>
    </xf>
    <xf numFmtId="168" fontId="4" fillId="2" borderId="18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4" fillId="2" borderId="2" xfId="0" applyFont="1" applyBorder="1" applyAlignment="1">
      <alignment horizontal="center" vertical="center"/>
    </xf>
    <xf numFmtId="0" fontId="4" fillId="20" borderId="12" xfId="0" quotePrefix="1" applyFont="1" applyFill="1" applyBorder="1" applyAlignment="1">
      <alignment horizontal="center"/>
    </xf>
    <xf numFmtId="169" fontId="25" fillId="0" borderId="12" xfId="0" applyNumberFormat="1" applyFont="1" applyFill="1" applyBorder="1" applyAlignment="1">
      <alignment horizontal="center"/>
    </xf>
    <xf numFmtId="169" fontId="4" fillId="0" borderId="13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5" fillId="3" borderId="12" xfId="0" applyNumberFormat="1" applyFont="1" applyFill="1" applyBorder="1" applyAlignment="1">
      <alignment horizontal="center" wrapText="1"/>
    </xf>
    <xf numFmtId="49" fontId="25" fillId="3" borderId="12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/>
    </xf>
    <xf numFmtId="2" fontId="0" fillId="3" borderId="1" xfId="0" applyNumberFormat="1" applyFill="1" applyAlignment="1">
      <alignment horizontal="center" vertical="center"/>
    </xf>
    <xf numFmtId="0" fontId="0" fillId="3" borderId="1" xfId="0" applyFill="1" applyAlignment="1">
      <alignment horizontal="center" vertical="center"/>
    </xf>
    <xf numFmtId="49" fontId="25" fillId="2" borderId="19" xfId="0" applyNumberFormat="1" applyFont="1" applyBorder="1" applyAlignment="1">
      <alignment horizontal="center" vertical="center" wrapText="1"/>
    </xf>
    <xf numFmtId="0" fontId="25" fillId="20" borderId="19" xfId="0" applyFont="1" applyFill="1" applyBorder="1" applyAlignment="1">
      <alignment horizontal="center" wrapText="1"/>
    </xf>
    <xf numFmtId="0" fontId="4" fillId="20" borderId="20" xfId="0" quotePrefix="1" applyFont="1" applyFill="1" applyBorder="1" applyAlignment="1">
      <alignment horizontal="center"/>
    </xf>
    <xf numFmtId="0" fontId="4" fillId="20" borderId="21" xfId="0" quotePrefix="1" applyFont="1" applyFill="1" applyBorder="1" applyAlignment="1">
      <alignment horizontal="center"/>
    </xf>
    <xf numFmtId="0" fontId="4" fillId="20" borderId="22" xfId="0" quotePrefix="1" applyFont="1" applyFill="1" applyBorder="1" applyAlignment="1">
      <alignment horizontal="center"/>
    </xf>
    <xf numFmtId="0" fontId="25" fillId="20" borderId="19" xfId="0" quotePrefix="1" applyFont="1" applyFill="1" applyBorder="1" applyAlignment="1">
      <alignment horizontal="center"/>
    </xf>
    <xf numFmtId="0" fontId="25" fillId="20" borderId="19" xfId="0" quotePrefix="1" applyFont="1" applyFill="1" applyBorder="1" applyAlignment="1">
      <alignment horizontal="center" vertical="center"/>
    </xf>
    <xf numFmtId="0" fontId="25" fillId="3" borderId="19" xfId="0" quotePrefix="1" applyFont="1" applyFill="1" applyBorder="1" applyAlignment="1">
      <alignment horizontal="center"/>
    </xf>
    <xf numFmtId="0" fontId="4" fillId="3" borderId="20" xfId="0" quotePrefix="1" applyFont="1" applyFill="1" applyBorder="1" applyAlignment="1">
      <alignment horizontal="center"/>
    </xf>
    <xf numFmtId="0" fontId="4" fillId="3" borderId="22" xfId="0" quotePrefix="1" applyFont="1" applyFill="1" applyBorder="1" applyAlignment="1">
      <alignment horizontal="center"/>
    </xf>
    <xf numFmtId="0" fontId="4" fillId="20" borderId="20" xfId="0" applyFont="1" applyFill="1" applyBorder="1" applyAlignment="1">
      <alignment horizontal="center"/>
    </xf>
    <xf numFmtId="0" fontId="4" fillId="20" borderId="21" xfId="0" applyFont="1" applyFill="1" applyBorder="1" applyAlignment="1">
      <alignment horizontal="center"/>
    </xf>
    <xf numFmtId="0" fontId="4" fillId="20" borderId="23" xfId="0" quotePrefix="1" applyFont="1" applyFill="1" applyBorder="1" applyAlignment="1">
      <alignment horizontal="center"/>
    </xf>
    <xf numFmtId="0" fontId="4" fillId="20" borderId="19" xfId="0" applyFont="1" applyFill="1" applyBorder="1" applyAlignment="1">
      <alignment horizontal="center"/>
    </xf>
    <xf numFmtId="0" fontId="4" fillId="20" borderId="24" xfId="0" applyFont="1" applyFill="1" applyBorder="1" applyAlignment="1">
      <alignment horizontal="left" vertical="center" wrapText="1"/>
    </xf>
    <xf numFmtId="0" fontId="4" fillId="20" borderId="25" xfId="0" applyFont="1" applyFill="1" applyBorder="1" applyAlignment="1">
      <alignment horizontal="left" vertical="center" wrapText="1"/>
    </xf>
    <xf numFmtId="0" fontId="4" fillId="20" borderId="26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left" vertical="top" wrapText="1"/>
    </xf>
    <xf numFmtId="0" fontId="4" fillId="3" borderId="26" xfId="0" applyFont="1" applyFill="1" applyBorder="1" applyAlignment="1">
      <alignment horizontal="left" vertical="top" wrapText="1"/>
    </xf>
    <xf numFmtId="0" fontId="4" fillId="20" borderId="27" xfId="0" applyFont="1" applyFill="1" applyBorder="1" applyAlignment="1">
      <alignment horizontal="left" vertical="center" wrapText="1"/>
    </xf>
    <xf numFmtId="0" fontId="26" fillId="2" borderId="2" xfId="0" applyFont="1" applyBorder="1" applyAlignment="1">
      <alignment horizontal="center" vertical="center" wrapText="1"/>
    </xf>
    <xf numFmtId="0" fontId="23" fillId="2" borderId="2" xfId="0" applyFont="1" applyBorder="1" applyAlignment="1">
      <alignment horizontal="center" vertical="center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45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Тысячи [0]_Лист1" xfId="42"/>
    <cellStyle name="Тысячи_Лист1" xfId="43"/>
    <cellStyle name="Хороший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showGridLines="0" tabSelected="1" zoomScale="110" zoomScaleNormal="110" workbookViewId="0">
      <selection activeCell="B2" sqref="B2:G2"/>
    </sheetView>
  </sheetViews>
  <sheetFormatPr defaultColWidth="9.109375" defaultRowHeight="13.2" x14ac:dyDescent="0.25"/>
  <cols>
    <col min="1" max="1" width="9.109375" style="1"/>
    <col min="2" max="2" width="54.109375" style="3" customWidth="1"/>
    <col min="3" max="3" width="10.44140625" style="1" customWidth="1"/>
    <col min="4" max="4" width="12.109375" style="1" customWidth="1"/>
    <col min="5" max="5" width="19.33203125" style="58" customWidth="1"/>
    <col min="6" max="6" width="20.33203125" style="10" customWidth="1"/>
    <col min="7" max="7" width="20.21875" style="43" customWidth="1"/>
    <col min="8" max="8" width="0.109375" style="1" hidden="1" customWidth="1"/>
    <col min="9" max="15" width="9.109375" style="1" hidden="1" customWidth="1"/>
    <col min="16" max="16384" width="9.109375" style="1"/>
  </cols>
  <sheetData>
    <row r="1" spans="2:7" x14ac:dyDescent="0.25">
      <c r="B1" s="5"/>
      <c r="C1" s="5"/>
      <c r="D1" s="5"/>
      <c r="E1" s="52"/>
      <c r="F1" s="47"/>
      <c r="G1" s="48"/>
    </row>
    <row r="2" spans="2:7" ht="60.6" customHeight="1" x14ac:dyDescent="0.25">
      <c r="B2" s="80" t="s">
        <v>72</v>
      </c>
      <c r="C2" s="81"/>
      <c r="D2" s="81"/>
      <c r="E2" s="81"/>
      <c r="F2" s="81"/>
      <c r="G2" s="81"/>
    </row>
    <row r="3" spans="2:7" x14ac:dyDescent="0.25">
      <c r="B3" s="5"/>
      <c r="C3" s="5"/>
      <c r="D3" s="5"/>
      <c r="E3" s="53"/>
      <c r="F3" s="8"/>
      <c r="G3" s="38"/>
    </row>
    <row r="4" spans="2:7" x14ac:dyDescent="0.25">
      <c r="B4" s="5"/>
      <c r="C4" s="5"/>
      <c r="D4" s="5"/>
      <c r="E4" s="53"/>
      <c r="F4" s="8"/>
      <c r="G4" s="39"/>
    </row>
    <row r="5" spans="2:7" ht="16.2" thickBot="1" x14ac:dyDescent="0.3">
      <c r="B5" s="5"/>
      <c r="C5" s="5"/>
      <c r="D5" s="5"/>
      <c r="E5" s="53"/>
      <c r="F5" s="8"/>
      <c r="G5" s="40" t="s">
        <v>58</v>
      </c>
    </row>
    <row r="6" spans="2:7" ht="33.6" customHeight="1" thickBot="1" x14ac:dyDescent="0.35">
      <c r="B6" s="17" t="s">
        <v>0</v>
      </c>
      <c r="C6" s="59" t="s">
        <v>50</v>
      </c>
      <c r="D6" s="6" t="s">
        <v>51</v>
      </c>
      <c r="E6" s="54" t="s">
        <v>70</v>
      </c>
      <c r="F6" s="19" t="s">
        <v>60</v>
      </c>
      <c r="G6" s="18" t="s">
        <v>71</v>
      </c>
    </row>
    <row r="7" spans="2:7" ht="17.399999999999999" customHeight="1" thickBot="1" x14ac:dyDescent="0.3">
      <c r="B7" s="6" t="s">
        <v>52</v>
      </c>
      <c r="C7" s="59" t="s">
        <v>53</v>
      </c>
      <c r="D7" s="6" t="s">
        <v>54</v>
      </c>
      <c r="E7" s="55" t="s">
        <v>55</v>
      </c>
      <c r="F7" s="7" t="s">
        <v>56</v>
      </c>
      <c r="G7" s="6" t="s">
        <v>57</v>
      </c>
    </row>
    <row r="8" spans="2:7" s="2" customFormat="1" ht="23.4" customHeight="1" thickBot="1" x14ac:dyDescent="0.35">
      <c r="B8" s="4" t="s">
        <v>1</v>
      </c>
      <c r="C8" s="60" t="s">
        <v>40</v>
      </c>
      <c r="D8" s="20"/>
      <c r="E8" s="21">
        <f>E9+E10+E11+E12+E13+E14+E15</f>
        <v>357953.9</v>
      </c>
      <c r="F8" s="21">
        <f>F9+F10+F11+F12+F13+F15</f>
        <v>236450.4</v>
      </c>
      <c r="G8" s="41">
        <f>F8/E8</f>
        <v>0.66056103872593641</v>
      </c>
    </row>
    <row r="9" spans="2:7" s="2" customFormat="1" ht="57.75" customHeight="1" x14ac:dyDescent="0.3">
      <c r="B9" s="73" t="s">
        <v>2</v>
      </c>
      <c r="C9" s="61" t="s">
        <v>40</v>
      </c>
      <c r="D9" s="15" t="s">
        <v>41</v>
      </c>
      <c r="E9" s="16">
        <v>3395.7</v>
      </c>
      <c r="F9" s="16">
        <v>2619.3000000000002</v>
      </c>
      <c r="G9" s="45">
        <f t="shared" ref="G9:G55" si="0">F9/E9</f>
        <v>0.77135789380687347</v>
      </c>
    </row>
    <row r="10" spans="2:7" s="2" customFormat="1" ht="78.75" customHeight="1" x14ac:dyDescent="0.3">
      <c r="B10" s="74" t="s">
        <v>3</v>
      </c>
      <c r="C10" s="62" t="s">
        <v>40</v>
      </c>
      <c r="D10" s="13" t="s">
        <v>42</v>
      </c>
      <c r="E10" s="12">
        <v>15914.5</v>
      </c>
      <c r="F10" s="14">
        <v>11388.8</v>
      </c>
      <c r="G10" s="45">
        <f t="shared" si="0"/>
        <v>0.71562411637186207</v>
      </c>
    </row>
    <row r="11" spans="2:7" s="2" customFormat="1" ht="79.5" customHeight="1" x14ac:dyDescent="0.3">
      <c r="B11" s="74" t="s">
        <v>4</v>
      </c>
      <c r="C11" s="62" t="s">
        <v>40</v>
      </c>
      <c r="D11" s="13" t="s">
        <v>43</v>
      </c>
      <c r="E11" s="12">
        <v>96777.9</v>
      </c>
      <c r="F11" s="12">
        <v>62222.3</v>
      </c>
      <c r="G11" s="45">
        <f t="shared" si="0"/>
        <v>0.64293914209752445</v>
      </c>
    </row>
    <row r="12" spans="2:7" s="2" customFormat="1" ht="72" customHeight="1" x14ac:dyDescent="0.3">
      <c r="B12" s="74" t="s">
        <v>5</v>
      </c>
      <c r="C12" s="62" t="s">
        <v>40</v>
      </c>
      <c r="D12" s="13" t="s">
        <v>45</v>
      </c>
      <c r="E12" s="12">
        <v>36500.9</v>
      </c>
      <c r="F12" s="14">
        <v>25615</v>
      </c>
      <c r="G12" s="45">
        <f t="shared" si="0"/>
        <v>0.70176351815982618</v>
      </c>
    </row>
    <row r="13" spans="2:7" s="2" customFormat="1" ht="15.6" x14ac:dyDescent="0.3">
      <c r="B13" s="74" t="s">
        <v>6</v>
      </c>
      <c r="C13" s="62" t="s">
        <v>40</v>
      </c>
      <c r="D13" s="13" t="s">
        <v>46</v>
      </c>
      <c r="E13" s="12">
        <v>135</v>
      </c>
      <c r="F13" s="12">
        <v>88.5</v>
      </c>
      <c r="G13" s="45">
        <f t="shared" si="0"/>
        <v>0.65555555555555556</v>
      </c>
    </row>
    <row r="14" spans="2:7" s="2" customFormat="1" ht="15.6" x14ac:dyDescent="0.3">
      <c r="B14" s="75" t="s">
        <v>65</v>
      </c>
      <c r="C14" s="62" t="s">
        <v>40</v>
      </c>
      <c r="D14" s="13" t="s">
        <v>64</v>
      </c>
      <c r="E14" s="23">
        <v>3451.1</v>
      </c>
      <c r="F14" s="23">
        <v>0</v>
      </c>
      <c r="G14" s="45">
        <f t="shared" si="0"/>
        <v>0</v>
      </c>
    </row>
    <row r="15" spans="2:7" s="2" customFormat="1" ht="16.2" thickBot="1" x14ac:dyDescent="0.35">
      <c r="B15" s="75" t="s">
        <v>7</v>
      </c>
      <c r="C15" s="63" t="s">
        <v>40</v>
      </c>
      <c r="D15" s="22">
        <v>13</v>
      </c>
      <c r="E15" s="23">
        <v>201778.8</v>
      </c>
      <c r="F15" s="24">
        <v>134516.5</v>
      </c>
      <c r="G15" s="46">
        <f t="shared" si="0"/>
        <v>0.66665328567718718</v>
      </c>
    </row>
    <row r="16" spans="2:7" s="2" customFormat="1" ht="16.2" thickBot="1" x14ac:dyDescent="0.35">
      <c r="B16" s="4" t="s">
        <v>8</v>
      </c>
      <c r="C16" s="64" t="s">
        <v>41</v>
      </c>
      <c r="D16" s="20"/>
      <c r="E16" s="21">
        <f>E17+E18</f>
        <v>4317.3</v>
      </c>
      <c r="F16" s="21">
        <f>F17+F18</f>
        <v>3051.6</v>
      </c>
      <c r="G16" s="41">
        <f t="shared" si="0"/>
        <v>0.7068306580501702</v>
      </c>
    </row>
    <row r="17" spans="2:7" s="2" customFormat="1" ht="15.6" x14ac:dyDescent="0.3">
      <c r="B17" s="73" t="s">
        <v>9</v>
      </c>
      <c r="C17" s="61" t="s">
        <v>41</v>
      </c>
      <c r="D17" s="15" t="s">
        <v>42</v>
      </c>
      <c r="E17" s="16">
        <v>4067.3</v>
      </c>
      <c r="F17" s="16">
        <v>2801.6</v>
      </c>
      <c r="G17" s="45">
        <f t="shared" si="0"/>
        <v>0.68881075898015875</v>
      </c>
    </row>
    <row r="18" spans="2:7" s="2" customFormat="1" ht="30.6" customHeight="1" thickBot="1" x14ac:dyDescent="0.35">
      <c r="B18" s="75" t="s">
        <v>68</v>
      </c>
      <c r="C18" s="63" t="s">
        <v>41</v>
      </c>
      <c r="D18" s="22" t="s">
        <v>43</v>
      </c>
      <c r="E18" s="23">
        <v>250</v>
      </c>
      <c r="F18" s="23">
        <v>250</v>
      </c>
      <c r="G18" s="46">
        <f t="shared" si="0"/>
        <v>1</v>
      </c>
    </row>
    <row r="19" spans="2:7" s="2" customFormat="1" ht="31.8" thickBot="1" x14ac:dyDescent="0.35">
      <c r="B19" s="4" t="s">
        <v>10</v>
      </c>
      <c r="C19" s="64" t="s">
        <v>42</v>
      </c>
      <c r="D19" s="20"/>
      <c r="E19" s="21">
        <f>E20+E21+E22</f>
        <v>43179.199999999997</v>
      </c>
      <c r="F19" s="21">
        <f>F20+F21+F22</f>
        <v>28403.899999999998</v>
      </c>
      <c r="G19" s="41">
        <f t="shared" si="0"/>
        <v>0.65781441064216106</v>
      </c>
    </row>
    <row r="20" spans="2:7" s="2" customFormat="1" ht="15.6" x14ac:dyDescent="0.3">
      <c r="B20" s="73" t="s">
        <v>11</v>
      </c>
      <c r="C20" s="61" t="s">
        <v>42</v>
      </c>
      <c r="D20" s="15" t="s">
        <v>48</v>
      </c>
      <c r="E20" s="16">
        <v>1729.5</v>
      </c>
      <c r="F20" s="16">
        <v>817.8</v>
      </c>
      <c r="G20" s="45">
        <f t="shared" si="0"/>
        <v>0.47285342584562007</v>
      </c>
    </row>
    <row r="21" spans="2:7" s="2" customFormat="1" ht="46.8" x14ac:dyDescent="0.3">
      <c r="B21" s="76" t="s">
        <v>12</v>
      </c>
      <c r="C21" s="62" t="s">
        <v>42</v>
      </c>
      <c r="D21" s="13" t="s">
        <v>49</v>
      </c>
      <c r="E21" s="25">
        <v>25011.9</v>
      </c>
      <c r="F21" s="12">
        <v>17988.099999999999</v>
      </c>
      <c r="G21" s="45">
        <f t="shared" si="0"/>
        <v>0.71918166952530582</v>
      </c>
    </row>
    <row r="22" spans="2:7" s="2" customFormat="1" ht="31.8" thickBot="1" x14ac:dyDescent="0.35">
      <c r="B22" s="75" t="s">
        <v>13</v>
      </c>
      <c r="C22" s="63" t="s">
        <v>42</v>
      </c>
      <c r="D22" s="22">
        <v>14</v>
      </c>
      <c r="E22" s="23">
        <v>16437.8</v>
      </c>
      <c r="F22" s="23">
        <v>9598</v>
      </c>
      <c r="G22" s="46">
        <f t="shared" si="0"/>
        <v>0.58389808855199599</v>
      </c>
    </row>
    <row r="23" spans="2:7" s="2" customFormat="1" ht="22.2" customHeight="1" thickBot="1" x14ac:dyDescent="0.35">
      <c r="B23" s="4" t="s">
        <v>14</v>
      </c>
      <c r="C23" s="64" t="s">
        <v>43</v>
      </c>
      <c r="D23" s="20"/>
      <c r="E23" s="21">
        <f>E25+E26+E27+E28+E24</f>
        <v>156700.1</v>
      </c>
      <c r="F23" s="21">
        <f>F25+F26+F27+F28+F24</f>
        <v>84495.500000000015</v>
      </c>
      <c r="G23" s="41">
        <f t="shared" si="0"/>
        <v>0.53921790732743635</v>
      </c>
    </row>
    <row r="24" spans="2:7" s="2" customFormat="1" ht="18" customHeight="1" x14ac:dyDescent="0.3">
      <c r="B24" s="73" t="s">
        <v>69</v>
      </c>
      <c r="C24" s="61" t="s">
        <v>43</v>
      </c>
      <c r="D24" s="15" t="s">
        <v>44</v>
      </c>
      <c r="E24" s="16">
        <v>1350</v>
      </c>
      <c r="F24" s="16">
        <v>927</v>
      </c>
      <c r="G24" s="45">
        <f t="shared" si="0"/>
        <v>0.68666666666666665</v>
      </c>
    </row>
    <row r="25" spans="2:7" s="2" customFormat="1" ht="15.6" x14ac:dyDescent="0.3">
      <c r="B25" s="74" t="s">
        <v>15</v>
      </c>
      <c r="C25" s="62" t="s">
        <v>43</v>
      </c>
      <c r="D25" s="13" t="s">
        <v>47</v>
      </c>
      <c r="E25" s="12">
        <v>27508.6</v>
      </c>
      <c r="F25" s="12">
        <v>17906.2</v>
      </c>
      <c r="G25" s="45">
        <f t="shared" si="0"/>
        <v>0.65093098158394114</v>
      </c>
    </row>
    <row r="26" spans="2:7" s="2" customFormat="1" ht="15.6" x14ac:dyDescent="0.3">
      <c r="B26" s="74" t="s">
        <v>16</v>
      </c>
      <c r="C26" s="62" t="s">
        <v>43</v>
      </c>
      <c r="D26" s="13" t="s">
        <v>48</v>
      </c>
      <c r="E26" s="12">
        <v>124228.1</v>
      </c>
      <c r="F26" s="12">
        <v>64148.4</v>
      </c>
      <c r="G26" s="45">
        <f t="shared" si="0"/>
        <v>0.51637592460964954</v>
      </c>
    </row>
    <row r="27" spans="2:7" s="2" customFormat="1" ht="15.6" x14ac:dyDescent="0.3">
      <c r="B27" s="74" t="s">
        <v>17</v>
      </c>
      <c r="C27" s="62" t="s">
        <v>43</v>
      </c>
      <c r="D27" s="13">
        <v>10</v>
      </c>
      <c r="E27" s="12">
        <v>2464.5</v>
      </c>
      <c r="F27" s="12">
        <v>1321.6</v>
      </c>
      <c r="G27" s="45">
        <f t="shared" si="0"/>
        <v>0.53625481842158651</v>
      </c>
    </row>
    <row r="28" spans="2:7" s="2" customFormat="1" ht="16.2" thickBot="1" x14ac:dyDescent="0.35">
      <c r="B28" s="75" t="s">
        <v>18</v>
      </c>
      <c r="C28" s="63" t="s">
        <v>43</v>
      </c>
      <c r="D28" s="22">
        <v>12</v>
      </c>
      <c r="E28" s="23">
        <v>1148.9000000000001</v>
      </c>
      <c r="F28" s="23">
        <v>192.3</v>
      </c>
      <c r="G28" s="46">
        <f t="shared" si="0"/>
        <v>0.16737749151362172</v>
      </c>
    </row>
    <row r="29" spans="2:7" s="2" customFormat="1" ht="16.2" thickBot="1" x14ac:dyDescent="0.35">
      <c r="B29" s="4" t="s">
        <v>19</v>
      </c>
      <c r="C29" s="65" t="s">
        <v>44</v>
      </c>
      <c r="D29" s="26"/>
      <c r="E29" s="21">
        <f>E30+E31+E32+E33</f>
        <v>833552.4</v>
      </c>
      <c r="F29" s="21">
        <f>F30+F31+F32+F33</f>
        <v>669370.19999999995</v>
      </c>
      <c r="G29" s="41">
        <f t="shared" si="0"/>
        <v>0.803033138648512</v>
      </c>
    </row>
    <row r="30" spans="2:7" s="2" customFormat="1" ht="15.6" x14ac:dyDescent="0.3">
      <c r="B30" s="73" t="s">
        <v>20</v>
      </c>
      <c r="C30" s="61" t="s">
        <v>44</v>
      </c>
      <c r="D30" s="15" t="s">
        <v>40</v>
      </c>
      <c r="E30" s="16">
        <v>12530.8</v>
      </c>
      <c r="F30" s="16">
        <v>12506.5</v>
      </c>
      <c r="G30" s="45">
        <f t="shared" si="0"/>
        <v>0.9980607782424108</v>
      </c>
    </row>
    <row r="31" spans="2:7" s="2" customFormat="1" ht="15.6" x14ac:dyDescent="0.3">
      <c r="B31" s="74" t="s">
        <v>59</v>
      </c>
      <c r="C31" s="62" t="s">
        <v>44</v>
      </c>
      <c r="D31" s="13" t="s">
        <v>41</v>
      </c>
      <c r="E31" s="12">
        <v>55897</v>
      </c>
      <c r="F31" s="12">
        <v>0</v>
      </c>
      <c r="G31" s="45">
        <f t="shared" si="0"/>
        <v>0</v>
      </c>
    </row>
    <row r="32" spans="2:7" s="2" customFormat="1" ht="15.6" x14ac:dyDescent="0.3">
      <c r="B32" s="74" t="s">
        <v>21</v>
      </c>
      <c r="C32" s="62" t="s">
        <v>44</v>
      </c>
      <c r="D32" s="13" t="s">
        <v>42</v>
      </c>
      <c r="E32" s="12">
        <v>743356.5</v>
      </c>
      <c r="F32" s="12">
        <v>645049.1</v>
      </c>
      <c r="G32" s="45">
        <f t="shared" si="0"/>
        <v>0.86775201400673829</v>
      </c>
    </row>
    <row r="33" spans="2:17" s="2" customFormat="1" ht="31.8" thickBot="1" x14ac:dyDescent="0.35">
      <c r="B33" s="75" t="s">
        <v>22</v>
      </c>
      <c r="C33" s="63" t="s">
        <v>44</v>
      </c>
      <c r="D33" s="22" t="s">
        <v>44</v>
      </c>
      <c r="E33" s="23">
        <v>21768.1</v>
      </c>
      <c r="F33" s="23">
        <v>11814.6</v>
      </c>
      <c r="G33" s="46">
        <f t="shared" si="0"/>
        <v>0.54274833357068375</v>
      </c>
    </row>
    <row r="34" spans="2:17" s="2" customFormat="1" ht="16.2" thickBot="1" x14ac:dyDescent="0.35">
      <c r="B34" s="28" t="s">
        <v>23</v>
      </c>
      <c r="C34" s="66" t="s">
        <v>45</v>
      </c>
      <c r="D34" s="29"/>
      <c r="E34" s="21">
        <f>E35+E36</f>
        <v>617856.5</v>
      </c>
      <c r="F34" s="21">
        <f>F35+F36</f>
        <v>451480.5</v>
      </c>
      <c r="G34" s="41">
        <f t="shared" si="0"/>
        <v>0.73072064468043951</v>
      </c>
    </row>
    <row r="35" spans="2:17" s="2" customFormat="1" ht="20.25" customHeight="1" x14ac:dyDescent="0.3">
      <c r="B35" s="77" t="s">
        <v>62</v>
      </c>
      <c r="C35" s="67" t="s">
        <v>45</v>
      </c>
      <c r="D35" s="27" t="s">
        <v>41</v>
      </c>
      <c r="E35" s="16">
        <v>617831.5</v>
      </c>
      <c r="F35" s="16">
        <v>451455.5</v>
      </c>
      <c r="G35" s="45">
        <f t="shared" si="0"/>
        <v>0.73070974853175985</v>
      </c>
    </row>
    <row r="36" spans="2:17" s="2" customFormat="1" ht="30" customHeight="1" thickBot="1" x14ac:dyDescent="0.35">
      <c r="B36" s="78" t="s">
        <v>63</v>
      </c>
      <c r="C36" s="68" t="s">
        <v>45</v>
      </c>
      <c r="D36" s="30" t="s">
        <v>44</v>
      </c>
      <c r="E36" s="23">
        <v>25</v>
      </c>
      <c r="F36" s="23">
        <v>25</v>
      </c>
      <c r="G36" s="46">
        <f t="shared" si="0"/>
        <v>1</v>
      </c>
    </row>
    <row r="37" spans="2:17" s="2" customFormat="1" ht="16.2" thickBot="1" x14ac:dyDescent="0.35">
      <c r="B37" s="4" t="s">
        <v>24</v>
      </c>
      <c r="C37" s="64" t="s">
        <v>46</v>
      </c>
      <c r="D37" s="31"/>
      <c r="E37" s="21">
        <f>E38+E39+E40+E41+E42</f>
        <v>1602119.6</v>
      </c>
      <c r="F37" s="21">
        <f>F38+F39+F40+F41+F42</f>
        <v>843442.7</v>
      </c>
      <c r="G37" s="41">
        <f t="shared" si="0"/>
        <v>0.52645426720951416</v>
      </c>
    </row>
    <row r="38" spans="2:17" s="2" customFormat="1" ht="15.6" x14ac:dyDescent="0.3">
      <c r="B38" s="73" t="s">
        <v>25</v>
      </c>
      <c r="C38" s="69" t="s">
        <v>46</v>
      </c>
      <c r="D38" s="15" t="s">
        <v>40</v>
      </c>
      <c r="E38" s="16">
        <v>473099.8</v>
      </c>
      <c r="F38" s="16">
        <v>286607.5</v>
      </c>
      <c r="G38" s="45">
        <f t="shared" si="0"/>
        <v>0.60580769638879584</v>
      </c>
    </row>
    <row r="39" spans="2:17" s="2" customFormat="1" ht="15.6" x14ac:dyDescent="0.3">
      <c r="B39" s="74" t="s">
        <v>26</v>
      </c>
      <c r="C39" s="70" t="s">
        <v>46</v>
      </c>
      <c r="D39" s="13" t="s">
        <v>41</v>
      </c>
      <c r="E39" s="12">
        <v>977721.6</v>
      </c>
      <c r="F39" s="12">
        <v>461295.3</v>
      </c>
      <c r="G39" s="45">
        <f t="shared" si="0"/>
        <v>0.471806391512676</v>
      </c>
    </row>
    <row r="40" spans="2:17" s="2" customFormat="1" ht="24" customHeight="1" x14ac:dyDescent="0.3">
      <c r="B40" s="74" t="s">
        <v>27</v>
      </c>
      <c r="C40" s="70" t="s">
        <v>46</v>
      </c>
      <c r="D40" s="13" t="s">
        <v>42</v>
      </c>
      <c r="E40" s="12">
        <v>121721.8</v>
      </c>
      <c r="F40" s="12">
        <v>74707.199999999997</v>
      </c>
      <c r="G40" s="45">
        <f t="shared" si="0"/>
        <v>0.61375365793144687</v>
      </c>
    </row>
    <row r="41" spans="2:17" s="2" customFormat="1" ht="15.6" x14ac:dyDescent="0.3">
      <c r="B41" s="74" t="s">
        <v>28</v>
      </c>
      <c r="C41" s="62" t="s">
        <v>46</v>
      </c>
      <c r="D41" s="13" t="s">
        <v>46</v>
      </c>
      <c r="E41" s="12">
        <v>1871.3</v>
      </c>
      <c r="F41" s="12">
        <v>1213.0999999999999</v>
      </c>
      <c r="G41" s="45">
        <f t="shared" si="0"/>
        <v>0.64826591139849299</v>
      </c>
    </row>
    <row r="42" spans="2:17" s="2" customFormat="1" ht="16.2" thickBot="1" x14ac:dyDescent="0.35">
      <c r="B42" s="75" t="s">
        <v>29</v>
      </c>
      <c r="C42" s="63" t="s">
        <v>46</v>
      </c>
      <c r="D42" s="22" t="s">
        <v>48</v>
      </c>
      <c r="E42" s="23">
        <v>27705.1</v>
      </c>
      <c r="F42" s="23">
        <v>19619.599999999999</v>
      </c>
      <c r="G42" s="46">
        <f t="shared" si="0"/>
        <v>0.70815842570501464</v>
      </c>
    </row>
    <row r="43" spans="2:17" s="2" customFormat="1" ht="16.2" thickBot="1" x14ac:dyDescent="0.35">
      <c r="B43" s="4" t="s">
        <v>30</v>
      </c>
      <c r="C43" s="64" t="s">
        <v>47</v>
      </c>
      <c r="D43" s="31"/>
      <c r="E43" s="21">
        <f>E44</f>
        <v>127209.5</v>
      </c>
      <c r="F43" s="21">
        <f>F44</f>
        <v>93342.399999999994</v>
      </c>
      <c r="G43" s="41">
        <f t="shared" si="0"/>
        <v>0.73376909743376084</v>
      </c>
    </row>
    <row r="44" spans="2:17" s="2" customFormat="1" ht="16.2" thickBot="1" x14ac:dyDescent="0.35">
      <c r="B44" s="79" t="s">
        <v>31</v>
      </c>
      <c r="C44" s="71" t="s">
        <v>47</v>
      </c>
      <c r="D44" s="32" t="s">
        <v>40</v>
      </c>
      <c r="E44" s="33">
        <v>127209.5</v>
      </c>
      <c r="F44" s="33">
        <v>93342.399999999994</v>
      </c>
      <c r="G44" s="46">
        <f t="shared" si="0"/>
        <v>0.73376909743376084</v>
      </c>
    </row>
    <row r="45" spans="2:17" s="2" customFormat="1" ht="16.2" thickBot="1" x14ac:dyDescent="0.35">
      <c r="B45" s="4" t="s">
        <v>32</v>
      </c>
      <c r="C45" s="64" t="s">
        <v>49</v>
      </c>
      <c r="D45" s="31"/>
      <c r="E45" s="21">
        <f>E46+E47+E48</f>
        <v>73579.600000000006</v>
      </c>
      <c r="F45" s="21">
        <f>F46+F47+F48</f>
        <v>57051.6</v>
      </c>
      <c r="G45" s="41">
        <f t="shared" si="0"/>
        <v>0.77537252173156679</v>
      </c>
    </row>
    <row r="46" spans="2:17" s="2" customFormat="1" ht="15.6" x14ac:dyDescent="0.3">
      <c r="B46" s="73" t="s">
        <v>33</v>
      </c>
      <c r="C46" s="61">
        <v>10</v>
      </c>
      <c r="D46" s="15" t="s">
        <v>40</v>
      </c>
      <c r="E46" s="34">
        <v>7905.1</v>
      </c>
      <c r="F46" s="16">
        <v>4942.1000000000004</v>
      </c>
      <c r="G46" s="45">
        <f t="shared" si="0"/>
        <v>0.62517868211660832</v>
      </c>
      <c r="O46" s="44"/>
      <c r="P46" s="44"/>
      <c r="Q46" s="44"/>
    </row>
    <row r="47" spans="2:17" s="2" customFormat="1" ht="15.6" x14ac:dyDescent="0.3">
      <c r="B47" s="74" t="s">
        <v>34</v>
      </c>
      <c r="C47" s="62">
        <v>10</v>
      </c>
      <c r="D47" s="13" t="s">
        <v>43</v>
      </c>
      <c r="E47" s="12">
        <v>65534.5</v>
      </c>
      <c r="F47" s="12">
        <v>52057.3</v>
      </c>
      <c r="G47" s="45">
        <f t="shared" si="0"/>
        <v>0.7943495410814152</v>
      </c>
    </row>
    <row r="48" spans="2:17" s="2" customFormat="1" ht="16.2" thickBot="1" x14ac:dyDescent="0.35">
      <c r="B48" s="75" t="s">
        <v>35</v>
      </c>
      <c r="C48" s="63">
        <v>10</v>
      </c>
      <c r="D48" s="22" t="s">
        <v>45</v>
      </c>
      <c r="E48" s="23">
        <v>140</v>
      </c>
      <c r="F48" s="23">
        <v>52.2</v>
      </c>
      <c r="G48" s="46">
        <f t="shared" si="0"/>
        <v>0.37285714285714289</v>
      </c>
    </row>
    <row r="49" spans="2:7" s="2" customFormat="1" ht="16.2" thickBot="1" x14ac:dyDescent="0.35">
      <c r="B49" s="4" t="s">
        <v>36</v>
      </c>
      <c r="C49" s="64">
        <v>11</v>
      </c>
      <c r="D49" s="20"/>
      <c r="E49" s="21">
        <f>E50+E51+E52</f>
        <v>91711</v>
      </c>
      <c r="F49" s="21">
        <f>F50+F51+F52</f>
        <v>65825.8</v>
      </c>
      <c r="G49" s="41">
        <f t="shared" si="0"/>
        <v>0.7177525051520538</v>
      </c>
    </row>
    <row r="50" spans="2:7" s="2" customFormat="1" ht="15.6" x14ac:dyDescent="0.3">
      <c r="B50" s="73" t="s">
        <v>37</v>
      </c>
      <c r="C50" s="61">
        <v>11</v>
      </c>
      <c r="D50" s="15" t="s">
        <v>40</v>
      </c>
      <c r="E50" s="16">
        <v>31714.9</v>
      </c>
      <c r="F50" s="35">
        <v>31714.9</v>
      </c>
      <c r="G50" s="45">
        <f t="shared" si="0"/>
        <v>1</v>
      </c>
    </row>
    <row r="51" spans="2:7" s="2" customFormat="1" ht="15.6" x14ac:dyDescent="0.3">
      <c r="B51" s="74" t="s">
        <v>38</v>
      </c>
      <c r="C51" s="62">
        <v>11</v>
      </c>
      <c r="D51" s="13" t="s">
        <v>41</v>
      </c>
      <c r="E51" s="12">
        <v>3330</v>
      </c>
      <c r="F51" s="11">
        <v>1700</v>
      </c>
      <c r="G51" s="45">
        <f t="shared" si="0"/>
        <v>0.51051051051051055</v>
      </c>
    </row>
    <row r="52" spans="2:7" s="2" customFormat="1" ht="16.2" thickBot="1" x14ac:dyDescent="0.35">
      <c r="B52" s="75" t="s">
        <v>61</v>
      </c>
      <c r="C52" s="63">
        <v>11</v>
      </c>
      <c r="D52" s="22" t="s">
        <v>42</v>
      </c>
      <c r="E52" s="23">
        <v>56666.1</v>
      </c>
      <c r="F52" s="36">
        <v>32410.9</v>
      </c>
      <c r="G52" s="46">
        <f t="shared" si="0"/>
        <v>0.57196277845131394</v>
      </c>
    </row>
    <row r="53" spans="2:7" s="2" customFormat="1" ht="31.8" thickBot="1" x14ac:dyDescent="0.35">
      <c r="B53" s="4" t="s">
        <v>66</v>
      </c>
      <c r="C53" s="64">
        <v>13</v>
      </c>
      <c r="D53" s="49"/>
      <c r="E53" s="21">
        <f>E54</f>
        <v>1200</v>
      </c>
      <c r="F53" s="50">
        <f>F54</f>
        <v>0</v>
      </c>
      <c r="G53" s="41">
        <f t="shared" si="0"/>
        <v>0</v>
      </c>
    </row>
    <row r="54" spans="2:7" s="2" customFormat="1" ht="31.8" thickBot="1" x14ac:dyDescent="0.35">
      <c r="B54" s="79" t="s">
        <v>67</v>
      </c>
      <c r="C54" s="71">
        <v>13</v>
      </c>
      <c r="D54" s="32" t="s">
        <v>40</v>
      </c>
      <c r="E54" s="33">
        <v>1200</v>
      </c>
      <c r="F54" s="51">
        <v>0</v>
      </c>
      <c r="G54" s="46">
        <f t="shared" si="0"/>
        <v>0</v>
      </c>
    </row>
    <row r="55" spans="2:7" s="3" customFormat="1" ht="16.2" thickBot="1" x14ac:dyDescent="0.35">
      <c r="B55" s="4" t="s">
        <v>39</v>
      </c>
      <c r="C55" s="72"/>
      <c r="D55" s="37"/>
      <c r="E55" s="21">
        <f>E8+E16+E19+E23+E29+E34+E37+E43+E45+E49+E53</f>
        <v>3909379.1</v>
      </c>
      <c r="F55" s="21">
        <f>F8+F16+F19+F23+F29+F34+F37+F43+F45+F49+F53</f>
        <v>2532914.5999999996</v>
      </c>
      <c r="G55" s="41">
        <f t="shared" si="0"/>
        <v>0.64790713185119331</v>
      </c>
    </row>
    <row r="56" spans="2:7" s="3" customFormat="1" x14ac:dyDescent="0.25">
      <c r="E56" s="56"/>
      <c r="F56" s="9"/>
      <c r="G56" s="42"/>
    </row>
    <row r="57" spans="2:7" s="3" customFormat="1" x14ac:dyDescent="0.25">
      <c r="E57" s="56"/>
      <c r="F57" s="9"/>
      <c r="G57" s="38"/>
    </row>
    <row r="59" spans="2:7" x14ac:dyDescent="0.25">
      <c r="E59" s="57"/>
    </row>
  </sheetData>
  <sheetProtection formatCells="0" formatColumns="0" formatRows="0" insertColumns="0" insertRows="0" insertHyperlinks="0" deleteColumns="0" deleteRows="0" sort="0" autoFilter="0" pivotTables="0"/>
  <mergeCells count="1">
    <mergeCell ref="B2:G2"/>
  </mergeCells>
  <pageMargins left="0.78740157480314965" right="0.19685039370078741" top="0.39370078740157483" bottom="0.39370078740157483" header="0" footer="0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Пашкевич Юлия Васильевна</cp:lastModifiedBy>
  <cp:lastPrinted>2023-10-18T06:51:24Z</cp:lastPrinted>
  <dcterms:created xsi:type="dcterms:W3CDTF">1999-06-18T11:49:53Z</dcterms:created>
  <dcterms:modified xsi:type="dcterms:W3CDTF">2023-10-19T08:02:23Z</dcterms:modified>
</cp:coreProperties>
</file>