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636" yWindow="540" windowWidth="23256" windowHeight="13176"/>
  </bookViews>
  <sheets>
    <sheet name="Лист 1" sheetId="2" r:id="rId1"/>
  </sheets>
  <calcPr calcId="145621"/>
</workbook>
</file>

<file path=xl/calcChain.xml><?xml version="1.0" encoding="utf-8"?>
<calcChain xmlns="http://schemas.openxmlformats.org/spreadsheetml/2006/main">
  <c r="E323" i="2" l="1"/>
  <c r="E210" i="2"/>
  <c r="E200" i="2"/>
  <c r="E201" i="2"/>
  <c r="E202" i="2"/>
  <c r="D200" i="2"/>
  <c r="D201" i="2"/>
  <c r="E170" i="2"/>
  <c r="E169" i="2"/>
  <c r="D151" i="2"/>
  <c r="E138" i="2"/>
  <c r="E139" i="2"/>
  <c r="D310" i="2"/>
  <c r="D329" i="2"/>
  <c r="E327" i="2"/>
  <c r="D281" i="2"/>
  <c r="E282" i="2"/>
  <c r="E283" i="2"/>
  <c r="E284" i="2"/>
  <c r="E285" i="2"/>
  <c r="E287" i="2"/>
  <c r="E290" i="2"/>
  <c r="D289" i="2"/>
  <c r="D282" i="2"/>
  <c r="D285" i="2"/>
  <c r="D283" i="2"/>
  <c r="E250" i="2"/>
  <c r="E251" i="2"/>
  <c r="E252" i="2"/>
  <c r="E256" i="2"/>
  <c r="E257" i="2"/>
  <c r="E258" i="2"/>
  <c r="E259" i="2"/>
  <c r="E260" i="2"/>
  <c r="E261" i="2"/>
  <c r="D265" i="2"/>
  <c r="D253" i="2"/>
  <c r="D266" i="2"/>
  <c r="D260" i="2"/>
  <c r="D256" i="2"/>
  <c r="D239" i="2"/>
  <c r="E244" i="2"/>
  <c r="E245" i="2"/>
  <c r="E243" i="2"/>
  <c r="D243" i="2"/>
  <c r="D204" i="2"/>
  <c r="D182" i="2"/>
  <c r="C182" i="2"/>
  <c r="D183" i="2"/>
  <c r="C183" i="2"/>
  <c r="D169" i="2"/>
  <c r="D162" i="2"/>
  <c r="D161" i="2" s="1"/>
  <c r="E149" i="2"/>
  <c r="E152" i="2"/>
  <c r="D138" i="2"/>
  <c r="D133" i="2"/>
  <c r="D132" i="2" s="1"/>
  <c r="D134" i="2"/>
  <c r="C134" i="2"/>
  <c r="C133" i="2" s="1"/>
  <c r="C132" i="2" s="1"/>
  <c r="E131" i="2"/>
  <c r="D121" i="2"/>
  <c r="D122" i="2"/>
  <c r="C122" i="2"/>
  <c r="E115" i="2"/>
  <c r="D114" i="2"/>
  <c r="E107" i="2"/>
  <c r="D106" i="2"/>
  <c r="D103" i="2"/>
  <c r="D102" i="2" s="1"/>
  <c r="C103" i="2"/>
  <c r="C102" i="2" s="1"/>
  <c r="E82" i="2"/>
  <c r="D81" i="2"/>
  <c r="E77" i="2"/>
  <c r="D76" i="2"/>
  <c r="D74" i="2"/>
  <c r="D56" i="2"/>
  <c r="D54" i="2"/>
  <c r="E35" i="2"/>
  <c r="D14" i="2"/>
  <c r="D13" i="2" s="1"/>
  <c r="D34" i="2"/>
  <c r="E17" i="2"/>
  <c r="D113" i="2" l="1"/>
  <c r="D105" i="2"/>
  <c r="C283" i="2"/>
  <c r="C282" i="2" s="1"/>
  <c r="C285" i="2"/>
  <c r="C260" i="2"/>
  <c r="C256" i="2"/>
  <c r="C243" i="2"/>
  <c r="C238" i="2" s="1"/>
  <c r="C204" i="2"/>
  <c r="C201" i="2"/>
  <c r="C200" i="2" s="1"/>
  <c r="C169" i="2"/>
  <c r="C151" i="2"/>
  <c r="E151" i="2" s="1"/>
  <c r="C148" i="2"/>
  <c r="C147" i="2" s="1"/>
  <c r="C138" i="2"/>
  <c r="C130" i="2"/>
  <c r="C129" i="2" s="1"/>
  <c r="C128" i="2" s="1"/>
  <c r="C114" i="2"/>
  <c r="C113" i="2" s="1"/>
  <c r="C106" i="2"/>
  <c r="C105" i="2" s="1"/>
  <c r="C81" i="2"/>
  <c r="E81" i="2" s="1"/>
  <c r="C76" i="2"/>
  <c r="E76" i="2" s="1"/>
  <c r="C34" i="2"/>
  <c r="E34" i="2" s="1"/>
  <c r="C14" i="2"/>
  <c r="E113" i="2" l="1"/>
  <c r="E114" i="2"/>
  <c r="E105" i="2"/>
  <c r="E106" i="2"/>
  <c r="E325" i="2"/>
  <c r="E313" i="2"/>
  <c r="E314" i="2"/>
  <c r="E315" i="2"/>
  <c r="E316" i="2"/>
  <c r="E317" i="2"/>
  <c r="E318" i="2"/>
  <c r="E319" i="2"/>
  <c r="E320" i="2"/>
  <c r="E321" i="2"/>
  <c r="E322" i="2"/>
  <c r="E295" i="2"/>
  <c r="E306" i="2"/>
  <c r="E307" i="2"/>
  <c r="E308" i="2"/>
  <c r="E309" i="2"/>
  <c r="E278" i="2"/>
  <c r="E279" i="2"/>
  <c r="E280" i="2"/>
  <c r="E273" i="2"/>
  <c r="E236" i="2"/>
  <c r="E237" i="2"/>
  <c r="E248" i="2"/>
  <c r="E224" i="2"/>
  <c r="E227" i="2"/>
  <c r="E229" i="2"/>
  <c r="E205" i="2"/>
  <c r="E206" i="2"/>
  <c r="E207" i="2"/>
  <c r="E208" i="2"/>
  <c r="E209" i="2"/>
  <c r="E211" i="2"/>
  <c r="E214" i="2"/>
  <c r="E215" i="2"/>
  <c r="E216" i="2"/>
  <c r="E217" i="2"/>
  <c r="E218" i="2"/>
  <c r="E197" i="2"/>
  <c r="E198" i="2"/>
  <c r="E199" i="2"/>
  <c r="E188" i="2"/>
  <c r="E189" i="2"/>
  <c r="E174" i="2"/>
  <c r="E165" i="2"/>
  <c r="E168" i="2"/>
  <c r="E144" i="2"/>
  <c r="E145" i="2"/>
  <c r="E146" i="2"/>
  <c r="E155" i="2"/>
  <c r="E119" i="2"/>
  <c r="E126" i="2"/>
  <c r="E127" i="2"/>
  <c r="E101" i="2"/>
  <c r="E110" i="2"/>
  <c r="E96" i="2"/>
  <c r="E97" i="2"/>
  <c r="E90" i="2"/>
  <c r="E91" i="2"/>
  <c r="E92" i="2"/>
  <c r="E71" i="2"/>
  <c r="E72" i="2"/>
  <c r="E73" i="2"/>
  <c r="E80" i="2"/>
  <c r="E65" i="2"/>
  <c r="E66" i="2"/>
  <c r="E67" i="2"/>
  <c r="E49" i="2"/>
  <c r="E50" i="2"/>
  <c r="D324" i="2"/>
  <c r="C311" i="2"/>
  <c r="D311" i="2"/>
  <c r="E311" i="2" l="1"/>
  <c r="C289" i="2"/>
  <c r="D305" i="2"/>
  <c r="D304" i="2" s="1"/>
  <c r="D300" i="2"/>
  <c r="D299" i="2" s="1"/>
  <c r="D288" i="2"/>
  <c r="D277" i="2"/>
  <c r="D276" i="2" s="1"/>
  <c r="D274" i="2"/>
  <c r="C274" i="2"/>
  <c r="D272" i="2"/>
  <c r="C268" i="2"/>
  <c r="C265" i="2" s="1"/>
  <c r="D268" i="2"/>
  <c r="D263" i="2"/>
  <c r="D262" i="2" s="1"/>
  <c r="C263" i="2"/>
  <c r="C262" i="2" s="1"/>
  <c r="D254" i="2"/>
  <c r="D258" i="2"/>
  <c r="D251" i="2"/>
  <c r="D250" i="2" s="1"/>
  <c r="D247" i="2"/>
  <c r="D246" i="2" s="1"/>
  <c r="D238" i="2"/>
  <c r="D233" i="2" s="1"/>
  <c r="D235" i="2"/>
  <c r="D234" i="2" s="1"/>
  <c r="C235" i="2"/>
  <c r="D231" i="2"/>
  <c r="D230" i="2" s="1"/>
  <c r="C231" i="2"/>
  <c r="C230" i="2" s="1"/>
  <c r="D228" i="2"/>
  <c r="D226" i="2"/>
  <c r="D223" i="2"/>
  <c r="D222" i="2" s="1"/>
  <c r="D219" i="2"/>
  <c r="D196" i="2"/>
  <c r="D203" i="2"/>
  <c r="D192" i="2"/>
  <c r="C192" i="2"/>
  <c r="D190" i="2"/>
  <c r="D187" i="2"/>
  <c r="D180" i="2"/>
  <c r="D179" i="2" s="1"/>
  <c r="D178" i="2" s="1"/>
  <c r="D176" i="2"/>
  <c r="D175" i="2" s="1"/>
  <c r="D173" i="2"/>
  <c r="D167" i="2"/>
  <c r="D166" i="2" s="1"/>
  <c r="D164" i="2"/>
  <c r="D159" i="2"/>
  <c r="D158" i="2" s="1"/>
  <c r="D156" i="2"/>
  <c r="D154" i="2"/>
  <c r="D153" i="2" s="1"/>
  <c r="D148" i="2"/>
  <c r="D143" i="2"/>
  <c r="D141" i="2"/>
  <c r="D130" i="2"/>
  <c r="D125" i="2"/>
  <c r="D124" i="2" s="1"/>
  <c r="D118" i="2"/>
  <c r="D111" i="2"/>
  <c r="D108" i="2" s="1"/>
  <c r="C111" i="2"/>
  <c r="D98" i="2"/>
  <c r="D94" i="2" s="1"/>
  <c r="D93" i="2" s="1"/>
  <c r="C98" i="2"/>
  <c r="C70" i="2"/>
  <c r="E70" i="2" s="1"/>
  <c r="C84" i="2"/>
  <c r="C83" i="2" s="1"/>
  <c r="D84" i="2"/>
  <c r="D83" i="2" s="1"/>
  <c r="C64" i="2"/>
  <c r="C63" i="2" s="1"/>
  <c r="D68" i="2"/>
  <c r="D63" i="2" s="1"/>
  <c r="D40" i="2"/>
  <c r="D48" i="2"/>
  <c r="C48" i="2"/>
  <c r="C40" i="2"/>
  <c r="D186" i="2" l="1"/>
  <c r="D185" i="2" s="1"/>
  <c r="D39" i="2"/>
  <c r="D117" i="2"/>
  <c r="D137" i="2"/>
  <c r="D147" i="2"/>
  <c r="D129" i="2"/>
  <c r="E130" i="2"/>
  <c r="D172" i="2"/>
  <c r="D271" i="2"/>
  <c r="D225" i="2"/>
  <c r="E235" i="2"/>
  <c r="E48" i="2"/>
  <c r="E63" i="2"/>
  <c r="E64" i="2"/>
  <c r="D249" i="2"/>
  <c r="D221" i="2"/>
  <c r="D136" i="2"/>
  <c r="D171" i="2"/>
  <c r="D38" i="2"/>
  <c r="E37" i="2"/>
  <c r="E28" i="2"/>
  <c r="E29" i="2"/>
  <c r="E32" i="2"/>
  <c r="E21" i="2"/>
  <c r="E12" i="2"/>
  <c r="E16" i="2"/>
  <c r="E20" i="2"/>
  <c r="E8" i="2"/>
  <c r="D36" i="2"/>
  <c r="D33" i="2" s="1"/>
  <c r="D31" i="2"/>
  <c r="D27" i="2"/>
  <c r="D22" i="2"/>
  <c r="D19" i="2"/>
  <c r="D11" i="2"/>
  <c r="D7" i="2"/>
  <c r="D6" i="2" s="1"/>
  <c r="D5" i="2" s="1"/>
  <c r="D116" i="2" l="1"/>
  <c r="D128" i="2"/>
  <c r="E128" i="2" s="1"/>
  <c r="E129" i="2"/>
  <c r="D270" i="2"/>
  <c r="E14" i="2"/>
  <c r="D10" i="2"/>
  <c r="D18" i="2"/>
  <c r="D30" i="2"/>
  <c r="C324" i="2"/>
  <c r="E324" i="2" s="1"/>
  <c r="C305" i="2"/>
  <c r="C288" i="2"/>
  <c r="C277" i="2"/>
  <c r="C272" i="2"/>
  <c r="C258" i="2"/>
  <c r="C253" i="2" s="1"/>
  <c r="C251" i="2"/>
  <c r="C247" i="2"/>
  <c r="C234" i="2"/>
  <c r="E234" i="2" s="1"/>
  <c r="C228" i="2"/>
  <c r="E228" i="2" s="1"/>
  <c r="C226" i="2"/>
  <c r="E226" i="2" s="1"/>
  <c r="C223" i="2"/>
  <c r="C196" i="2"/>
  <c r="E196" i="2" s="1"/>
  <c r="C190" i="2"/>
  <c r="C187" i="2"/>
  <c r="E187" i="2" s="1"/>
  <c r="C180" i="2"/>
  <c r="C179" i="2" s="1"/>
  <c r="C178" i="2" s="1"/>
  <c r="C173" i="2"/>
  <c r="C167" i="2"/>
  <c r="C166" i="2" s="1"/>
  <c r="C164" i="2"/>
  <c r="C159" i="2"/>
  <c r="C154" i="2"/>
  <c r="C143" i="2"/>
  <c r="E143" i="2" s="1"/>
  <c r="C141" i="2"/>
  <c r="C125" i="2"/>
  <c r="C118" i="2"/>
  <c r="C109" i="2"/>
  <c r="C100" i="2"/>
  <c r="E100" i="2" s="1"/>
  <c r="C95" i="2"/>
  <c r="C89" i="2"/>
  <c r="C79" i="2"/>
  <c r="C78" i="2" s="1"/>
  <c r="C39" i="2"/>
  <c r="C36" i="2"/>
  <c r="C33" i="2" s="1"/>
  <c r="C31" i="2"/>
  <c r="C30" i="2" s="1"/>
  <c r="C27" i="2"/>
  <c r="E27" i="2" s="1"/>
  <c r="C13" i="2"/>
  <c r="C11" i="2"/>
  <c r="C10" i="2" s="1"/>
  <c r="C19" i="2"/>
  <c r="E19" i="2" s="1"/>
  <c r="C7" i="2"/>
  <c r="C6" i="2" s="1"/>
  <c r="E6" i="2" s="1"/>
  <c r="C117" i="2" l="1"/>
  <c r="C137" i="2"/>
  <c r="C161" i="2"/>
  <c r="E164" i="2"/>
  <c r="C172" i="2"/>
  <c r="E173" i="2"/>
  <c r="C271" i="2"/>
  <c r="E271" i="2" s="1"/>
  <c r="E272" i="2"/>
  <c r="E95" i="2"/>
  <c r="C94" i="2"/>
  <c r="C304" i="2"/>
  <c r="E304" i="2" s="1"/>
  <c r="E305" i="2"/>
  <c r="C276" i="2"/>
  <c r="E276" i="2" s="1"/>
  <c r="E277" i="2"/>
  <c r="C250" i="2"/>
  <c r="C246" i="2"/>
  <c r="E246" i="2" s="1"/>
  <c r="E247" i="2"/>
  <c r="C222" i="2"/>
  <c r="E222" i="2" s="1"/>
  <c r="E223" i="2"/>
  <c r="C203" i="2"/>
  <c r="E203" i="2" s="1"/>
  <c r="E204" i="2"/>
  <c r="E166" i="2"/>
  <c r="E167" i="2"/>
  <c r="C158" i="2"/>
  <c r="C153" i="2"/>
  <c r="E154" i="2"/>
  <c r="C124" i="2"/>
  <c r="E124" i="2" s="1"/>
  <c r="E125" i="2"/>
  <c r="C108" i="2"/>
  <c r="E108" i="2" s="1"/>
  <c r="E109" i="2"/>
  <c r="C88" i="2"/>
  <c r="E88" i="2" s="1"/>
  <c r="E89" i="2"/>
  <c r="E78" i="2"/>
  <c r="E79" i="2"/>
  <c r="C38" i="2"/>
  <c r="E38" i="2" s="1"/>
  <c r="C328" i="2"/>
  <c r="E33" i="2"/>
  <c r="E13" i="2"/>
  <c r="E36" i="2"/>
  <c r="E7" i="2"/>
  <c r="E30" i="2"/>
  <c r="D9" i="2"/>
  <c r="E10" i="2"/>
  <c r="E31" i="2"/>
  <c r="E11" i="2"/>
  <c r="C116" i="2"/>
  <c r="E116" i="2" s="1"/>
  <c r="C270" i="2"/>
  <c r="E270" i="2" s="1"/>
  <c r="C186" i="2"/>
  <c r="C185" i="2" s="1"/>
  <c r="C225" i="2"/>
  <c r="E225" i="2" s="1"/>
  <c r="C233" i="2"/>
  <c r="E233" i="2" s="1"/>
  <c r="C18" i="2"/>
  <c r="C9" i="2" s="1"/>
  <c r="C5" i="2"/>
  <c r="D328" i="2"/>
  <c r="E328" i="2" l="1"/>
  <c r="C93" i="2"/>
  <c r="C136" i="2"/>
  <c r="C281" i="2"/>
  <c r="C171" i="2"/>
  <c r="E171" i="2" s="1"/>
  <c r="E172" i="2"/>
  <c r="E5" i="2"/>
  <c r="C249" i="2"/>
  <c r="E249" i="2" s="1"/>
  <c r="C221" i="2"/>
  <c r="E221" i="2" s="1"/>
  <c r="E185" i="2"/>
  <c r="E186" i="2"/>
  <c r="E136" i="2"/>
  <c r="E137" i="2"/>
  <c r="E93" i="2"/>
  <c r="E94" i="2"/>
  <c r="E18" i="2"/>
  <c r="E9" i="2"/>
  <c r="C310" i="2" l="1"/>
  <c r="C329" i="2" s="1"/>
  <c r="E329" i="2" s="1"/>
  <c r="E310" i="2" l="1"/>
</calcChain>
</file>

<file path=xl/sharedStrings.xml><?xml version="1.0" encoding="utf-8"?>
<sst xmlns="http://schemas.openxmlformats.org/spreadsheetml/2006/main" count="780" uniqueCount="604">
  <si>
    <t>Наименование КБК</t>
  </si>
  <si>
    <t>Муниципальная программа "Здравоохранение"</t>
  </si>
  <si>
    <t>01 0 00 00000</t>
  </si>
  <si>
    <t>Подпрограмма "Финансовое обеспечение системы организации медицинской помощи"</t>
  </si>
  <si>
    <t>01 5 00 00000</t>
  </si>
  <si>
    <t>Основное мероприятие "Развитие мер социальной поддержки медицинских работников"</t>
  </si>
  <si>
    <t>01 5 03 00000</t>
  </si>
  <si>
    <t>Создание условий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</si>
  <si>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01 5 03 00420</t>
  </si>
  <si>
    <t>Муниципальная программа "Культура"</t>
  </si>
  <si>
    <t>02 0 00 00000</t>
  </si>
  <si>
    <t>Подпрограмма "Развитие музейного дела и народных художественных промыслов"</t>
  </si>
  <si>
    <t>02 2 00 00000</t>
  </si>
  <si>
    <t>Основное мероприятие "Обеспечение выполнения функций муниципальных музеев"</t>
  </si>
  <si>
    <t>02 2 01 00000</t>
  </si>
  <si>
    <t>Расходы на обеспечение деятельности (оказание услуг) муниципальных учреждений - музеи, галереи</t>
  </si>
  <si>
    <t>02 2 01 06130</t>
  </si>
  <si>
    <t>Подпрограмма "Развитие библиотечного дела"</t>
  </si>
  <si>
    <t>02 3 00 00000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</si>
  <si>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</si>
  <si>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02 3 01 00000</t>
  </si>
  <si>
    <t>Расходы на обеспечение деятельности (оказание услуг) муниципальных учреждений - библиотеки</t>
  </si>
  <si>
    <t>02 3 01 06100</t>
  </si>
  <si>
    <t>Подпрограмма "Развитие профессионального искусства, гастрольно-концертной и культурно-досуговой деятельности, кинематографии"</t>
  </si>
  <si>
    <t>02 4 00 00000</t>
  </si>
  <si>
    <t>Основное мероприятие "Обеспечение функций театрально-концертных учреждений"</t>
  </si>
  <si>
    <t>02 4 01 00000</t>
  </si>
  <si>
    <t>Мероприятия в сфере культуры (проведение культурно-массовых и праздничных мероприятий в сфере культуры в городе Лыткарино)</t>
  </si>
  <si>
    <t>02 4 01 00501</t>
  </si>
  <si>
    <t>Мероприятия в сфере культуры (проведение мероприятий по духовно-нравственному воспитанию)</t>
  </si>
  <si>
    <t>02 4 01 00502</t>
  </si>
  <si>
    <t>02 4 05 00000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</si>
  <si>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"Мир")</t>
  </si>
  <si>
    <t>02 4 05 06111</t>
  </si>
  <si>
    <t>Расходы на обеспечение деятельности (оказание услуг) муниципальных учреждений - культурно-досуговые учреждения (Расходы на выполнение муниципального задания муниципальных учреждений- МУ ДК "Центр молодежи")</t>
  </si>
  <si>
    <t>02 4 05 06112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</si>
  <si>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</si>
  <si>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</si>
  <si>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</si>
  <si>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</si>
  <si>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</si>
  <si>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</si>
  <si>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Муниципальная программа "Образование"</t>
  </si>
  <si>
    <t>03 0 00 00000</t>
  </si>
  <si>
    <t>Подпрограмма "Дошкольное образование"</t>
  </si>
  <si>
    <t>03 1 00 00000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</si>
  <si>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</si>
  <si>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03 1 02 00000</t>
  </si>
  <si>
    <t>Расходы на обеспечение деятельности (оказание услуг) муниципальных учреждений - дошкольные образовательные организации (выполнение мун. задания)</t>
  </si>
  <si>
    <t>03 1 02 06041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</si>
  <si>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</si>
  <si>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03 1 02 62140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</si>
  <si>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</si>
  <si>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</si>
  <si>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</si>
  <si>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</si>
  <si>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 (выполнение мун. задания)</t>
  </si>
  <si>
    <t>03 2 01 06051</t>
  </si>
  <si>
    <t>03 2 01 53031</t>
  </si>
  <si>
    <t>Основное мероприятие "Реализация федеральных государственных образовательных стандартов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</si>
  <si>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03 2 03 00000</t>
  </si>
  <si>
    <t>Обеспечение переданного государственного полномочия Московской области по созданию комиссий по делам несовершеннолетних и защите их прав муниципальных образований Московской области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</si>
  <si>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</si>
  <si>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</si>
  <si>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</si>
  <si>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03 2 03 L3040</t>
  </si>
  <si>
    <t>Подпрограмма "Дополнительное образование, воспитание и психолого-социальное сопровождение детей"</t>
  </si>
  <si>
    <t>03 3 00 00000</t>
  </si>
  <si>
    <t>Основное мероприятие "Финансовое обеспечение оказания услуг (выполнения работ) организациями дополнительного образования"</t>
  </si>
  <si>
    <t>03 3 03 00000</t>
  </si>
  <si>
    <t>Расходы на обеспечение деятельности (оказание услуг) муниципальных учреждений - организации дополнительного образования (выполнение мун. задания )</t>
  </si>
  <si>
    <t>03 3 03 06061</t>
  </si>
  <si>
    <t>Подпрограмма "Обеспечивающая подпрограмма"</t>
  </si>
  <si>
    <t>03 5 00 00000</t>
  </si>
  <si>
    <t>Основное мероприятие "Создание условий для реализации полномочий органов местного самоуправления"</t>
  </si>
  <si>
    <t>03 5 01 00000</t>
  </si>
  <si>
    <t>Обеспечение деятельности органов местного самоуправления (расходы на обеспечение деятельности органов местного самоуправления)</t>
  </si>
  <si>
    <t>03 5 01 00131</t>
  </si>
  <si>
    <t>Обеспечение деятельности органов местного самоуправления (расходы на содержание лиц, замещающих должности не являющиеся должностями муниципальной службы)</t>
  </si>
  <si>
    <t>03 5 01 00132</t>
  </si>
  <si>
    <t>Обеспечение деятельности органов местного самоуправления (расходы на содержание лиц, замещающих должности муниципальной службы)</t>
  </si>
  <si>
    <t>03 5 01 00133</t>
  </si>
  <si>
    <t>Муниципальная программа "Социальная защита населения"</t>
  </si>
  <si>
    <t>04 0 00 00000</t>
  </si>
  <si>
    <t>Подпрограмма "Социальная поддержка граждан"</t>
  </si>
  <si>
    <t>04 1 00 00000</t>
  </si>
  <si>
    <t>Основное мероприятие "Предоставление мер социальной поддержки и субсидий по оплате жилого помещения и коммунальных услуг гражданам Российской Федерации, имеющим место жительства в Московской области"</t>
  </si>
  <si>
    <t>04 1 03 00000</t>
  </si>
  <si>
    <t>Предоставление гражданам субсидий на оплату жилого помещения и коммунальных услуг</t>
  </si>
  <si>
    <t>04 1 03 61410</t>
  </si>
  <si>
    <t>Обеспечение предоставления гражданам субсидий на оплату жилого помещения и коммунальных услуг</t>
  </si>
  <si>
    <t>04 1 03 61420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</si>
  <si>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</si>
  <si>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</si>
  <si>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доплаты за выслугу лет к трудовой пенсии муниципальным служащим за счет средств местного бюджета</t>
  </si>
  <si>
    <t>04 1 18 00840</t>
  </si>
  <si>
    <t>Муниципальная программа "Спорт"</t>
  </si>
  <si>
    <t>05 0 00 00000</t>
  </si>
  <si>
    <t>Подпрограмма "Развитие физической культуры и спорта"</t>
  </si>
  <si>
    <t>05 1 00 00000</t>
  </si>
  <si>
    <t>Основное мероприятие "Обеспечение условий для развития на территории городского округа физической культуры, школьного спорта и массового спорта"</t>
  </si>
  <si>
    <t>05 1 01 00000</t>
  </si>
  <si>
    <t>Организация проведения официальных физкультурно-оздоровительных и спортивных мероприятий</t>
  </si>
  <si>
    <t>05 1 01 00570</t>
  </si>
  <si>
    <t>Расходы на обеспечение деятельности (оказание услуг) муниципальных учреждений в сфере физической культуры и спорта</t>
  </si>
  <si>
    <t>05 1 01 06140</t>
  </si>
  <si>
    <t>Подпрограмма "Подготовка спортивного резерва"</t>
  </si>
  <si>
    <t>05 3 00 00000</t>
  </si>
  <si>
    <t>Основное мероприятие "Подготовка спортивных сборных команд"</t>
  </si>
  <si>
    <t>05 3 01 00000</t>
  </si>
  <si>
    <t>Расходы на обеспечение деятельности (оказание услуг) муниципальных учреждений по подготовке спортивных команд и спортивного резерва(Расходы на выполнение муниципального задания муниципальных бюджетных учреждений-МБУ "СШ Лыткарино")</t>
  </si>
  <si>
    <t>05 3 01 06151</t>
  </si>
  <si>
    <t>Расходы на обеспечение деятельности (оказание услуг) муниципальных учреждений по подготовке спортивных команд и спортивного резерва(Расходы на выполнение муниципального задания муниципальных бюджетных учреждений-МБУ "СШОР Лыткарино")</t>
  </si>
  <si>
    <t>05 3 01 06152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</si>
  <si>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</si>
  <si>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</si>
  <si>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"Профилактика преступлений и иных правонарушений"</t>
  </si>
  <si>
    <t>08 1 00 00000</t>
  </si>
  <si>
    <t>Основное мероприятие "Развертывание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</si>
  <si>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08 1 04 00000</t>
  </si>
  <si>
    <t>Осуществление мероприятий в сфере профилактики правонарушений</t>
  </si>
  <si>
    <t>08 1 04 00900</t>
  </si>
  <si>
    <t>Основное мероприятие "Развитие похоронного дела на территории Московской области"</t>
  </si>
  <si>
    <t>08 1 07 00000</t>
  </si>
  <si>
    <t>Содержание мест захоронения</t>
  </si>
  <si>
    <t>08 1 07 00590</t>
  </si>
  <si>
    <t>Расходы на обеспечение деятельности (оказание услуг) муниципальных учреждений в сфере похоронного дела</t>
  </si>
  <si>
    <t>08 1 07 06250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</si>
  <si>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</si>
  <si>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08 1 07 62820</t>
  </si>
  <si>
    <t>Подпрограмма «Развитие и совершенствование систем оповещения и информирования населения муниципального образования Московской области»</t>
  </si>
  <si>
    <t>08 3 00 00000</t>
  </si>
  <si>
    <t>Основное мероприятие «Создание,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муниципального образования  Московской области»</t>
  </si>
  <si>
    <t>08 3 01 00000</t>
  </si>
  <si>
    <t>Поддержка в состоянии постоянной готовности к использованию систем оповещения населения об опасности, объектов гражданской обороны</t>
  </si>
  <si>
    <t>08 3 01 00690</t>
  </si>
  <si>
    <t>Подпрограмма «Обеспечение пожарной безопасности на территории муниципального образования Московской области»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</si>
  <si>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</si>
  <si>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</si>
  <si>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</si>
  <si>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</si>
  <si>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</si>
  <si>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Основное мероприятие "Обеспечение готовности защитных сооружений и других объектов гражданской обороны на территории муниципальных образований Московской области"</t>
  </si>
  <si>
    <t>08 5 02 00000</t>
  </si>
  <si>
    <t>Организация и осуществление мероприятий по территориальной обороне и гражданской обороне</t>
  </si>
  <si>
    <t>08 5 02 00670</t>
  </si>
  <si>
    <t>Обеспечивающая подпрограмма</t>
  </si>
  <si>
    <t>08 6 00 00000</t>
  </si>
  <si>
    <t>08 6 01 00000</t>
  </si>
  <si>
    <t>Содержание и развитие муниципальных экстренных оперативных служб</t>
  </si>
  <si>
    <t>08 6 01 01020</t>
  </si>
  <si>
    <t>Муниципальная программа "Жилище"</t>
  </si>
  <si>
    <t>09 0 00 00000</t>
  </si>
  <si>
    <t>Подпрограмма "Обеспечение жильем молодых семей"</t>
  </si>
  <si>
    <t>09 2 00 00000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</si>
  <si>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на создание объекта индивидуального жилищного строительства"</t>
  </si>
  <si>
    <t>09 2 01 00000</t>
  </si>
  <si>
    <t>Реализация мероприятий по обеспечению жильем молодых семей</t>
  </si>
  <si>
    <t>09 2 01 L4970</t>
  </si>
  <si>
    <t>Муниципальная программа "Развитие инженерной инфраструктуры и энергоэффективности"</t>
  </si>
  <si>
    <t>10 0 00 00000</t>
  </si>
  <si>
    <t>Создание административных комиссий, уполномоченных рассматривать дела об административных правонарушениях в сфере благоустройства</t>
  </si>
  <si>
    <t>Муниципальная программа "Управление имуществом и муниципальными финансами"</t>
  </si>
  <si>
    <t>12 0 00 00000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</si>
  <si>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</si>
  <si>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</si>
  <si>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собственности,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</si>
  <si>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</si>
  <si>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</si>
  <si>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</si>
  <si>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Основное мероприятие "Создание условий для реализации государственных полномочий в области земельных отношений"</t>
  </si>
  <si>
    <t>12 1 03 00000</t>
  </si>
  <si>
    <t>Осуществление государственных полномочий Московской области в области земельных отношений</t>
  </si>
  <si>
    <t>12 1 03 60830</t>
  </si>
  <si>
    <t>12 1 07 00000</t>
  </si>
  <si>
    <t>12 1 07 00131</t>
  </si>
  <si>
    <t>12 1 07 00132</t>
  </si>
  <si>
    <t>12 1 07 00133</t>
  </si>
  <si>
    <t>12 5 00 00000</t>
  </si>
  <si>
    <t>12 5 01 00000</t>
  </si>
  <si>
    <t>Функционирование высшего должностного лица</t>
  </si>
  <si>
    <t>12 5 01 00110</t>
  </si>
  <si>
    <t>Обеспечение деятельности администрации (расходы на обеспечение деятельности органов местного самоуправления)</t>
  </si>
  <si>
    <t>12 5 01 00121</t>
  </si>
  <si>
    <t>Обеспечение деятельности администрации (расходы  на  содержание  лиц,  замещающих должности, не являющиеся должностями муниципальной  службы)</t>
  </si>
  <si>
    <t>12 5 01 00122</t>
  </si>
  <si>
    <t>Обеспечение деятельности администрации (расходы  на  содержание  лиц,  замещающих должности  муниципальной  службы)</t>
  </si>
  <si>
    <t>12 5 01 00123</t>
  </si>
  <si>
    <t>Обеспечение деятельности финансового органа (расходы на обеспечение деятельности органов местного самоуправления)</t>
  </si>
  <si>
    <t>12 5 01 00161</t>
  </si>
  <si>
    <t>Обеспечение деятельности финансового органа (расходы  на  содержание  лиц,  замещающих должности, не являющиеся должностями муниципальной  службы)</t>
  </si>
  <si>
    <t>12 5 01 00162</t>
  </si>
  <si>
    <t>Обеспечение деятельности финансового органа (расходы  на  содержание  лиц,  замещающих должности  муниципальной  службы)</t>
  </si>
  <si>
    <t>12 5 01 00163</t>
  </si>
  <si>
    <t>Расходы на обеспечение деятельности (оказание услуг) муниципальных учреждений - централизованная бухгалтерия муниципального образования</t>
  </si>
  <si>
    <t>12 5 01 06070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</si>
  <si>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МКУ"Комитет по торгам города Лыткарино")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</si>
  <si>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</si>
  <si>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самоуправления( "Управление обеспечения деятельности Администрации города Лыткарино")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</si>
  <si>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</si>
  <si>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("Комитет  по  делам  культуры, молодежи,спорта  и  туризма  г.Лыткарино")</t>
  </si>
  <si>
    <t>12 5 01 06093</t>
  </si>
  <si>
    <t>Расходы на обеспечение деятельности(оказание услуг)муниципальных учреждений–обеспечение деятельности органов местного самоуправления (МБУ ЛАПТ-автотранспортное обслуживание)</t>
  </si>
  <si>
    <t>12 5 01 06094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</si>
  <si>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</si>
  <si>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13 0 00 00000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</si>
  <si>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</si>
  <si>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13 1 00 00000</t>
  </si>
  <si>
    <t>Основное мероприятие "Информирование населения об основных событиях социально-экономического развития и общественно-политической жизни"</t>
  </si>
  <si>
    <t>13 1 01 00000</t>
  </si>
  <si>
    <t>Информирование населения о деятельности, о положении дел на территории  муниципального образования, опубликование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</si>
  <si>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13 1 01 00820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</si>
  <si>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</si>
  <si>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</si>
  <si>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</si>
  <si>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</si>
  <si>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</si>
  <si>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Муниципальная программа "Развитие и функционирование дорожно-транспортного комплекса"</t>
  </si>
  <si>
    <t>14 0 00 00000</t>
  </si>
  <si>
    <t>Подпрограмма "Пассажирский транспорт общего пользования"</t>
  </si>
  <si>
    <t>14 1 00 00000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</si>
  <si>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в соответствии с муниципальными контрактами и договорами на выполнение работ по перевозке пассажиров"</t>
  </si>
  <si>
    <t>14 1 02 00000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</si>
  <si>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(транспортное обеспечение мероприятий)</t>
  </si>
  <si>
    <t>14 1 02 00282</t>
  </si>
  <si>
    <t>Подпрограмма "Дороги Подмосковья"</t>
  </si>
  <si>
    <t>14 2 00 00000</t>
  </si>
  <si>
    <t>Основное мероприятие "Ремонт, капитальный ремонт сети автомобильных дорог, мостов и путепроводов местного значения"</t>
  </si>
  <si>
    <t>Дорожная деятельность в отношении автомобильных дорог местного значения в границах городского округа</t>
  </si>
  <si>
    <t>14 5 00 00000</t>
  </si>
  <si>
    <t>14 5 01 00000</t>
  </si>
  <si>
    <t>Расходы на обеспечение деятельности (оказание услуг) муниципальных учреждений в сфере дорожного хозяйства</t>
  </si>
  <si>
    <t>14 5 01 06230</t>
  </si>
  <si>
    <t>Муниципальная программа "Цифровое муниципальное образование"</t>
  </si>
  <si>
    <t>15 0 00 00000</t>
  </si>
  <si>
    <t>Подпрограмма "Снижение административных барьеров, повышение качества и доступности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услуг"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</si>
  <si>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</si>
  <si>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</si>
  <si>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</si>
  <si>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</si>
  <si>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</si>
  <si>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>Подпрограмма "Развитие информационной и технологической инфраструктуры экосистемы цифровой экономики муниципального образования Московской области"</t>
  </si>
  <si>
    <t>15 2 00 00000</t>
  </si>
  <si>
    <t>Основное мероприятие "Цифровое государственное управление"</t>
  </si>
  <si>
    <t>15 2 03 00000</t>
  </si>
  <si>
    <t>Цифровое государственное управление</t>
  </si>
  <si>
    <t>15 2 03 01170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</si>
  <si>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</si>
  <si>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</si>
  <si>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</si>
  <si>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</si>
  <si>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</si>
  <si>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</si>
  <si>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или межмуниципального значения, местного значения муниципального района), наименований элементам планировочной структуры, изменения, аннулирования таких наименований, согласования переустройства и перепланировки помещений в многоквартирном доме</t>
  </si>
  <si>
    <t>16 2 03 60700</t>
  </si>
  <si>
    <t>16 4 00 00000</t>
  </si>
  <si>
    <t>16 4 01 00000</t>
  </si>
  <si>
    <t>16 4 01 00131</t>
  </si>
  <si>
    <t>16 4 01 00132</t>
  </si>
  <si>
    <t>16 4 01 00133</t>
  </si>
  <si>
    <t>Муниципальная программа "Формирование современной комфортной городской среды"</t>
  </si>
  <si>
    <t>17 0 00 00000</t>
  </si>
  <si>
    <t>Подпрограмма "Благоустройство территорий"</t>
  </si>
  <si>
    <t>17 2 00 00000</t>
  </si>
  <si>
    <t>Основное мероприятие "Обеспечение комфортной среды проживания на территории муниципального образования"</t>
  </si>
  <si>
    <t>17 2 01 00000</t>
  </si>
  <si>
    <t>Организация благоустройства территории городского округа</t>
  </si>
  <si>
    <t>17 2 01 00620</t>
  </si>
  <si>
    <t>Подпрограмма "Создание условий для обеспечения комфортного проживания жителей в многоквартирных домах"</t>
  </si>
  <si>
    <t>17 3 00 00000</t>
  </si>
  <si>
    <t>17 5 00 00000</t>
  </si>
  <si>
    <t>17 5 01 00000</t>
  </si>
  <si>
    <t>17 5 01 00131</t>
  </si>
  <si>
    <t>17 5 01 00132</t>
  </si>
  <si>
    <t>17 5 01 00133</t>
  </si>
  <si>
    <t>Руководство и управление в сфере установленных функций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</si>
  <si>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</si>
  <si>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</si>
  <si>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</si>
  <si>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Депутат представительного органа местного самоуправления на постоянной основе</t>
  </si>
  <si>
    <t>95 0 00 00020</t>
  </si>
  <si>
    <t>95 0 00 00031</t>
  </si>
  <si>
    <t>Расходы на содержание представительного органа муниципального образования  (расходы  на  содержание  лиц,  замещающих должности, не являющиеся должностями муниципальной  службы)</t>
  </si>
  <si>
    <t>95 0 00 00032</t>
  </si>
  <si>
    <t>Расходы на содержание представительного органа муниципального образования (расходы  на  содержание  лиц,  замещающих должности  муниципальной  службы)</t>
  </si>
  <si>
    <t>95 0 00 00033</t>
  </si>
  <si>
    <t>Обеспечение деятельности избирательной комиссии муниципального образования (расходы на обеспечение деятельности)</t>
  </si>
  <si>
    <t>95 0 00 00051</t>
  </si>
  <si>
    <t>Обеспечение деятельности избирательной комиссии муниципального образования (расходы  на  содержание  лиц,  замещающих должности, не являющиеся должностями муниципальной  службы)</t>
  </si>
  <si>
    <t>95 0 00 00052</t>
  </si>
  <si>
    <t>Обеспечение деятельности избирательной комиссии муниципального образования (расходы  на  содержание  лиц,  замещающих должности  муниципальной  службы)</t>
  </si>
  <si>
    <t>95 0 00 00053</t>
  </si>
  <si>
    <t>Обеспечение деятельности контрольно-счетной палаты (обеспечение деятельности)</t>
  </si>
  <si>
    <t>95 0 00 00151</t>
  </si>
  <si>
    <t>Обеспечение деятельности контрольно-счетной палаты(расходы  на  содержание  лиц,  замещающих должности, не являющиеся должностями муниципальной  службы)</t>
  </si>
  <si>
    <t>95 0 00 00152</t>
  </si>
  <si>
    <t>Обеспечение деятельности контрольно-счетной палаты (расходы  на  содержание  лиц,  замещающих должности  муниципальной  службы)</t>
  </si>
  <si>
    <t>95 0 00 00153</t>
  </si>
  <si>
    <t>Непрограммные расходы</t>
  </si>
  <si>
    <t>99 0 00 00000</t>
  </si>
  <si>
    <t>Оплата исполнительных листов, судебных издержек</t>
  </si>
  <si>
    <t>99 0 00 00080</t>
  </si>
  <si>
    <t xml:space="preserve">Иные расходы (взыскания на средства бюджета)
</t>
  </si>
  <si>
    <t>99 0 00 04002</t>
  </si>
  <si>
    <t>Итого:</t>
  </si>
  <si>
    <t>ЦСР</t>
  </si>
  <si>
    <t>Итого программные расходы бюджета городского округа Лыткарино</t>
  </si>
  <si>
    <t>Итого непрограммные расходы бюджета городского округа Лыткарино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</si>
  <si>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(Финансовое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услуг))</t>
  </si>
  <si>
    <t>Подпрограмма "Развитие образования в сфере культуры Московской области"</t>
  </si>
  <si>
    <t>Основное мероприятие "Обеспечение функций муниципальных учреждений дополнительного образования сферы культуры"</t>
  </si>
  <si>
    <t>Расходы на обеспечение деятельности (оказание услуг) муниципальных организаций дополнительного образования сферы культуры</t>
  </si>
  <si>
    <t>02 6 00 00000</t>
  </si>
  <si>
    <t>02 6 01 00000</t>
  </si>
  <si>
    <t>02 6 01 06260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</si>
  <si>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 в Московской области</t>
  </si>
  <si>
    <t>03 2 03 S2870</t>
  </si>
  <si>
    <t>Подпрограмма «Системы водоотведения»</t>
  </si>
  <si>
    <t>10 2 00 00000</t>
  </si>
  <si>
    <t>Федеральный проект «Оздоровление Волги»</t>
  </si>
  <si>
    <t>10 2 G6 00000</t>
  </si>
  <si>
    <t>Сокращение доли загрязненных сточных вод (строительство городских канализационных очистных сооружений г.Лыткарино производительностью 30 000 м.куб. в сутки)</t>
  </si>
  <si>
    <t>10 2 G6 50131</t>
  </si>
  <si>
    <t>Взносы на капитальный ремонт общего имущества</t>
  </si>
  <si>
    <t>12 1 02 00180</t>
  </si>
  <si>
    <t>%гр.4/гр.3</t>
  </si>
  <si>
    <t>Основное мероприятие "Создание условий для реализации полномочий органов государственной власти Московской области и государственных органов Московской области"</t>
  </si>
  <si>
    <t>04 5 00 00000</t>
  </si>
  <si>
    <t>04 5 01 00000</t>
  </si>
  <si>
    <t>04 5 01 60680</t>
  </si>
  <si>
    <t>Основное мероприятие "Корректировка списков кандидиатов в присяжные заседатели федеральных судов общей юрисдикции в Российской Федерации"</t>
  </si>
  <si>
    <t>13 5 04 00000</t>
  </si>
  <si>
    <t>Составление (изменение) списков кандидиатов в присяжные заседатели федеральных судов общей юрисдикции в Российской Федерации</t>
  </si>
  <si>
    <t>13 5 04 51200</t>
  </si>
  <si>
    <t xml:space="preserve">Организация наружного освещения </t>
  </si>
  <si>
    <t>17 2 01 01480</t>
  </si>
  <si>
    <t>Расходы на обеспечение деятельности (оказание услуг) муниципальных учреждений в сфере благоустройства (МБУ/МАУ)</t>
  </si>
  <si>
    <t>17 2 01 06242</t>
  </si>
  <si>
    <t>17 5 01 62670</t>
  </si>
  <si>
    <t>Обеспечение деятельности контрольно-счетной палаты (расходы на содержание лиц, замещающих муниципальные должности)</t>
  </si>
  <si>
    <t>95 0 00 00154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</si>
  <si>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Московской области,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</si>
  <si>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03 2 01 62010</t>
  </si>
  <si>
    <t>(тыс. руб.)</t>
  </si>
  <si>
    <t>08 5 00 00000</t>
  </si>
  <si>
    <t>Подпрограмма "Обеспечение безопасности населения на водных объектах, расположенных на территории муниципального образования Московской области"</t>
  </si>
  <si>
    <t>Расходы на содержание представительного органа муниципального образования (обеспечение деятельности)</t>
  </si>
  <si>
    <t>02 3 01 00450</t>
  </si>
  <si>
    <t>Организация библиотечного обслуживания населения, комплектование и обеспечение сохранности библиотечных фондов библиотек городского округа</t>
  </si>
  <si>
    <t>02 4 04 00000</t>
  </si>
  <si>
    <t>02 4 04 00501</t>
  </si>
  <si>
    <t>Основное мероприятие "Обеспечение функций культурно-досуговых учреждений"</t>
  </si>
  <si>
    <t>02 4 04 00502</t>
  </si>
  <si>
    <t>02 4 04 06111</t>
  </si>
  <si>
    <t>02 4 04 06112</t>
  </si>
  <si>
    <t>03 1 01 00000</t>
  </si>
  <si>
    <t>03 1 01 06041</t>
  </si>
  <si>
    <t>Расходы на обеспечение деятельности (оказание услуг) муниципальных учреждений - дошкольные образовательные организации (выполнение муниципального задания)</t>
  </si>
  <si>
    <t>Расходы на обеспечение деятельности (оказание услуг) муниципальных учреждений - дошкольные образовательные организации (мероприятия в сфере образования)</t>
  </si>
  <si>
    <t>03 1 01 06042</t>
  </si>
  <si>
    <t>03 1 01 06051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</si>
  <si>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 (выполнение муниципального задания)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</si>
  <si>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образования(мероприятия в сфере образования)</t>
  </si>
  <si>
    <t>03 1 01 06052</t>
  </si>
  <si>
    <t>03 1 01 53031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</si>
  <si>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</t>
  </si>
  <si>
    <t>03 1 01 62010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</si>
  <si>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</si>
  <si>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03 1 01 62140</t>
  </si>
  <si>
    <t>03 1 02 62230</t>
  </si>
  <si>
    <t>Компенсация проезда к месту учебы и обратно отдельным категориям обучающихся по очной форме обучения муниципальных общеобразовательных организаций</t>
  </si>
  <si>
    <t>03 1 02 L3040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</si>
  <si>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</si>
  <si>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03 1 02 S2870</t>
  </si>
  <si>
    <t>Организация питания обучающихся, получающих основное и среднее общее образование, и отдельных категорий обучающихся, получающих начальное общее образование, в муниципальных общеобразовательных организациях</t>
  </si>
  <si>
    <t>03 2 02 00000</t>
  </si>
  <si>
    <t>03 2 02 06061</t>
  </si>
  <si>
    <t>Основное мероприятие "Финансовое обеспечение деятельности организаций дополнительного образования"</t>
  </si>
  <si>
    <t>Расходы на обеспечение деятельности (оказание услуг) муниципальных учреждений - организации дополнительного образования (выполнение муниципального задания)</t>
  </si>
  <si>
    <t>03 4 00 00000</t>
  </si>
  <si>
    <t>03 4 01 00000</t>
  </si>
  <si>
    <t>03 4 01 00131</t>
  </si>
  <si>
    <t>03 4 01 00132</t>
  </si>
  <si>
    <t>03 4 01 00133</t>
  </si>
  <si>
    <t>04 1 15 00000</t>
  </si>
  <si>
    <t>04 1 15 00840</t>
  </si>
  <si>
    <t>04 5 03 00000</t>
  </si>
  <si>
    <t>04 5 03 60680</t>
  </si>
  <si>
    <t>Основное мероприятие "Иные мероприятия, реализуемые в целях создания условий для реализации полномочий органов государственной власти Московской области и государственных органов Московской области"</t>
  </si>
  <si>
    <t>Муниципальная программа "Развитие сельского хозяйства"</t>
  </si>
  <si>
    <t>06 0 00 00000</t>
  </si>
  <si>
    <t>Подпрограмма "Обеспечение эпизоотического и ветеринарно-санитарного благополучия и развитие государственной ветеринарной службы"</t>
  </si>
  <si>
    <t>06 4 00 00000</t>
  </si>
  <si>
    <t>Основное мероприятие "Сохранение ветеринарно-санитарного благополучия"</t>
  </si>
  <si>
    <t>06 4 01 00000</t>
  </si>
  <si>
    <t>06 4 01 60870</t>
  </si>
  <si>
    <t>Осуществление переданных полномочий Московской области по организации мероприятий при осуществлении деятельности по обращению с собаками без владельцев</t>
  </si>
  <si>
    <t>08 2 00 00000</t>
  </si>
  <si>
    <t>08 2 01 00000</t>
  </si>
  <si>
    <t>08 2 01 01850</t>
  </si>
  <si>
    <t>Подпрограмма "Обеспечение мероприятий по защите населения и территорий от чрезвычайных ситуаций на территории муниципального образования Московской области"</t>
  </si>
  <si>
    <t>Основное мероприятие "Эксплуатация Системы-112 на территории муниципального образования"</t>
  </si>
  <si>
    <t>Содержание и развитие Системы-112, ЕДДС</t>
  </si>
  <si>
    <t>08 3 03 00000</t>
  </si>
  <si>
    <t>08 3 03 00670</t>
  </si>
  <si>
    <t>Основное мероприятие «Развитие и совершенствование материально-технической базы учреждений в сфере гражданской обороны и защиты населения и территорий от чрезвычайных ситуаций»</t>
  </si>
  <si>
    <t>09 3 00 00000</t>
  </si>
  <si>
    <t>09 3 01 60820</t>
  </si>
  <si>
    <t>Подпрограмма "Обеспечение жильем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</si>
  <si>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</si>
  <si>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лиц из числа детей-сирот и детей, оставшихся без попечения родителей"</t>
  </si>
  <si>
    <t>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</si>
  <si>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12 1 04 00000</t>
  </si>
  <si>
    <t>12 1 04 00131</t>
  </si>
  <si>
    <t>12 1 04 00132</t>
  </si>
  <si>
    <t>12 1 04 00133</t>
  </si>
  <si>
    <t>12 5 01 01680</t>
  </si>
  <si>
    <t>Обеспечение деятельности муниципальных казенных учреждений в сфере закупок товаров, работ, услуг</t>
  </si>
  <si>
    <t>12 5 03 00000</t>
  </si>
  <si>
    <t>12 5 03 00830</t>
  </si>
  <si>
    <t>Основное мероприятие "Мероприятия, реализуемые в целях создания условий для реализации полномочий органов местного самоуправления"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</si>
  <si>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</t>
  </si>
  <si>
    <t>13 6 00 00000</t>
  </si>
  <si>
    <t>13 6 03 00000</t>
  </si>
  <si>
    <t>13 6 03 51180</t>
  </si>
  <si>
    <t>Основное мероприятие "Осуществление первичного воинского учета"</t>
  </si>
  <si>
    <t>Осуществление первичного воинского учета органами местного самоуправления поселений, муниципальных и городских округов</t>
  </si>
  <si>
    <t>14 1 02 00281</t>
  </si>
  <si>
    <t>14 2 04 00000</t>
  </si>
  <si>
    <t>14 2 04 00200</t>
  </si>
  <si>
    <t>14 2 04 00210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</si>
  <si>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 (маршруты №1 и №2)</t>
  </si>
  <si>
    <t>Мероприятия по обеспечению безопасности дорожного движения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</si>
  <si>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</si>
  <si>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</si>
  <si>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</si>
  <si>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</si>
  <si>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15 3 00 00000</t>
  </si>
  <si>
    <t>15 3 01 00000</t>
  </si>
  <si>
    <t>15 3 01 06190</t>
  </si>
  <si>
    <t>15 4 00 00000</t>
  </si>
  <si>
    <t>15 4 02 00000</t>
  </si>
  <si>
    <t>15 4 02 60690</t>
  </si>
  <si>
    <t>Обеспечение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</si>
  <si>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16 2 04 00000</t>
  </si>
  <si>
    <t>16 2 04 60700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</si>
  <si>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 муниципальных образований"</t>
  </si>
  <si>
    <t>Осуществление отдельных государственных полномочий в части присвоения адресов объектам адресации и согласования перепланировки помещений в многоквартирном доме</t>
  </si>
  <si>
    <t>17 2 01 00621</t>
  </si>
  <si>
    <t>Содержание территорий в нормативном состоянии (МБУ "Лыткаринский историко-краеведческий музей")</t>
  </si>
  <si>
    <t>17 2 01 00622</t>
  </si>
  <si>
    <t>17 2 01 00623</t>
  </si>
  <si>
    <t>Содержание территорий в нормативном состоянии (МБУ "ДК "Мир")</t>
  </si>
  <si>
    <t>17 2 01 62670</t>
  </si>
  <si>
    <t>17 3 01 00000</t>
  </si>
  <si>
    <t>17 3 01 00131</t>
  </si>
  <si>
    <t>Содержание территорий в нормативном состоянии (Управление ЖКХ и РГИ г.Лыткарино)</t>
  </si>
  <si>
    <t>Cоздание административных комиссий, уполномоченных рассматривать дела об административных правонарушениях в сфере благоустройства</t>
  </si>
  <si>
    <t>17 3 01 00132</t>
  </si>
  <si>
    <t>17 3 01 00133</t>
  </si>
  <si>
    <t>99 0 00 04001</t>
  </si>
  <si>
    <t xml:space="preserve"> -</t>
  </si>
  <si>
    <t>в 3 раза</t>
  </si>
  <si>
    <t>в 2,3 раза</t>
  </si>
  <si>
    <t>в 2,7 раза</t>
  </si>
  <si>
    <t>Иные расходы (возврат средств субсидии из бюджета Московской области на финансовое обеспечение реализации проектов граждан,сформированных в рамках практик инициативного бюджетирования)</t>
  </si>
  <si>
    <t>Исполнено на 01.07.2022 г.</t>
  </si>
  <si>
    <t>Исполнено на 01.07.2023 г.</t>
  </si>
  <si>
    <t>02 3 01 L5198</t>
  </si>
  <si>
    <t>02 7 01 00000</t>
  </si>
  <si>
    <t>Государственная поддержка отрасли культуры (модернизация библиотек в части комплектования книжных фондов муниципальных общедоступных библиотек и государственной общедоступной библиотеки Московской области)</t>
  </si>
  <si>
    <t>02 7 01 06160</t>
  </si>
  <si>
    <t>Основное мероприятие "Хранение, комплектование, учет и использование архивных документов в муниципальных архивах"</t>
  </si>
  <si>
    <t>Расходы на обеспечение деятельности (оказание услуг) муниципальных архивов</t>
  </si>
  <si>
    <t>03 2 05 00000</t>
  </si>
  <si>
    <t>03 2 05 06050</t>
  </si>
  <si>
    <t>Основное мероприятие "Обеспечение и проведение государственной итоговой аттестации обучающихся, освоивших образовательные программы основного общего и среднего общего образования, в том числе в форме единого государственного экзамена"</t>
  </si>
  <si>
    <t>Расходы на обеспечение деятельности (оказание услуг) муниципальных учреждений - общеобразовательные организации, оказывающие услуги дошкольного, начального общего, основного общего, среднего общего образования</t>
  </si>
  <si>
    <t>03 3 06 00000</t>
  </si>
  <si>
    <t>03 3 06 00940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</si>
  <si>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</si>
  <si>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>Внедрение и обеспечение функционирования модели персонифицированного финансирования дополнительного образования детей</t>
  </si>
  <si>
    <t>04 3 00 00000</t>
  </si>
  <si>
    <t>04 3 05 00000</t>
  </si>
  <si>
    <t>04 3 05 S2192</t>
  </si>
  <si>
    <t>Подпрограмма "Развитие системы отдыха и оздоровления детей"</t>
  </si>
  <si>
    <t>Основное мероприятие "Мероприятия по организации отдыха детей в каникулярное время, проводимые муниципальными образованиями Московской области"</t>
  </si>
  <si>
    <t>Мероприятия по организации отдыха детей в каникулярное время (организация отдыха детей и подростков в лагерях с дневным пребыванием )</t>
  </si>
  <si>
    <t>04 9 00 00000</t>
  </si>
  <si>
    <t>04 9 01 00000</t>
  </si>
  <si>
    <t>04 9 01 00760</t>
  </si>
  <si>
    <t>Подпрограмма "Развитие и поддержка социально ориентированных некоммерческих организаций"</t>
  </si>
  <si>
    <t>Основное мероприятие "Осуществление финансовой поддержки СО НКО"</t>
  </si>
  <si>
    <t>Оказание поддержки социально ориентированным некоммерческим организациям</t>
  </si>
  <si>
    <t>08 1 03 00000</t>
  </si>
  <si>
    <t>08 1 03 00300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</si>
  <si>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</si>
  <si>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городского округа</t>
  </si>
  <si>
    <t>08 2 01 00340</t>
  </si>
  <si>
    <t>Участие в предупреждении и ликвидации последствий чрезвычайных ситуаций в границах городского округа</t>
  </si>
  <si>
    <t>08 2 02 00000</t>
  </si>
  <si>
    <t>08 2 02 00730</t>
  </si>
  <si>
    <t>Основное мероприятие "Выполнение мероприятий по безопасности населения на водных объектах, расположенных на территории муниципального образования Московской области"</t>
  </si>
  <si>
    <t>Осуществление мероприятий по обеспечению безопасности людей на водных объектах, охране их жизни и здоровья</t>
  </si>
  <si>
    <t>08 6 02 00000</t>
  </si>
  <si>
    <t>08 6 02 63840</t>
  </si>
  <si>
    <t>Основное мероприятие "Реализация полномочий, возложенных на Главное управление гражданской защиты Московской области, и полномочий государственных казенных учреждений Московской области"</t>
  </si>
  <si>
    <t>Организация деятельности единых дежурно-диспетчерских служб по обеспечению круглосуточного приема вызовов, обработке и передаче в диспетчерские службы информации (о происшествиях или чрезвычайных ситуациях) для организации реагирования, в том числе экстренного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</si>
  <si>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</si>
  <si>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</si>
  <si>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</si>
  <si>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</si>
  <si>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профессионального развития муниципальных служащих Московской области"</t>
  </si>
  <si>
    <t>12 5 01 00720</t>
  </si>
  <si>
    <t>Организация и осуществление мероприятий по мобилизационной подготовке</t>
  </si>
  <si>
    <t>14 2 05 00000</t>
  </si>
  <si>
    <t>14 2 05 00200</t>
  </si>
  <si>
    <t>14 2 05 00210</t>
  </si>
  <si>
    <t>15 2 02 00000</t>
  </si>
  <si>
    <t>15 2 02 01160</t>
  </si>
  <si>
    <t>Основное мероприятие "Информационная безопасность"</t>
  </si>
  <si>
    <t>Информационная безопасность</t>
  </si>
  <si>
    <t>15 2 E4 00000</t>
  </si>
  <si>
    <t>15 2 E4 52080</t>
  </si>
  <si>
    <t>Федеральный проект "Цифровая образовательная среда"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</si>
  <si>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</si>
  <si>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17 1 00 00000</t>
  </si>
  <si>
    <t>17 1 01 00000</t>
  </si>
  <si>
    <t>17 1 01 S3730</t>
  </si>
  <si>
    <t>Подпрограмма "Комфортная городская среда"</t>
  </si>
  <si>
    <t>Основное мероприятие "Благоустройство общественных территорий муниципальных образований Московской области"</t>
  </si>
  <si>
    <t>Благоустройство лесопарковых зон</t>
  </si>
  <si>
    <t>17 1 F2 00000</t>
  </si>
  <si>
    <t>17 1 F2 55559</t>
  </si>
  <si>
    <t>Федеральный проект "Формирование комфортной городской среды"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</si>
  <si>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</t>
  </si>
  <si>
    <t>Сведения об исполнении бюджета городского округа Лыткарино по расходам в разрезе муниципальных программ на 01.07.2023 года в сравнении с расходами на 01.07.2022 года.</t>
  </si>
  <si>
    <t>03 1 04 00000</t>
  </si>
  <si>
    <t>03 1 04 06050</t>
  </si>
  <si>
    <t>03 1 08 00000</t>
  </si>
  <si>
    <t>Основное мероприятие "Модернизация школьных систем образования в рамках государственной программы Российской Федерации "Развитие образования"</t>
  </si>
  <si>
    <t>03 1 08 L7501</t>
  </si>
  <si>
    <t>Реализация мероприятий по модернизации школьных систем образования (проведение работ по капитальному ремонту зданий региональных (муниципальных) общеобразовательных организаций)</t>
  </si>
  <si>
    <t>03 1 08 L7502</t>
  </si>
  <si>
    <t>03 1 08 S2950</t>
  </si>
  <si>
    <t>Реализация мероприятий по модернизации школьных систем образования (оснащение отремонтированных зданий общеобразовательных организаций средствами обучения и воспитания)</t>
  </si>
  <si>
    <t>Благоустройство территорий муниципальных общеобразовательных организаций, в зданиях которых выполнен капитальный ремонт</t>
  </si>
  <si>
    <t>03 1 08 S3770</t>
  </si>
  <si>
    <t>03 1 08 S3780</t>
  </si>
  <si>
    <t>Проведение работ по капитальному ремонту зданий региональных (муниципальных) общеобразовательных организаций</t>
  </si>
  <si>
    <t>Оснащение отремонтированных зданий общеобразовательных организаций средствами обучения и воспитания</t>
  </si>
  <si>
    <t>03 1 08 S3800</t>
  </si>
  <si>
    <t>Разработка проектно-сметной документации на проведение капитального ремонта зданий муниципальных общеобразовательных организаций</t>
  </si>
  <si>
    <t>03 2 04 00000</t>
  </si>
  <si>
    <t>03 2 04 00940</t>
  </si>
  <si>
    <t>04 2 00 00000</t>
  </si>
  <si>
    <t>04 2 03 00000</t>
  </si>
  <si>
    <t>04 2 03 S2192</t>
  </si>
  <si>
    <t>Подпрограмма " Развитие системы отдыха и оздоровления детей"</t>
  </si>
  <si>
    <t>Основное мероприятие "Мероприятия по организации отдыха детей в каникулярное время"</t>
  </si>
  <si>
    <t>Мероприятия по организации отдыха детей в каникулярное время (организация отдыха детей и подростков в лагерях с дневным пребыванием)</t>
  </si>
  <si>
    <t>05 2 00 00000</t>
  </si>
  <si>
    <t>05 2 01 00000</t>
  </si>
  <si>
    <t>05 2 01 06150</t>
  </si>
  <si>
    <t>Расходы на обеспечение деятельности (оказание услуг) муниципальных учреждений по подготовке спортивных сборных команд и спортивного резерва</t>
  </si>
  <si>
    <t>07 0 00 00000</t>
  </si>
  <si>
    <t>07 1 00 00000</t>
  </si>
  <si>
    <t>Муниципальная программа "Экология и окружающая среда"</t>
  </si>
  <si>
    <t>Подпрограмма "Охрана окружающей среды"</t>
  </si>
  <si>
    <t>07 1 01 00000</t>
  </si>
  <si>
    <t>07 1 01 00370</t>
  </si>
  <si>
    <t>Основное мероприятие "Проведение обследований состояния окружающей среды"</t>
  </si>
  <si>
    <t>Организация мероприятий по охране окружающей среды в границах городского округа</t>
  </si>
  <si>
    <t>08 1 03 00980</t>
  </si>
  <si>
    <t>Реализация мероприятий по обеспечению общественного порядка и общественной безопасности</t>
  </si>
  <si>
    <t>08 5 01 00000</t>
  </si>
  <si>
    <t>08 5 01 00730</t>
  </si>
  <si>
    <t>Основное мероприятие "Выполнение мероприятий по безопасности населения на водных объектах, расположенных на территории Московской области"</t>
  </si>
  <si>
    <t>10 8 00 00000</t>
  </si>
  <si>
    <t>10 8 02 00000</t>
  </si>
  <si>
    <t>10 8 02 61930</t>
  </si>
  <si>
    <t>Подпрограмма "Реализация полномочий в сфере жилищно-коммунального хозяйства"</t>
  </si>
  <si>
    <t>Основное мероприятие "Финансовое обеспечение расходов, направленных на осуществление полномочий в сфере жилищно-коммунального хозяйства"</t>
  </si>
  <si>
    <t>Осуществление переданных органам местного самоуправления полномочий по региональному государственному жилищному контролю (надзору) за соблюдением гражданами требований правил пользования газом</t>
  </si>
  <si>
    <t>14 2 04 S0240</t>
  </si>
  <si>
    <t>Софинансирование работ по капитальному ремонту и ремонту автомобильных дорог общего пользования местного значения</t>
  </si>
  <si>
    <t>15 4 01 00000</t>
  </si>
  <si>
    <t>15 4 01 06160</t>
  </si>
  <si>
    <t>17 1 F2 55555</t>
  </si>
  <si>
    <t>Реализация программ формирования современной городской среды в части достижения основного результата по благоустройству общественных территорий (благоустройство скверов)</t>
  </si>
  <si>
    <t>17 2 01 01330</t>
  </si>
  <si>
    <t>17 2 01 S2890</t>
  </si>
  <si>
    <t>Комплексное благоустройство дворовых территорий</t>
  </si>
  <si>
    <t>Ямочный ремонт асфальтового покрытия дворовых территорий</t>
  </si>
  <si>
    <t>в 9,8 раз</t>
  </si>
  <si>
    <t>в 2,4 раза</t>
  </si>
  <si>
    <t>в 2 раза</t>
  </si>
  <si>
    <t>в 9 раз</t>
  </si>
  <si>
    <t>в 8 раз</t>
  </si>
  <si>
    <t>в 4,5 раза</t>
  </si>
  <si>
    <t>в 8,4 раза</t>
  </si>
  <si>
    <t>в 7,3 раза</t>
  </si>
  <si>
    <t>в 7 раз</t>
  </si>
  <si>
    <t>в 1,9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</si>
</sst>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6" formatCode="#,##0.0"/>
  </numFmts>
  <fonts count="15" x14ac:knownFonts="1">
    <font>
      <sz val="11"/>
      <color rgb="FF000000"/>
      <name val="Calibri"/>
      <family val="2"/>
    </font>
    <font>
      <sz val="12"/>
      <color rgb="FF000000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 applyBorder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</cellStyleXfs>
  <cellXfs count="63">
    <xf numFmtId="0" fontId="0" fillId="0" borderId="0" xfId="0" applyNumberForma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7" fillId="3" borderId="0" xfId="0" applyNumberFormat="1" applyFont="1" applyFill="1" applyAlignment="1" applyProtection="1"/>
    <xf numFmtId="0" fontId="7" fillId="4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center"/>
    </xf>
    <xf numFmtId="0" fontId="6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49" fontId="9" fillId="2" borderId="3" xfId="2" applyNumberFormat="1" applyFont="1" applyFill="1" applyBorder="1" applyAlignment="1" applyProtection="1">
      <alignment horizontal="center" vertical="center" wrapText="1"/>
      <protection locked="0" hidden="1"/>
    </xf>
    <xf numFmtId="49" fontId="9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164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7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9" fillId="0" borderId="3" xfId="2" applyFont="1" applyFill="1" applyBorder="1" applyAlignment="1">
      <alignment horizontal="left" vertical="center" wrapText="1"/>
    </xf>
    <xf numFmtId="0" fontId="4" fillId="0" borderId="3" xfId="2" applyFont="1" applyFill="1" applyBorder="1" applyAlignment="1">
      <alignment vertical="center" wrapText="1"/>
    </xf>
    <xf numFmtId="0" fontId="9" fillId="0" borderId="3" xfId="2" applyFont="1" applyFill="1" applyBorder="1" applyAlignment="1" applyProtection="1">
      <alignment vertical="center" wrapText="1"/>
      <protection locked="0" hidden="1"/>
    </xf>
    <xf numFmtId="0" fontId="9" fillId="0" borderId="3" xfId="0" applyNumberFormat="1" applyFont="1" applyFill="1" applyBorder="1" applyAlignment="1" applyProtection="1">
      <alignment vertical="center" wrapText="1"/>
      <protection locked="0" hidden="1"/>
    </xf>
    <xf numFmtId="49" fontId="9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9" fillId="0" borderId="3" xfId="0" applyFont="1" applyFill="1" applyBorder="1" applyAlignment="1" applyProtection="1">
      <alignment horizontal="left" vertical="center" wrapText="1"/>
      <protection locked="0" hidden="1"/>
    </xf>
    <xf numFmtId="0" fontId="5" fillId="0" borderId="3" xfId="0" applyFont="1" applyFill="1" applyBorder="1" applyAlignment="1">
      <alignment horizontal="left" vertical="center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2" borderId="3" xfId="0" applyNumberFormat="1" applyFont="1" applyFill="1" applyBorder="1" applyAlignment="1" applyProtection="1">
      <alignment horizontal="left" vertical="center" wrapText="1"/>
    </xf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4" fillId="0" borderId="3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Alignment="1" applyProtection="1"/>
    <xf numFmtId="0" fontId="4" fillId="0" borderId="3" xfId="0" applyNumberFormat="1" applyFont="1" applyFill="1" applyBorder="1" applyAlignment="1" applyProtection="1">
      <alignment horizontal="left" vertical="center" wrapText="1"/>
      <protection locked="0"/>
    </xf>
    <xf numFmtId="0" fontId="4" fillId="0" borderId="0" xfId="0" applyNumberFormat="1" applyFont="1" applyFill="1" applyAlignment="1" applyProtection="1"/>
    <xf numFmtId="0" fontId="1" fillId="0" borderId="0" xfId="0" applyNumberFormat="1" applyFont="1" applyFill="1" applyAlignment="1" applyProtection="1">
      <alignment horizontal="center"/>
    </xf>
    <xf numFmtId="0" fontId="4" fillId="0" borderId="0" xfId="0" applyNumberFormat="1" applyFont="1" applyFill="1" applyAlignment="1" applyProtection="1">
      <alignment horizontal="left" wrapText="1"/>
    </xf>
    <xf numFmtId="0" fontId="4" fillId="0" borderId="0" xfId="0" applyNumberFormat="1" applyFont="1" applyFill="1" applyAlignment="1" applyProtection="1"/>
    <xf numFmtId="0" fontId="11" fillId="0" borderId="0" xfId="0" applyNumberFormat="1" applyFont="1" applyFill="1" applyAlignment="1" applyProtection="1">
      <alignment horizontal="center" vertical="center" wrapText="1"/>
    </xf>
    <xf numFmtId="0" fontId="11" fillId="0" borderId="0" xfId="0" applyNumberFormat="1" applyFont="1" applyFill="1" applyAlignment="1" applyProtection="1">
      <alignment vertical="center"/>
    </xf>
    <xf numFmtId="0" fontId="4" fillId="0" borderId="5" xfId="0" applyNumberFormat="1" applyFont="1" applyFill="1" applyBorder="1" applyAlignment="1" applyProtection="1">
      <alignment horizontal="right"/>
    </xf>
    <xf numFmtId="0" fontId="0" fillId="0" borderId="5" xfId="0" applyNumberFormat="1" applyFill="1" applyBorder="1" applyAlignment="1" applyProtection="1">
      <alignment horizontal="right"/>
    </xf>
    <xf numFmtId="166" fontId="7" fillId="2" borderId="3" xfId="0" applyNumberFormat="1" applyFont="1" applyFill="1" applyBorder="1" applyAlignment="1" applyProtection="1">
      <alignment horizontal="center" vertical="center" wrapText="1"/>
    </xf>
    <xf numFmtId="166" fontId="13" fillId="0" borderId="4" xfId="0" applyNumberFormat="1" applyFont="1" applyFill="1" applyBorder="1" applyAlignment="1">
      <alignment horizontal="center" vertical="center"/>
    </xf>
    <xf numFmtId="166" fontId="4" fillId="0" borderId="3" xfId="0" applyNumberFormat="1" applyFont="1" applyFill="1" applyBorder="1" applyAlignment="1" applyProtection="1">
      <alignment horizontal="center" vertical="center" wrapText="1"/>
    </xf>
    <xf numFmtId="166" fontId="14" fillId="0" borderId="4" xfId="0" applyNumberFormat="1" applyFont="1" applyFill="1" applyBorder="1" applyAlignment="1">
      <alignment horizontal="center" vertical="center"/>
    </xf>
    <xf numFmtId="166" fontId="4" fillId="2" borderId="3" xfId="0" applyNumberFormat="1" applyFont="1" applyFill="1" applyBorder="1" applyAlignment="1" applyProtection="1">
      <alignment horizontal="center" vertical="center" wrapText="1"/>
    </xf>
    <xf numFmtId="166" fontId="14" fillId="2" borderId="4" xfId="0" applyNumberFormat="1" applyFont="1" applyFill="1" applyBorder="1" applyAlignment="1">
      <alignment horizontal="center" vertical="center"/>
    </xf>
    <xf numFmtId="166" fontId="14" fillId="0" borderId="0" xfId="0" applyNumberFormat="1" applyFont="1" applyFill="1" applyBorder="1" applyAlignment="1">
      <alignment horizontal="center" vertical="center"/>
    </xf>
    <xf numFmtId="166" fontId="7" fillId="0" borderId="3" xfId="0" applyNumberFormat="1" applyFont="1" applyFill="1" applyBorder="1" applyAlignment="1" applyProtection="1">
      <alignment horizontal="center" vertical="center" wrapText="1"/>
    </xf>
    <xf numFmtId="166" fontId="7" fillId="2" borderId="1" xfId="0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2"/>
    <cellStyle name="Обычный 3" xfId="3"/>
    <cellStyle name="Обычный 4" xfId="1"/>
    <cellStyle name="Обычный 5" xfId="4"/>
    <cellStyle name="Обычный 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1"/>
  <sheetViews>
    <sheetView tabSelected="1" view="pageBreakPreview" zoomScale="110" zoomScaleNormal="100" zoomScaleSheetLayoutView="110" workbookViewId="0">
      <selection sqref="A1:E1"/>
    </sheetView>
  </sheetViews>
  <sheetFormatPr defaultColWidth="9.109375" defaultRowHeight="13.8" x14ac:dyDescent="0.25"/>
  <cols>
    <col min="1" max="1" width="71.109375" style="1" customWidth="1"/>
    <col min="2" max="2" width="15.109375" style="8" customWidth="1"/>
    <col min="3" max="3" width="17.6640625" style="8" customWidth="1"/>
    <col min="4" max="4" width="19.88671875" style="5" customWidth="1"/>
    <col min="5" max="5" width="15" style="8" customWidth="1"/>
    <col min="6" max="16384" width="9.109375" style="1"/>
  </cols>
  <sheetData>
    <row r="1" spans="1:5" ht="60.75" customHeight="1" x14ac:dyDescent="0.25">
      <c r="A1" s="50" t="s">
        <v>536</v>
      </c>
      <c r="B1" s="51"/>
      <c r="C1" s="51"/>
      <c r="D1" s="51"/>
      <c r="E1" s="51"/>
    </row>
    <row r="2" spans="1:5" ht="15" thickBot="1" x14ac:dyDescent="0.35">
      <c r="A2" s="48"/>
      <c r="B2" s="49"/>
      <c r="C2" s="37"/>
      <c r="D2" s="52" t="s">
        <v>343</v>
      </c>
      <c r="E2" s="53"/>
    </row>
    <row r="3" spans="1:5" ht="34.200000000000003" thickBot="1" x14ac:dyDescent="0.3">
      <c r="A3" s="10" t="s">
        <v>0</v>
      </c>
      <c r="B3" s="10" t="s">
        <v>305</v>
      </c>
      <c r="C3" s="17" t="s">
        <v>466</v>
      </c>
      <c r="D3" s="10" t="s">
        <v>467</v>
      </c>
      <c r="E3" s="26" t="s">
        <v>325</v>
      </c>
    </row>
    <row r="4" spans="1:5" ht="15.6" x14ac:dyDescent="0.3">
      <c r="A4" s="11">
        <v>1</v>
      </c>
      <c r="B4" s="11">
        <v>2</v>
      </c>
      <c r="C4" s="11">
        <v>3</v>
      </c>
      <c r="D4" s="11">
        <v>4</v>
      </c>
      <c r="E4" s="11">
        <v>5</v>
      </c>
    </row>
    <row r="5" spans="1:5" s="4" customFormat="1" x14ac:dyDescent="0.25">
      <c r="A5" s="21" t="s">
        <v>1</v>
      </c>
      <c r="B5" s="12" t="s">
        <v>2</v>
      </c>
      <c r="C5" s="54">
        <f t="shared" ref="C5:D7" si="0">C6</f>
        <v>332.9</v>
      </c>
      <c r="D5" s="55">
        <f t="shared" si="0"/>
        <v>0</v>
      </c>
      <c r="E5" s="18">
        <f>D5/C5</f>
        <v>0</v>
      </c>
    </row>
    <row r="6" spans="1:5" ht="27.6" x14ac:dyDescent="0.25">
      <c r="A6" s="22" t="s">
        <v>3</v>
      </c>
      <c r="B6" s="13" t="s">
        <v>4</v>
      </c>
      <c r="C6" s="56">
        <f t="shared" si="0"/>
        <v>332.9</v>
      </c>
      <c r="D6" s="57">
        <f t="shared" si="0"/>
        <v>0</v>
      </c>
      <c r="E6" s="19">
        <f>D6/C6</f>
        <v>0</v>
      </c>
    </row>
    <row r="7" spans="1:5" ht="27.6" x14ac:dyDescent="0.25">
      <c r="A7" s="22" t="s">
        <v>5</v>
      </c>
      <c r="B7" s="13" t="s">
        <v>6</v>
      </c>
      <c r="C7" s="56">
        <f t="shared" si="0"/>
        <v>332.9</v>
      </c>
      <c r="D7" s="57">
        <f t="shared" si="0"/>
        <v>0</v>
      </c>
      <c r="E7" s="19">
        <f>D7/C7</f>
        <v>0</v>
      </c>
    </row>
    <row r="8" spans="1:5" ht="55.2" x14ac:dyDescent="0.25">
      <c r="A8" s="22" t="s">
        <v>7</v>
      </c>
      <c r="B8" s="13" t="s">
        <v>8</v>
      </c>
      <c r="C8" s="56">
        <v>332.9</v>
      </c>
      <c r="D8" s="57">
        <v>0</v>
      </c>
      <c r="E8" s="19">
        <f>D8/C8</f>
        <v>0</v>
      </c>
    </row>
    <row r="9" spans="1:5" s="4" customFormat="1" x14ac:dyDescent="0.25">
      <c r="A9" s="21" t="s">
        <v>9</v>
      </c>
      <c r="B9" s="12" t="s">
        <v>10</v>
      </c>
      <c r="C9" s="54">
        <f>C10+C13+C18+C30+C33</f>
        <v>77088.600000000006</v>
      </c>
      <c r="D9" s="54">
        <f>D10+D13+D18+D30+D33</f>
        <v>82760</v>
      </c>
      <c r="E9" s="18">
        <f t="shared" ref="E9:E21" si="1">D9/C9</f>
        <v>1.0735698923057364</v>
      </c>
    </row>
    <row r="10" spans="1:5" ht="27.6" x14ac:dyDescent="0.25">
      <c r="A10" s="22" t="s">
        <v>11</v>
      </c>
      <c r="B10" s="13" t="s">
        <v>12</v>
      </c>
      <c r="C10" s="58">
        <f>C11</f>
        <v>7969.7</v>
      </c>
      <c r="D10" s="59">
        <f>D11</f>
        <v>8650.6</v>
      </c>
      <c r="E10" s="19">
        <f t="shared" si="1"/>
        <v>1.0854360891877988</v>
      </c>
    </row>
    <row r="11" spans="1:5" ht="27.6" x14ac:dyDescent="0.25">
      <c r="A11" s="22" t="s">
        <v>13</v>
      </c>
      <c r="B11" s="13" t="s">
        <v>14</v>
      </c>
      <c r="C11" s="58">
        <f>C12</f>
        <v>7969.7</v>
      </c>
      <c r="D11" s="57">
        <f>D12</f>
        <v>8650.6</v>
      </c>
      <c r="E11" s="19">
        <f t="shared" si="1"/>
        <v>1.0854360891877988</v>
      </c>
    </row>
    <row r="12" spans="1:5" ht="27.6" x14ac:dyDescent="0.25">
      <c r="A12" s="45" t="s">
        <v>15</v>
      </c>
      <c r="B12" s="13" t="s">
        <v>16</v>
      </c>
      <c r="C12" s="58">
        <v>7969.7</v>
      </c>
      <c r="D12" s="57">
        <v>8650.6</v>
      </c>
      <c r="E12" s="19">
        <f t="shared" si="1"/>
        <v>1.0854360891877988</v>
      </c>
    </row>
    <row r="13" spans="1:5" x14ac:dyDescent="0.25">
      <c r="A13" s="22" t="s">
        <v>17</v>
      </c>
      <c r="B13" s="13" t="s">
        <v>18</v>
      </c>
      <c r="C13" s="58">
        <f>C14</f>
        <v>12286.1</v>
      </c>
      <c r="D13" s="59">
        <f>D14</f>
        <v>13470.400000000001</v>
      </c>
      <c r="E13" s="19">
        <f t="shared" si="1"/>
        <v>1.0963934853208097</v>
      </c>
    </row>
    <row r="14" spans="1:5" ht="27.6" x14ac:dyDescent="0.25">
      <c r="A14" s="22" t="s">
        <v>19</v>
      </c>
      <c r="B14" s="13" t="s">
        <v>20</v>
      </c>
      <c r="C14" s="58">
        <f>C15+C16+C17</f>
        <v>12286.1</v>
      </c>
      <c r="D14" s="57">
        <f>D15+D16+D17</f>
        <v>13470.400000000001</v>
      </c>
      <c r="E14" s="19">
        <f t="shared" si="1"/>
        <v>1.0963934853208097</v>
      </c>
    </row>
    <row r="15" spans="1:5" s="38" customFormat="1" ht="39" customHeight="1" x14ac:dyDescent="0.25">
      <c r="A15" s="45" t="s">
        <v>348</v>
      </c>
      <c r="B15" s="13" t="s">
        <v>347</v>
      </c>
      <c r="C15" s="58">
        <v>0</v>
      </c>
      <c r="D15" s="57">
        <v>150</v>
      </c>
      <c r="E15" s="19" t="s">
        <v>461</v>
      </c>
    </row>
    <row r="16" spans="1:5" ht="27.6" x14ac:dyDescent="0.25">
      <c r="A16" s="22" t="s">
        <v>21</v>
      </c>
      <c r="B16" s="13" t="s">
        <v>22</v>
      </c>
      <c r="C16" s="58">
        <v>11897.7</v>
      </c>
      <c r="D16" s="57">
        <v>12953.2</v>
      </c>
      <c r="E16" s="19">
        <f t="shared" si="1"/>
        <v>1.088714625515856</v>
      </c>
    </row>
    <row r="17" spans="1:5" s="44" customFormat="1" ht="55.2" x14ac:dyDescent="0.25">
      <c r="A17" s="22" t="s">
        <v>470</v>
      </c>
      <c r="B17" s="13" t="s">
        <v>468</v>
      </c>
      <c r="C17" s="58">
        <v>388.4</v>
      </c>
      <c r="D17" s="60">
        <v>367.2</v>
      </c>
      <c r="E17" s="19">
        <f t="shared" si="1"/>
        <v>0.94541709577754895</v>
      </c>
    </row>
    <row r="18" spans="1:5" ht="27.6" x14ac:dyDescent="0.25">
      <c r="A18" s="22" t="s">
        <v>23</v>
      </c>
      <c r="B18" s="13" t="s">
        <v>24</v>
      </c>
      <c r="C18" s="58">
        <f>C19+C27</f>
        <v>30025.599999999999</v>
      </c>
      <c r="D18" s="58">
        <f>D19+D22+D27</f>
        <v>31602.100000000002</v>
      </c>
      <c r="E18" s="19">
        <f t="shared" si="1"/>
        <v>1.0525051955664502</v>
      </c>
    </row>
    <row r="19" spans="1:5" ht="27.6" x14ac:dyDescent="0.25">
      <c r="A19" s="22" t="s">
        <v>25</v>
      </c>
      <c r="B19" s="13" t="s">
        <v>26</v>
      </c>
      <c r="C19" s="58">
        <f>C20+C21</f>
        <v>4294.2999999999993</v>
      </c>
      <c r="D19" s="58">
        <f>D20+D21</f>
        <v>0</v>
      </c>
      <c r="E19" s="19">
        <f t="shared" si="1"/>
        <v>0</v>
      </c>
    </row>
    <row r="20" spans="1:5" ht="27.6" x14ac:dyDescent="0.25">
      <c r="A20" s="22" t="s">
        <v>27</v>
      </c>
      <c r="B20" s="13" t="s">
        <v>28</v>
      </c>
      <c r="C20" s="58">
        <v>4240.3999999999996</v>
      </c>
      <c r="D20" s="56">
        <v>0</v>
      </c>
      <c r="E20" s="19">
        <f t="shared" si="1"/>
        <v>0</v>
      </c>
    </row>
    <row r="21" spans="1:5" ht="27.6" x14ac:dyDescent="0.25">
      <c r="A21" s="22" t="s">
        <v>29</v>
      </c>
      <c r="B21" s="13" t="s">
        <v>30</v>
      </c>
      <c r="C21" s="58">
        <v>53.9</v>
      </c>
      <c r="D21" s="56">
        <v>0</v>
      </c>
      <c r="E21" s="19">
        <f t="shared" si="1"/>
        <v>0</v>
      </c>
    </row>
    <row r="22" spans="1:5" s="38" customFormat="1" ht="27.6" x14ac:dyDescent="0.25">
      <c r="A22" s="22" t="s">
        <v>351</v>
      </c>
      <c r="B22" s="13" t="s">
        <v>349</v>
      </c>
      <c r="C22" s="58">
        <v>0</v>
      </c>
      <c r="D22" s="58">
        <f>D23+D24+D25+D26</f>
        <v>31602.100000000002</v>
      </c>
      <c r="E22" s="19" t="s">
        <v>461</v>
      </c>
    </row>
    <row r="23" spans="1:5" s="38" customFormat="1" ht="27.6" x14ac:dyDescent="0.25">
      <c r="A23" s="22" t="s">
        <v>27</v>
      </c>
      <c r="B23" s="13" t="s">
        <v>350</v>
      </c>
      <c r="C23" s="58">
        <v>0</v>
      </c>
      <c r="D23" s="56">
        <v>2998.1</v>
      </c>
      <c r="E23" s="19" t="s">
        <v>461</v>
      </c>
    </row>
    <row r="24" spans="1:5" s="38" customFormat="1" ht="27.6" x14ac:dyDescent="0.25">
      <c r="A24" s="22" t="s">
        <v>29</v>
      </c>
      <c r="B24" s="13" t="s">
        <v>352</v>
      </c>
      <c r="C24" s="58">
        <v>0</v>
      </c>
      <c r="D24" s="56">
        <v>52.8</v>
      </c>
      <c r="E24" s="19" t="s">
        <v>461</v>
      </c>
    </row>
    <row r="25" spans="1:5" s="38" customFormat="1" ht="41.4" x14ac:dyDescent="0.25">
      <c r="A25" s="22" t="s">
        <v>32</v>
      </c>
      <c r="B25" s="13" t="s">
        <v>353</v>
      </c>
      <c r="C25" s="58">
        <v>0</v>
      </c>
      <c r="D25" s="56">
        <v>14105.2</v>
      </c>
      <c r="E25" s="19" t="s">
        <v>461</v>
      </c>
    </row>
    <row r="26" spans="1:5" s="38" customFormat="1" ht="55.2" x14ac:dyDescent="0.25">
      <c r="A26" s="22" t="s">
        <v>34</v>
      </c>
      <c r="B26" s="13" t="s">
        <v>354</v>
      </c>
      <c r="C26" s="58">
        <v>0</v>
      </c>
      <c r="D26" s="56">
        <v>14446</v>
      </c>
      <c r="E26" s="19" t="s">
        <v>461</v>
      </c>
    </row>
    <row r="27" spans="1:5" ht="27.6" x14ac:dyDescent="0.25">
      <c r="A27" s="22" t="s">
        <v>351</v>
      </c>
      <c r="B27" s="13" t="s">
        <v>31</v>
      </c>
      <c r="C27" s="58">
        <f>C28+C29</f>
        <v>25731.3</v>
      </c>
      <c r="D27" s="56">
        <f>D28+D29</f>
        <v>0</v>
      </c>
      <c r="E27" s="19">
        <f>D27/C27</f>
        <v>0</v>
      </c>
    </row>
    <row r="28" spans="1:5" ht="41.4" x14ac:dyDescent="0.25">
      <c r="A28" s="22" t="s">
        <v>32</v>
      </c>
      <c r="B28" s="13" t="s">
        <v>33</v>
      </c>
      <c r="C28" s="58">
        <v>13246.8</v>
      </c>
      <c r="D28" s="56">
        <v>0</v>
      </c>
      <c r="E28" s="19">
        <f t="shared" ref="E28:E37" si="2">D28/C28</f>
        <v>0</v>
      </c>
    </row>
    <row r="29" spans="1:5" ht="55.2" x14ac:dyDescent="0.25">
      <c r="A29" s="22" t="s">
        <v>34</v>
      </c>
      <c r="B29" s="13" t="s">
        <v>35</v>
      </c>
      <c r="C29" s="58">
        <v>12484.5</v>
      </c>
      <c r="D29" s="56">
        <v>0</v>
      </c>
      <c r="E29" s="19">
        <f t="shared" si="2"/>
        <v>0</v>
      </c>
    </row>
    <row r="30" spans="1:5" s="5" customFormat="1" x14ac:dyDescent="0.25">
      <c r="A30" s="30" t="s">
        <v>309</v>
      </c>
      <c r="B30" s="14" t="s">
        <v>312</v>
      </c>
      <c r="C30" s="58">
        <f>C31</f>
        <v>25547.1</v>
      </c>
      <c r="D30" s="58">
        <f>D31</f>
        <v>29036.9</v>
      </c>
      <c r="E30" s="19">
        <f t="shared" si="2"/>
        <v>1.1366025889435594</v>
      </c>
    </row>
    <row r="31" spans="1:5" s="5" customFormat="1" ht="27.6" x14ac:dyDescent="0.25">
      <c r="A31" s="30" t="s">
        <v>310</v>
      </c>
      <c r="B31" s="14" t="s">
        <v>313</v>
      </c>
      <c r="C31" s="58">
        <f>C32</f>
        <v>25547.1</v>
      </c>
      <c r="D31" s="56">
        <f>D32</f>
        <v>29036.9</v>
      </c>
      <c r="E31" s="19">
        <f t="shared" si="2"/>
        <v>1.1366025889435594</v>
      </c>
    </row>
    <row r="32" spans="1:5" s="5" customFormat="1" ht="27.6" x14ac:dyDescent="0.25">
      <c r="A32" s="31" t="s">
        <v>311</v>
      </c>
      <c r="B32" s="14" t="s">
        <v>314</v>
      </c>
      <c r="C32" s="58">
        <v>25547.1</v>
      </c>
      <c r="D32" s="56">
        <v>29036.9</v>
      </c>
      <c r="E32" s="19">
        <f t="shared" si="2"/>
        <v>1.1366025889435594</v>
      </c>
    </row>
    <row r="33" spans="1:5" x14ac:dyDescent="0.25">
      <c r="A33" s="22" t="s">
        <v>36</v>
      </c>
      <c r="B33" s="13" t="s">
        <v>37</v>
      </c>
      <c r="C33" s="58">
        <f>C34+C36</f>
        <v>1260.0999999999999</v>
      </c>
      <c r="D33" s="58">
        <f>D34+D36</f>
        <v>0</v>
      </c>
      <c r="E33" s="19">
        <f t="shared" si="2"/>
        <v>0</v>
      </c>
    </row>
    <row r="34" spans="1:5" s="44" customFormat="1" ht="27.6" x14ac:dyDescent="0.25">
      <c r="A34" s="22" t="s">
        <v>472</v>
      </c>
      <c r="B34" s="13" t="s">
        <v>469</v>
      </c>
      <c r="C34" s="58">
        <f>C35</f>
        <v>511.3</v>
      </c>
      <c r="D34" s="58">
        <f>D35</f>
        <v>0</v>
      </c>
      <c r="E34" s="19">
        <f>D34/C34</f>
        <v>0</v>
      </c>
    </row>
    <row r="35" spans="1:5" s="44" customFormat="1" ht="27.6" x14ac:dyDescent="0.25">
      <c r="A35" s="22" t="s">
        <v>473</v>
      </c>
      <c r="B35" s="13" t="s">
        <v>471</v>
      </c>
      <c r="C35" s="58">
        <v>511.3</v>
      </c>
      <c r="D35" s="58">
        <v>0</v>
      </c>
      <c r="E35" s="19">
        <f>D35/C35</f>
        <v>0</v>
      </c>
    </row>
    <row r="36" spans="1:5" ht="41.4" x14ac:dyDescent="0.25">
      <c r="A36" s="22" t="s">
        <v>38</v>
      </c>
      <c r="B36" s="13" t="s">
        <v>39</v>
      </c>
      <c r="C36" s="58">
        <f>C37</f>
        <v>748.8</v>
      </c>
      <c r="D36" s="56">
        <f>D37</f>
        <v>0</v>
      </c>
      <c r="E36" s="19">
        <f t="shared" si="2"/>
        <v>0</v>
      </c>
    </row>
    <row r="37" spans="1:5" ht="55.2" x14ac:dyDescent="0.25">
      <c r="A37" s="22" t="s">
        <v>40</v>
      </c>
      <c r="B37" s="13" t="s">
        <v>41</v>
      </c>
      <c r="C37" s="56">
        <v>748.8</v>
      </c>
      <c r="D37" s="56">
        <v>0</v>
      </c>
      <c r="E37" s="19">
        <f t="shared" si="2"/>
        <v>0</v>
      </c>
    </row>
    <row r="38" spans="1:5" s="4" customFormat="1" x14ac:dyDescent="0.25">
      <c r="A38" s="21" t="s">
        <v>42</v>
      </c>
      <c r="B38" s="12" t="s">
        <v>43</v>
      </c>
      <c r="C38" s="54">
        <f>C39+C63+C78+C83+C88</f>
        <v>500026.6</v>
      </c>
      <c r="D38" s="54">
        <f>D39+D63+D78+D83+D88</f>
        <v>644010.30000000005</v>
      </c>
      <c r="E38" s="18">
        <f>D38/C38</f>
        <v>1.2879520809492937</v>
      </c>
    </row>
    <row r="39" spans="1:5" x14ac:dyDescent="0.25">
      <c r="A39" s="22" t="s">
        <v>44</v>
      </c>
      <c r="B39" s="13" t="s">
        <v>45</v>
      </c>
      <c r="C39" s="58">
        <f>C48</f>
        <v>62038.5</v>
      </c>
      <c r="D39" s="56">
        <f>D40+D48+D54+D56</f>
        <v>606116.60000000009</v>
      </c>
      <c r="E39" s="19" t="s">
        <v>594</v>
      </c>
    </row>
    <row r="40" spans="1:5" s="40" customFormat="1" ht="27.6" x14ac:dyDescent="0.25">
      <c r="A40" s="22" t="s">
        <v>54</v>
      </c>
      <c r="B40" s="13" t="s">
        <v>355</v>
      </c>
      <c r="C40" s="56">
        <f>C41</f>
        <v>0</v>
      </c>
      <c r="D40" s="58">
        <f>D41+D42+D43+D44+D45+D46+D47</f>
        <v>514891.30000000005</v>
      </c>
      <c r="E40" s="19" t="s">
        <v>461</v>
      </c>
    </row>
    <row r="41" spans="1:5" s="40" customFormat="1" ht="41.4" x14ac:dyDescent="0.25">
      <c r="A41" s="22" t="s">
        <v>357</v>
      </c>
      <c r="B41" s="13" t="s">
        <v>356</v>
      </c>
      <c r="C41" s="56">
        <v>0</v>
      </c>
      <c r="D41" s="56">
        <v>64886.8</v>
      </c>
      <c r="E41" s="19" t="s">
        <v>461</v>
      </c>
    </row>
    <row r="42" spans="1:5" s="41" customFormat="1" ht="41.4" x14ac:dyDescent="0.25">
      <c r="A42" s="22" t="s">
        <v>358</v>
      </c>
      <c r="B42" s="13" t="s">
        <v>359</v>
      </c>
      <c r="C42" s="56">
        <v>0</v>
      </c>
      <c r="D42" s="56">
        <v>100</v>
      </c>
      <c r="E42" s="19" t="s">
        <v>461</v>
      </c>
    </row>
    <row r="43" spans="1:5" s="41" customFormat="1" ht="55.2" x14ac:dyDescent="0.25">
      <c r="A43" s="22" t="s">
        <v>361</v>
      </c>
      <c r="B43" s="13" t="s">
        <v>360</v>
      </c>
      <c r="C43" s="56">
        <v>0</v>
      </c>
      <c r="D43" s="56">
        <v>34940.5</v>
      </c>
      <c r="E43" s="19" t="s">
        <v>461</v>
      </c>
    </row>
    <row r="44" spans="1:5" s="41" customFormat="1" ht="55.2" x14ac:dyDescent="0.25">
      <c r="A44" s="22" t="s">
        <v>362</v>
      </c>
      <c r="B44" s="13" t="s">
        <v>363</v>
      </c>
      <c r="C44" s="56">
        <v>0</v>
      </c>
      <c r="D44" s="56">
        <v>305.5</v>
      </c>
      <c r="E44" s="19" t="s">
        <v>461</v>
      </c>
    </row>
    <row r="45" spans="1:5" s="41" customFormat="1" ht="190.5" customHeight="1" x14ac:dyDescent="0.25">
      <c r="A45" s="22" t="s">
        <v>365</v>
      </c>
      <c r="B45" s="13" t="s">
        <v>364</v>
      </c>
      <c r="C45" s="56">
        <v>0</v>
      </c>
      <c r="D45" s="56">
        <v>10982.4</v>
      </c>
      <c r="E45" s="19" t="s">
        <v>461</v>
      </c>
    </row>
    <row r="46" spans="1:5" s="41" customFormat="1" ht="159.75" customHeight="1" x14ac:dyDescent="0.25">
      <c r="A46" s="22" t="s">
        <v>367</v>
      </c>
      <c r="B46" s="13" t="s">
        <v>366</v>
      </c>
      <c r="C46" s="56">
        <v>0</v>
      </c>
      <c r="D46" s="56">
        <v>396770.2</v>
      </c>
      <c r="E46" s="19" t="s">
        <v>461</v>
      </c>
    </row>
    <row r="47" spans="1:5" s="41" customFormat="1" ht="63" customHeight="1" x14ac:dyDescent="0.25">
      <c r="A47" s="22" t="s">
        <v>50</v>
      </c>
      <c r="B47" s="13" t="s">
        <v>368</v>
      </c>
      <c r="C47" s="56">
        <v>0</v>
      </c>
      <c r="D47" s="56">
        <v>6905.9</v>
      </c>
      <c r="E47" s="19" t="s">
        <v>461</v>
      </c>
    </row>
    <row r="48" spans="1:5" ht="27.6" x14ac:dyDescent="0.25">
      <c r="A48" s="22" t="s">
        <v>46</v>
      </c>
      <c r="B48" s="13" t="s">
        <v>47</v>
      </c>
      <c r="C48" s="56">
        <f>C49+C50+C51+C52+C53</f>
        <v>62038.5</v>
      </c>
      <c r="D48" s="58">
        <f>D49+D50+D51+D52+D53</f>
        <v>20523</v>
      </c>
      <c r="E48" s="19">
        <f>D48/C48</f>
        <v>0.33081070625498682</v>
      </c>
    </row>
    <row r="49" spans="1:5" ht="41.4" x14ac:dyDescent="0.25">
      <c r="A49" s="22" t="s">
        <v>48</v>
      </c>
      <c r="B49" s="13" t="s">
        <v>49</v>
      </c>
      <c r="C49" s="56">
        <v>54287.3</v>
      </c>
      <c r="D49" s="56">
        <v>0</v>
      </c>
      <c r="E49" s="19">
        <f t="shared" ref="E49:E50" si="3">D49/C49</f>
        <v>0</v>
      </c>
    </row>
    <row r="50" spans="1:5" ht="55.2" x14ac:dyDescent="0.25">
      <c r="A50" s="22" t="s">
        <v>50</v>
      </c>
      <c r="B50" s="13" t="s">
        <v>51</v>
      </c>
      <c r="C50" s="56">
        <v>7751.2</v>
      </c>
      <c r="D50" s="56">
        <v>0</v>
      </c>
      <c r="E50" s="19">
        <f t="shared" si="3"/>
        <v>0</v>
      </c>
    </row>
    <row r="51" spans="1:5" s="41" customFormat="1" ht="41.4" x14ac:dyDescent="0.25">
      <c r="A51" s="22" t="s">
        <v>370</v>
      </c>
      <c r="B51" s="13" t="s">
        <v>369</v>
      </c>
      <c r="C51" s="56">
        <v>0</v>
      </c>
      <c r="D51" s="56">
        <v>7.7</v>
      </c>
      <c r="E51" s="19" t="s">
        <v>461</v>
      </c>
    </row>
    <row r="52" spans="1:5" s="41" customFormat="1" ht="41.4" x14ac:dyDescent="0.25">
      <c r="A52" s="22" t="s">
        <v>372</v>
      </c>
      <c r="B52" s="13" t="s">
        <v>371</v>
      </c>
      <c r="C52" s="56">
        <v>0</v>
      </c>
      <c r="D52" s="56">
        <v>12178.1</v>
      </c>
      <c r="E52" s="19" t="s">
        <v>461</v>
      </c>
    </row>
    <row r="53" spans="1:5" s="41" customFormat="1" ht="41.4" x14ac:dyDescent="0.25">
      <c r="A53" s="22" t="s">
        <v>374</v>
      </c>
      <c r="B53" s="13" t="s">
        <v>373</v>
      </c>
      <c r="C53" s="56">
        <v>0</v>
      </c>
      <c r="D53" s="56">
        <v>8337.2000000000007</v>
      </c>
      <c r="E53" s="19" t="s">
        <v>461</v>
      </c>
    </row>
    <row r="54" spans="1:5" s="46" customFormat="1" ht="55.2" x14ac:dyDescent="0.25">
      <c r="A54" s="22" t="s">
        <v>476</v>
      </c>
      <c r="B54" s="13" t="s">
        <v>537</v>
      </c>
      <c r="C54" s="56">
        <v>0</v>
      </c>
      <c r="D54" s="56">
        <f>D55</f>
        <v>508.3</v>
      </c>
      <c r="E54" s="19" t="s">
        <v>461</v>
      </c>
    </row>
    <row r="55" spans="1:5" s="46" customFormat="1" ht="55.2" x14ac:dyDescent="0.25">
      <c r="A55" s="22" t="s">
        <v>477</v>
      </c>
      <c r="B55" s="13" t="s">
        <v>538</v>
      </c>
      <c r="C55" s="56">
        <v>0</v>
      </c>
      <c r="D55" s="56">
        <v>508.3</v>
      </c>
      <c r="E55" s="19" t="s">
        <v>461</v>
      </c>
    </row>
    <row r="56" spans="1:5" s="46" customFormat="1" ht="41.4" x14ac:dyDescent="0.25">
      <c r="A56" s="22" t="s">
        <v>540</v>
      </c>
      <c r="B56" s="13" t="s">
        <v>539</v>
      </c>
      <c r="C56" s="56">
        <v>0</v>
      </c>
      <c r="D56" s="56">
        <f>D57+D58+D59+D60+D61+D62</f>
        <v>70193.999999999985</v>
      </c>
      <c r="E56" s="19" t="s">
        <v>461</v>
      </c>
    </row>
    <row r="57" spans="1:5" s="46" customFormat="1" ht="41.4" x14ac:dyDescent="0.25">
      <c r="A57" s="22" t="s">
        <v>542</v>
      </c>
      <c r="B57" s="13" t="s">
        <v>541</v>
      </c>
      <c r="C57" s="56">
        <v>0</v>
      </c>
      <c r="D57" s="56">
        <v>23969.1</v>
      </c>
      <c r="E57" s="19" t="s">
        <v>461</v>
      </c>
    </row>
    <row r="58" spans="1:5" s="46" customFormat="1" ht="41.4" x14ac:dyDescent="0.25">
      <c r="A58" s="22" t="s">
        <v>545</v>
      </c>
      <c r="B58" s="13" t="s">
        <v>543</v>
      </c>
      <c r="C58" s="56">
        <v>0</v>
      </c>
      <c r="D58" s="56">
        <v>4393.6000000000004</v>
      </c>
      <c r="E58" s="19" t="s">
        <v>461</v>
      </c>
    </row>
    <row r="59" spans="1:5" s="46" customFormat="1" ht="27.6" x14ac:dyDescent="0.25">
      <c r="A59" s="22" t="s">
        <v>546</v>
      </c>
      <c r="B59" s="13" t="s">
        <v>544</v>
      </c>
      <c r="C59" s="56">
        <v>0</v>
      </c>
      <c r="D59" s="56">
        <v>3520.6</v>
      </c>
      <c r="E59" s="19" t="s">
        <v>461</v>
      </c>
    </row>
    <row r="60" spans="1:5" s="46" customFormat="1" ht="27.6" x14ac:dyDescent="0.25">
      <c r="A60" s="22" t="s">
        <v>549</v>
      </c>
      <c r="B60" s="13" t="s">
        <v>547</v>
      </c>
      <c r="C60" s="56">
        <v>0</v>
      </c>
      <c r="D60" s="56">
        <v>32658.6</v>
      </c>
      <c r="E60" s="19" t="s">
        <v>461</v>
      </c>
    </row>
    <row r="61" spans="1:5" s="46" customFormat="1" ht="27.6" x14ac:dyDescent="0.25">
      <c r="A61" s="22" t="s">
        <v>550</v>
      </c>
      <c r="B61" s="13" t="s">
        <v>548</v>
      </c>
      <c r="C61" s="56">
        <v>0</v>
      </c>
      <c r="D61" s="56">
        <v>723.2</v>
      </c>
      <c r="E61" s="19" t="s">
        <v>461</v>
      </c>
    </row>
    <row r="62" spans="1:5" s="46" customFormat="1" ht="27.6" x14ac:dyDescent="0.25">
      <c r="A62" s="22" t="s">
        <v>552</v>
      </c>
      <c r="B62" s="13" t="s">
        <v>551</v>
      </c>
      <c r="C62" s="56">
        <v>0</v>
      </c>
      <c r="D62" s="56">
        <v>4928.8999999999996</v>
      </c>
      <c r="E62" s="19" t="s">
        <v>461</v>
      </c>
    </row>
    <row r="63" spans="1:5" x14ac:dyDescent="0.25">
      <c r="A63" s="22" t="s">
        <v>52</v>
      </c>
      <c r="B63" s="13" t="s">
        <v>53</v>
      </c>
      <c r="C63" s="58">
        <f>C64+C68+C70+C76</f>
        <v>402902.89999999997</v>
      </c>
      <c r="D63" s="58">
        <f>D64+D68+D74</f>
        <v>28671.600000000002</v>
      </c>
      <c r="E63" s="19">
        <f>D63/C63</f>
        <v>7.1162555543779912E-2</v>
      </c>
    </row>
    <row r="64" spans="1:5" ht="27.6" x14ac:dyDescent="0.25">
      <c r="A64" s="22" t="s">
        <v>54</v>
      </c>
      <c r="B64" s="13" t="s">
        <v>55</v>
      </c>
      <c r="C64" s="58">
        <f>C65+C66+C67</f>
        <v>385683.1</v>
      </c>
      <c r="D64" s="56">
        <v>0</v>
      </c>
      <c r="E64" s="19">
        <f t="shared" ref="E64:E67" si="4">D64/C64</f>
        <v>0</v>
      </c>
    </row>
    <row r="65" spans="1:5" ht="39.75" customHeight="1" x14ac:dyDescent="0.25">
      <c r="A65" s="22" t="s">
        <v>56</v>
      </c>
      <c r="B65" s="13" t="s">
        <v>57</v>
      </c>
      <c r="C65" s="58">
        <v>29964.5</v>
      </c>
      <c r="D65" s="56">
        <v>0</v>
      </c>
      <c r="E65" s="19">
        <f t="shared" si="4"/>
        <v>0</v>
      </c>
    </row>
    <row r="66" spans="1:5" ht="151.80000000000001" x14ac:dyDescent="0.25">
      <c r="A66" s="22" t="s">
        <v>308</v>
      </c>
      <c r="B66" s="13" t="s">
        <v>58</v>
      </c>
      <c r="C66" s="58">
        <v>9179.1</v>
      </c>
      <c r="D66" s="56">
        <v>0</v>
      </c>
      <c r="E66" s="19">
        <f t="shared" si="4"/>
        <v>0</v>
      </c>
    </row>
    <row r="67" spans="1:5" s="29" customFormat="1" ht="151.80000000000001" x14ac:dyDescent="0.25">
      <c r="A67" s="22" t="s">
        <v>341</v>
      </c>
      <c r="B67" s="13" t="s">
        <v>342</v>
      </c>
      <c r="C67" s="58">
        <v>346539.5</v>
      </c>
      <c r="D67" s="56">
        <v>0</v>
      </c>
      <c r="E67" s="19">
        <f t="shared" si="4"/>
        <v>0</v>
      </c>
    </row>
    <row r="68" spans="1:5" s="41" customFormat="1" ht="27.6" x14ac:dyDescent="0.25">
      <c r="A68" s="22" t="s">
        <v>377</v>
      </c>
      <c r="B68" s="13" t="s">
        <v>375</v>
      </c>
      <c r="C68" s="58">
        <v>0</v>
      </c>
      <c r="D68" s="56">
        <f>D69</f>
        <v>27360.9</v>
      </c>
      <c r="E68" s="19" t="s">
        <v>461</v>
      </c>
    </row>
    <row r="69" spans="1:5" s="41" customFormat="1" ht="41.4" x14ac:dyDescent="0.25">
      <c r="A69" s="22" t="s">
        <v>378</v>
      </c>
      <c r="B69" s="13" t="s">
        <v>376</v>
      </c>
      <c r="C69" s="58">
        <v>0</v>
      </c>
      <c r="D69" s="56">
        <v>27360.9</v>
      </c>
      <c r="E69" s="19" t="s">
        <v>461</v>
      </c>
    </row>
    <row r="70" spans="1:5" ht="55.2" x14ac:dyDescent="0.25">
      <c r="A70" s="22" t="s">
        <v>59</v>
      </c>
      <c r="B70" s="13" t="s">
        <v>60</v>
      </c>
      <c r="C70" s="58">
        <f>C71+C72+C73</f>
        <v>16661.8</v>
      </c>
      <c r="D70" s="56">
        <v>0</v>
      </c>
      <c r="E70" s="19">
        <f>D70/C70</f>
        <v>0</v>
      </c>
    </row>
    <row r="71" spans="1:5" ht="41.4" x14ac:dyDescent="0.25">
      <c r="A71" s="22" t="s">
        <v>62</v>
      </c>
      <c r="B71" s="13" t="s">
        <v>63</v>
      </c>
      <c r="C71" s="58">
        <v>7.6</v>
      </c>
      <c r="D71" s="56">
        <v>0</v>
      </c>
      <c r="E71" s="19">
        <f t="shared" ref="E71:E82" si="5">D71/C71</f>
        <v>0</v>
      </c>
    </row>
    <row r="72" spans="1:5" ht="41.4" x14ac:dyDescent="0.25">
      <c r="A72" s="22" t="s">
        <v>64</v>
      </c>
      <c r="B72" s="13" t="s">
        <v>65</v>
      </c>
      <c r="C72" s="58">
        <v>10384.299999999999</v>
      </c>
      <c r="D72" s="56">
        <v>0</v>
      </c>
      <c r="E72" s="19">
        <f t="shared" si="5"/>
        <v>0</v>
      </c>
    </row>
    <row r="73" spans="1:5" s="5" customFormat="1" ht="55.2" x14ac:dyDescent="0.25">
      <c r="A73" s="32" t="s">
        <v>315</v>
      </c>
      <c r="B73" s="14" t="s">
        <v>316</v>
      </c>
      <c r="C73" s="58">
        <v>6269.9</v>
      </c>
      <c r="D73" s="56">
        <v>0</v>
      </c>
      <c r="E73" s="19">
        <f t="shared" si="5"/>
        <v>0</v>
      </c>
    </row>
    <row r="74" spans="1:5" s="46" customFormat="1" ht="39.75" customHeight="1" x14ac:dyDescent="0.25">
      <c r="A74" s="32" t="s">
        <v>480</v>
      </c>
      <c r="B74" s="14" t="s">
        <v>553</v>
      </c>
      <c r="C74" s="58">
        <v>0</v>
      </c>
      <c r="D74" s="56">
        <f>D75</f>
        <v>1310.7</v>
      </c>
      <c r="E74" s="19" t="s">
        <v>461</v>
      </c>
    </row>
    <row r="75" spans="1:5" s="46" customFormat="1" ht="27.6" x14ac:dyDescent="0.25">
      <c r="A75" s="32" t="s">
        <v>481</v>
      </c>
      <c r="B75" s="14" t="s">
        <v>554</v>
      </c>
      <c r="C75" s="58">
        <v>0</v>
      </c>
      <c r="D75" s="56">
        <v>1310.7</v>
      </c>
      <c r="E75" s="19" t="s">
        <v>461</v>
      </c>
    </row>
    <row r="76" spans="1:5" s="44" customFormat="1" ht="55.2" x14ac:dyDescent="0.25">
      <c r="A76" s="32" t="s">
        <v>476</v>
      </c>
      <c r="B76" s="14" t="s">
        <v>474</v>
      </c>
      <c r="C76" s="58">
        <f>C77</f>
        <v>558</v>
      </c>
      <c r="D76" s="56">
        <f>D77</f>
        <v>0</v>
      </c>
      <c r="E76" s="19">
        <f>D76/C76</f>
        <v>0</v>
      </c>
    </row>
    <row r="77" spans="1:5" s="44" customFormat="1" ht="55.2" x14ac:dyDescent="0.25">
      <c r="A77" s="32" t="s">
        <v>477</v>
      </c>
      <c r="B77" s="14" t="s">
        <v>475</v>
      </c>
      <c r="C77" s="58">
        <v>558</v>
      </c>
      <c r="D77" s="56">
        <v>0</v>
      </c>
      <c r="E77" s="19">
        <f>D77/C77</f>
        <v>0</v>
      </c>
    </row>
    <row r="78" spans="1:5" ht="27.6" x14ac:dyDescent="0.25">
      <c r="A78" s="22" t="s">
        <v>66</v>
      </c>
      <c r="B78" s="13" t="s">
        <v>67</v>
      </c>
      <c r="C78" s="58">
        <f>C79+C81</f>
        <v>28066.399999999998</v>
      </c>
      <c r="D78" s="56">
        <v>0</v>
      </c>
      <c r="E78" s="19">
        <f t="shared" si="5"/>
        <v>0</v>
      </c>
    </row>
    <row r="79" spans="1:5" ht="27.6" x14ac:dyDescent="0.25">
      <c r="A79" s="22" t="s">
        <v>68</v>
      </c>
      <c r="B79" s="13" t="s">
        <v>69</v>
      </c>
      <c r="C79" s="58">
        <f>C80</f>
        <v>26948.6</v>
      </c>
      <c r="D79" s="56">
        <v>0</v>
      </c>
      <c r="E79" s="19">
        <f t="shared" si="5"/>
        <v>0</v>
      </c>
    </row>
    <row r="80" spans="1:5" ht="41.4" x14ac:dyDescent="0.25">
      <c r="A80" s="22" t="s">
        <v>70</v>
      </c>
      <c r="B80" s="13" t="s">
        <v>71</v>
      </c>
      <c r="C80" s="58">
        <v>26948.6</v>
      </c>
      <c r="D80" s="56">
        <v>0</v>
      </c>
      <c r="E80" s="19">
        <f t="shared" si="5"/>
        <v>0</v>
      </c>
    </row>
    <row r="81" spans="1:5" s="44" customFormat="1" ht="39" customHeight="1" x14ac:dyDescent="0.25">
      <c r="A81" s="22" t="s">
        <v>480</v>
      </c>
      <c r="B81" s="13" t="s">
        <v>478</v>
      </c>
      <c r="C81" s="58">
        <f>C82</f>
        <v>1117.8</v>
      </c>
      <c r="D81" s="56">
        <f>D82</f>
        <v>0</v>
      </c>
      <c r="E81" s="19">
        <f t="shared" si="5"/>
        <v>0</v>
      </c>
    </row>
    <row r="82" spans="1:5" s="44" customFormat="1" ht="27.6" x14ac:dyDescent="0.25">
      <c r="A82" s="22" t="s">
        <v>481</v>
      </c>
      <c r="B82" s="13" t="s">
        <v>479</v>
      </c>
      <c r="C82" s="58">
        <v>1117.8</v>
      </c>
      <c r="D82" s="56">
        <v>0</v>
      </c>
      <c r="E82" s="19">
        <f t="shared" si="5"/>
        <v>0</v>
      </c>
    </row>
    <row r="83" spans="1:5" s="41" customFormat="1" x14ac:dyDescent="0.25">
      <c r="A83" s="22" t="s">
        <v>146</v>
      </c>
      <c r="B83" s="13" t="s">
        <v>379</v>
      </c>
      <c r="C83" s="58">
        <f>C84</f>
        <v>0</v>
      </c>
      <c r="D83" s="56">
        <f>D84</f>
        <v>9222.0999999999985</v>
      </c>
      <c r="E83" s="19" t="s">
        <v>461</v>
      </c>
    </row>
    <row r="84" spans="1:5" s="41" customFormat="1" ht="27.6" x14ac:dyDescent="0.25">
      <c r="A84" s="22" t="s">
        <v>74</v>
      </c>
      <c r="B84" s="13" t="s">
        <v>380</v>
      </c>
      <c r="C84" s="58">
        <f>C85+C86+C87</f>
        <v>0</v>
      </c>
      <c r="D84" s="56">
        <f>D85+D86+D87</f>
        <v>9222.0999999999985</v>
      </c>
      <c r="E84" s="19" t="s">
        <v>461</v>
      </c>
    </row>
    <row r="85" spans="1:5" s="41" customFormat="1" ht="27.6" x14ac:dyDescent="0.25">
      <c r="A85" s="22" t="s">
        <v>76</v>
      </c>
      <c r="B85" s="13" t="s">
        <v>381</v>
      </c>
      <c r="C85" s="58">
        <v>0</v>
      </c>
      <c r="D85" s="56">
        <v>557.20000000000005</v>
      </c>
      <c r="E85" s="19" t="s">
        <v>461</v>
      </c>
    </row>
    <row r="86" spans="1:5" s="41" customFormat="1" ht="41.4" x14ac:dyDescent="0.25">
      <c r="A86" s="22" t="s">
        <v>78</v>
      </c>
      <c r="B86" s="13" t="s">
        <v>382</v>
      </c>
      <c r="C86" s="58">
        <v>0</v>
      </c>
      <c r="D86" s="56">
        <v>3511.5</v>
      </c>
      <c r="E86" s="19" t="s">
        <v>461</v>
      </c>
    </row>
    <row r="87" spans="1:5" s="41" customFormat="1" ht="27.6" x14ac:dyDescent="0.25">
      <c r="A87" s="22" t="s">
        <v>80</v>
      </c>
      <c r="B87" s="13" t="s">
        <v>383</v>
      </c>
      <c r="C87" s="58">
        <v>0</v>
      </c>
      <c r="D87" s="56">
        <v>5153.3999999999996</v>
      </c>
      <c r="E87" s="19" t="s">
        <v>461</v>
      </c>
    </row>
    <row r="88" spans="1:5" x14ac:dyDescent="0.25">
      <c r="A88" s="22" t="s">
        <v>72</v>
      </c>
      <c r="B88" s="13" t="s">
        <v>73</v>
      </c>
      <c r="C88" s="58">
        <f>C89</f>
        <v>7018.8</v>
      </c>
      <c r="D88" s="56">
        <v>0</v>
      </c>
      <c r="E88" s="19">
        <f>D88/C88</f>
        <v>0</v>
      </c>
    </row>
    <row r="89" spans="1:5" ht="27.6" x14ac:dyDescent="0.25">
      <c r="A89" s="22" t="s">
        <v>74</v>
      </c>
      <c r="B89" s="13" t="s">
        <v>75</v>
      </c>
      <c r="C89" s="58">
        <f>C90+C91+C92</f>
        <v>7018.8</v>
      </c>
      <c r="D89" s="56">
        <v>0</v>
      </c>
      <c r="E89" s="19">
        <f t="shared" ref="E89:E97" si="6">D89/C89</f>
        <v>0</v>
      </c>
    </row>
    <row r="90" spans="1:5" ht="27.6" x14ac:dyDescent="0.25">
      <c r="A90" s="22" t="s">
        <v>76</v>
      </c>
      <c r="B90" s="13" t="s">
        <v>77</v>
      </c>
      <c r="C90" s="58">
        <v>334.9</v>
      </c>
      <c r="D90" s="56">
        <v>0</v>
      </c>
      <c r="E90" s="19">
        <f t="shared" si="6"/>
        <v>0</v>
      </c>
    </row>
    <row r="91" spans="1:5" ht="41.4" x14ac:dyDescent="0.25">
      <c r="A91" s="22" t="s">
        <v>78</v>
      </c>
      <c r="B91" s="13" t="s">
        <v>79</v>
      </c>
      <c r="C91" s="58">
        <v>2945.4</v>
      </c>
      <c r="D91" s="56">
        <v>0</v>
      </c>
      <c r="E91" s="19">
        <f t="shared" si="6"/>
        <v>0</v>
      </c>
    </row>
    <row r="92" spans="1:5" ht="27.6" x14ac:dyDescent="0.25">
      <c r="A92" s="22" t="s">
        <v>80</v>
      </c>
      <c r="B92" s="13" t="s">
        <v>81</v>
      </c>
      <c r="C92" s="56">
        <v>3738.5</v>
      </c>
      <c r="D92" s="56">
        <v>0</v>
      </c>
      <c r="E92" s="19">
        <f t="shared" si="6"/>
        <v>0</v>
      </c>
    </row>
    <row r="93" spans="1:5" s="4" customFormat="1" x14ac:dyDescent="0.25">
      <c r="A93" s="21" t="s">
        <v>82</v>
      </c>
      <c r="B93" s="12" t="s">
        <v>83</v>
      </c>
      <c r="C93" s="54">
        <f>C94+C105+C108+C113</f>
        <v>12893</v>
      </c>
      <c r="D93" s="54">
        <f>D94+D102+D105+D108</f>
        <v>4699.6000000000004</v>
      </c>
      <c r="E93" s="18">
        <f t="shared" si="6"/>
        <v>0.3645078724889475</v>
      </c>
    </row>
    <row r="94" spans="1:5" x14ac:dyDescent="0.25">
      <c r="A94" s="22" t="s">
        <v>84</v>
      </c>
      <c r="B94" s="13" t="s">
        <v>85</v>
      </c>
      <c r="C94" s="58">
        <f>C95+C98+C100</f>
        <v>10638.6</v>
      </c>
      <c r="D94" s="56">
        <f>D95+D98+D100</f>
        <v>3070</v>
      </c>
      <c r="E94" s="19">
        <f t="shared" si="6"/>
        <v>0.28857180456075049</v>
      </c>
    </row>
    <row r="95" spans="1:5" ht="41.4" x14ac:dyDescent="0.25">
      <c r="A95" s="22" t="s">
        <v>86</v>
      </c>
      <c r="B95" s="13" t="s">
        <v>87</v>
      </c>
      <c r="C95" s="56">
        <f>C96+C97</f>
        <v>7799.2000000000007</v>
      </c>
      <c r="D95" s="56">
        <v>0</v>
      </c>
      <c r="E95" s="19">
        <f t="shared" si="6"/>
        <v>0</v>
      </c>
    </row>
    <row r="96" spans="1:5" ht="27.6" x14ac:dyDescent="0.25">
      <c r="A96" s="22" t="s">
        <v>88</v>
      </c>
      <c r="B96" s="13" t="s">
        <v>89</v>
      </c>
      <c r="C96" s="56">
        <v>6435.8</v>
      </c>
      <c r="D96" s="56">
        <v>0</v>
      </c>
      <c r="E96" s="19">
        <f t="shared" si="6"/>
        <v>0</v>
      </c>
    </row>
    <row r="97" spans="1:5" ht="27.6" x14ac:dyDescent="0.25">
      <c r="A97" s="22" t="s">
        <v>90</v>
      </c>
      <c r="B97" s="13" t="s">
        <v>91</v>
      </c>
      <c r="C97" s="56">
        <v>1363.4</v>
      </c>
      <c r="D97" s="56">
        <v>0</v>
      </c>
      <c r="E97" s="19">
        <f t="shared" si="6"/>
        <v>0</v>
      </c>
    </row>
    <row r="98" spans="1:5" s="41" customFormat="1" ht="27.6" x14ac:dyDescent="0.25">
      <c r="A98" s="22" t="s">
        <v>92</v>
      </c>
      <c r="B98" s="13" t="s">
        <v>384</v>
      </c>
      <c r="C98" s="56">
        <f>C99</f>
        <v>0</v>
      </c>
      <c r="D98" s="56">
        <f>D99</f>
        <v>3070</v>
      </c>
      <c r="E98" s="19" t="s">
        <v>461</v>
      </c>
    </row>
    <row r="99" spans="1:5" s="41" customFormat="1" ht="27.6" x14ac:dyDescent="0.25">
      <c r="A99" s="22" t="s">
        <v>94</v>
      </c>
      <c r="B99" s="13" t="s">
        <v>385</v>
      </c>
      <c r="C99" s="56">
        <v>0</v>
      </c>
      <c r="D99" s="56">
        <v>3070</v>
      </c>
      <c r="E99" s="19" t="s">
        <v>461</v>
      </c>
    </row>
    <row r="100" spans="1:5" ht="27.6" x14ac:dyDescent="0.25">
      <c r="A100" s="22" t="s">
        <v>92</v>
      </c>
      <c r="B100" s="13" t="s">
        <v>93</v>
      </c>
      <c r="C100" s="56">
        <f>C101</f>
        <v>2839.4</v>
      </c>
      <c r="D100" s="56">
        <v>0</v>
      </c>
      <c r="E100" s="19">
        <f>D100/C100</f>
        <v>0</v>
      </c>
    </row>
    <row r="101" spans="1:5" ht="27.6" x14ac:dyDescent="0.25">
      <c r="A101" s="22" t="s">
        <v>94</v>
      </c>
      <c r="B101" s="13" t="s">
        <v>95</v>
      </c>
      <c r="C101" s="56">
        <v>2839.4</v>
      </c>
      <c r="D101" s="56">
        <v>0</v>
      </c>
      <c r="E101" s="19">
        <f t="shared" ref="E101:E110" si="7">D101/C101</f>
        <v>0</v>
      </c>
    </row>
    <row r="102" spans="1:5" s="46" customFormat="1" x14ac:dyDescent="0.25">
      <c r="A102" s="22" t="s">
        <v>558</v>
      </c>
      <c r="B102" s="13" t="s">
        <v>555</v>
      </c>
      <c r="C102" s="56">
        <f>C103</f>
        <v>0</v>
      </c>
      <c r="D102" s="56">
        <f>D103</f>
        <v>662.8</v>
      </c>
      <c r="E102" s="19" t="s">
        <v>461</v>
      </c>
    </row>
    <row r="103" spans="1:5" s="46" customFormat="1" ht="27.6" x14ac:dyDescent="0.25">
      <c r="A103" s="22" t="s">
        <v>559</v>
      </c>
      <c r="B103" s="13" t="s">
        <v>556</v>
      </c>
      <c r="C103" s="56">
        <f>C104</f>
        <v>0</v>
      </c>
      <c r="D103" s="56">
        <f>D104</f>
        <v>662.8</v>
      </c>
      <c r="E103" s="19" t="s">
        <v>461</v>
      </c>
    </row>
    <row r="104" spans="1:5" s="46" customFormat="1" ht="39.75" customHeight="1" x14ac:dyDescent="0.25">
      <c r="A104" s="22" t="s">
        <v>560</v>
      </c>
      <c r="B104" s="13" t="s">
        <v>557</v>
      </c>
      <c r="C104" s="56">
        <v>0</v>
      </c>
      <c r="D104" s="56">
        <v>662.8</v>
      </c>
      <c r="E104" s="19" t="s">
        <v>461</v>
      </c>
    </row>
    <row r="105" spans="1:5" s="44" customFormat="1" x14ac:dyDescent="0.25">
      <c r="A105" s="22" t="s">
        <v>485</v>
      </c>
      <c r="B105" s="13" t="s">
        <v>482</v>
      </c>
      <c r="C105" s="58">
        <f>C106</f>
        <v>1396.9</v>
      </c>
      <c r="D105" s="56">
        <f>D106</f>
        <v>0</v>
      </c>
      <c r="E105" s="19">
        <f>D105/C105</f>
        <v>0</v>
      </c>
    </row>
    <row r="106" spans="1:5" s="44" customFormat="1" ht="41.4" x14ac:dyDescent="0.25">
      <c r="A106" s="22" t="s">
        <v>486</v>
      </c>
      <c r="B106" s="13" t="s">
        <v>483</v>
      </c>
      <c r="C106" s="58">
        <f>C107</f>
        <v>1396.9</v>
      </c>
      <c r="D106" s="56">
        <f>D107</f>
        <v>0</v>
      </c>
      <c r="E106" s="19">
        <f>D106/C106</f>
        <v>0</v>
      </c>
    </row>
    <row r="107" spans="1:5" s="44" customFormat="1" ht="40.5" customHeight="1" x14ac:dyDescent="0.25">
      <c r="A107" s="22" t="s">
        <v>487</v>
      </c>
      <c r="B107" s="13" t="s">
        <v>484</v>
      </c>
      <c r="C107" s="58">
        <v>1396.9</v>
      </c>
      <c r="D107" s="56">
        <v>0</v>
      </c>
      <c r="E107" s="19">
        <f>D107/C107</f>
        <v>0</v>
      </c>
    </row>
    <row r="108" spans="1:5" s="28" customFormat="1" x14ac:dyDescent="0.25">
      <c r="A108" s="22" t="s">
        <v>146</v>
      </c>
      <c r="B108" s="13" t="s">
        <v>327</v>
      </c>
      <c r="C108" s="58">
        <f>C109</f>
        <v>787.5</v>
      </c>
      <c r="D108" s="56">
        <f>D109+D111</f>
        <v>966.8</v>
      </c>
      <c r="E108" s="19">
        <f t="shared" si="7"/>
        <v>1.2276825396825397</v>
      </c>
    </row>
    <row r="109" spans="1:5" s="28" customFormat="1" ht="41.4" x14ac:dyDescent="0.25">
      <c r="A109" s="22" t="s">
        <v>326</v>
      </c>
      <c r="B109" s="13" t="s">
        <v>328</v>
      </c>
      <c r="C109" s="56">
        <f>C110</f>
        <v>787.5</v>
      </c>
      <c r="D109" s="56">
        <v>0</v>
      </c>
      <c r="E109" s="19">
        <f t="shared" si="7"/>
        <v>0</v>
      </c>
    </row>
    <row r="110" spans="1:5" s="28" customFormat="1" ht="41.4" x14ac:dyDescent="0.25">
      <c r="A110" s="22" t="s">
        <v>61</v>
      </c>
      <c r="B110" s="13" t="s">
        <v>329</v>
      </c>
      <c r="C110" s="56">
        <v>787.5</v>
      </c>
      <c r="D110" s="56">
        <v>0</v>
      </c>
      <c r="E110" s="19">
        <f t="shared" si="7"/>
        <v>0</v>
      </c>
    </row>
    <row r="111" spans="1:5" s="41" customFormat="1" ht="41.4" x14ac:dyDescent="0.25">
      <c r="A111" s="22" t="s">
        <v>388</v>
      </c>
      <c r="B111" s="13" t="s">
        <v>386</v>
      </c>
      <c r="C111" s="56">
        <f>C112</f>
        <v>0</v>
      </c>
      <c r="D111" s="56">
        <f>D112</f>
        <v>966.8</v>
      </c>
      <c r="E111" s="19" t="s">
        <v>461</v>
      </c>
    </row>
    <row r="112" spans="1:5" s="41" customFormat="1" ht="41.4" x14ac:dyDescent="0.25">
      <c r="A112" s="22" t="s">
        <v>61</v>
      </c>
      <c r="B112" s="13" t="s">
        <v>387</v>
      </c>
      <c r="C112" s="56">
        <v>0</v>
      </c>
      <c r="D112" s="56">
        <v>966.8</v>
      </c>
      <c r="E112" s="19" t="s">
        <v>461</v>
      </c>
    </row>
    <row r="113" spans="1:5" s="44" customFormat="1" ht="27.6" x14ac:dyDescent="0.25">
      <c r="A113" s="22" t="s">
        <v>491</v>
      </c>
      <c r="B113" s="13" t="s">
        <v>488</v>
      </c>
      <c r="C113" s="58">
        <f>C114</f>
        <v>70</v>
      </c>
      <c r="D113" s="56">
        <f>D114</f>
        <v>0</v>
      </c>
      <c r="E113" s="19">
        <f>D113/C113</f>
        <v>0</v>
      </c>
    </row>
    <row r="114" spans="1:5" s="44" customFormat="1" x14ac:dyDescent="0.25">
      <c r="A114" s="22" t="s">
        <v>492</v>
      </c>
      <c r="B114" s="13" t="s">
        <v>489</v>
      </c>
      <c r="C114" s="56">
        <f>C115</f>
        <v>70</v>
      </c>
      <c r="D114" s="56">
        <f>D115</f>
        <v>0</v>
      </c>
      <c r="E114" s="19">
        <f>D114/C114</f>
        <v>0</v>
      </c>
    </row>
    <row r="115" spans="1:5" s="44" customFormat="1" ht="27.6" x14ac:dyDescent="0.25">
      <c r="A115" s="22" t="s">
        <v>493</v>
      </c>
      <c r="B115" s="13" t="s">
        <v>490</v>
      </c>
      <c r="C115" s="56">
        <v>70</v>
      </c>
      <c r="D115" s="56">
        <v>0</v>
      </c>
      <c r="E115" s="19">
        <f>D115/C115</f>
        <v>0</v>
      </c>
    </row>
    <row r="116" spans="1:5" s="4" customFormat="1" x14ac:dyDescent="0.25">
      <c r="A116" s="21" t="s">
        <v>96</v>
      </c>
      <c r="B116" s="12" t="s">
        <v>97</v>
      </c>
      <c r="C116" s="54">
        <f>C117+C124</f>
        <v>35730.1</v>
      </c>
      <c r="D116" s="54">
        <f>D117+D122+D124</f>
        <v>42442.3</v>
      </c>
      <c r="E116" s="18">
        <f>D116/C116</f>
        <v>1.1878584162932655</v>
      </c>
    </row>
    <row r="117" spans="1:5" x14ac:dyDescent="0.25">
      <c r="A117" s="22" t="s">
        <v>98</v>
      </c>
      <c r="B117" s="13" t="s">
        <v>99</v>
      </c>
      <c r="C117" s="56">
        <f>C118</f>
        <v>14207.5</v>
      </c>
      <c r="D117" s="56">
        <f>D118</f>
        <v>32822.300000000003</v>
      </c>
      <c r="E117" s="19" t="s">
        <v>463</v>
      </c>
    </row>
    <row r="118" spans="1:5" ht="41.4" x14ac:dyDescent="0.25">
      <c r="A118" s="22" t="s">
        <v>100</v>
      </c>
      <c r="B118" s="13" t="s">
        <v>101</v>
      </c>
      <c r="C118" s="56">
        <f>C119+C120</f>
        <v>14207.5</v>
      </c>
      <c r="D118" s="56">
        <f>D119+D120</f>
        <v>32822.300000000003</v>
      </c>
      <c r="E118" s="19" t="s">
        <v>463</v>
      </c>
    </row>
    <row r="119" spans="1:5" ht="27.6" x14ac:dyDescent="0.25">
      <c r="A119" s="22" t="s">
        <v>102</v>
      </c>
      <c r="B119" s="13" t="s">
        <v>103</v>
      </c>
      <c r="C119" s="56">
        <v>891.5</v>
      </c>
      <c r="D119" s="56">
        <v>1107.4000000000001</v>
      </c>
      <c r="E119" s="19">
        <f t="shared" ref="E119:E127" si="8">D119/C119</f>
        <v>1.2421761076836793</v>
      </c>
    </row>
    <row r="120" spans="1:5" ht="27.6" x14ac:dyDescent="0.25">
      <c r="A120" s="22" t="s">
        <v>104</v>
      </c>
      <c r="B120" s="13" t="s">
        <v>105</v>
      </c>
      <c r="C120" s="56">
        <v>13316</v>
      </c>
      <c r="D120" s="56">
        <v>31714.9</v>
      </c>
      <c r="E120" s="19" t="s">
        <v>595</v>
      </c>
    </row>
    <row r="121" spans="1:5" s="46" customFormat="1" x14ac:dyDescent="0.25">
      <c r="A121" s="22" t="s">
        <v>106</v>
      </c>
      <c r="B121" s="13" t="s">
        <v>561</v>
      </c>
      <c r="C121" s="56">
        <v>0</v>
      </c>
      <c r="D121" s="56">
        <f>D122</f>
        <v>9620</v>
      </c>
      <c r="E121" s="19" t="s">
        <v>461</v>
      </c>
    </row>
    <row r="122" spans="1:5" s="46" customFormat="1" x14ac:dyDescent="0.25">
      <c r="A122" s="22" t="s">
        <v>108</v>
      </c>
      <c r="B122" s="13" t="s">
        <v>562</v>
      </c>
      <c r="C122" s="56">
        <f>C123</f>
        <v>0</v>
      </c>
      <c r="D122" s="56">
        <f>D123</f>
        <v>9620</v>
      </c>
      <c r="E122" s="19" t="s">
        <v>461</v>
      </c>
    </row>
    <row r="123" spans="1:5" s="46" customFormat="1" ht="41.4" x14ac:dyDescent="0.25">
      <c r="A123" s="22" t="s">
        <v>564</v>
      </c>
      <c r="B123" s="13" t="s">
        <v>563</v>
      </c>
      <c r="C123" s="56">
        <v>0</v>
      </c>
      <c r="D123" s="56">
        <v>9620</v>
      </c>
      <c r="E123" s="19" t="s">
        <v>461</v>
      </c>
    </row>
    <row r="124" spans="1:5" x14ac:dyDescent="0.25">
      <c r="A124" s="22" t="s">
        <v>106</v>
      </c>
      <c r="B124" s="13" t="s">
        <v>107</v>
      </c>
      <c r="C124" s="56">
        <f>C125</f>
        <v>21522.6</v>
      </c>
      <c r="D124" s="56">
        <f>D125</f>
        <v>0</v>
      </c>
      <c r="E124" s="19">
        <f t="shared" si="8"/>
        <v>0</v>
      </c>
    </row>
    <row r="125" spans="1:5" x14ac:dyDescent="0.25">
      <c r="A125" s="22" t="s">
        <v>108</v>
      </c>
      <c r="B125" s="13" t="s">
        <v>109</v>
      </c>
      <c r="C125" s="56">
        <f>C126+C127</f>
        <v>21522.6</v>
      </c>
      <c r="D125" s="56">
        <f>D126+D127</f>
        <v>0</v>
      </c>
      <c r="E125" s="19">
        <f t="shared" si="8"/>
        <v>0</v>
      </c>
    </row>
    <row r="126" spans="1:5" ht="55.2" x14ac:dyDescent="0.25">
      <c r="A126" s="22" t="s">
        <v>110</v>
      </c>
      <c r="B126" s="13" t="s">
        <v>111</v>
      </c>
      <c r="C126" s="56">
        <v>12747.4</v>
      </c>
      <c r="D126" s="56">
        <v>0</v>
      </c>
      <c r="E126" s="19">
        <f t="shared" si="8"/>
        <v>0</v>
      </c>
    </row>
    <row r="127" spans="1:5" ht="55.2" x14ac:dyDescent="0.25">
      <c r="A127" s="22" t="s">
        <v>112</v>
      </c>
      <c r="B127" s="13" t="s">
        <v>113</v>
      </c>
      <c r="C127" s="56">
        <v>8775.2000000000007</v>
      </c>
      <c r="D127" s="56">
        <v>0</v>
      </c>
      <c r="E127" s="19">
        <f t="shared" si="8"/>
        <v>0</v>
      </c>
    </row>
    <row r="128" spans="1:5" s="41" customFormat="1" x14ac:dyDescent="0.25">
      <c r="A128" s="21" t="s">
        <v>389</v>
      </c>
      <c r="B128" s="12" t="s">
        <v>390</v>
      </c>
      <c r="C128" s="54">
        <f t="shared" ref="C128:D130" si="9">C129</f>
        <v>584.9</v>
      </c>
      <c r="D128" s="54">
        <f t="shared" si="9"/>
        <v>617.29999999999995</v>
      </c>
      <c r="E128" s="18">
        <f>D128/C128</f>
        <v>1.0553940844588818</v>
      </c>
    </row>
    <row r="129" spans="1:8" s="41" customFormat="1" ht="27.6" x14ac:dyDescent="0.25">
      <c r="A129" s="22" t="s">
        <v>391</v>
      </c>
      <c r="B129" s="13" t="s">
        <v>392</v>
      </c>
      <c r="C129" s="56">
        <f t="shared" si="9"/>
        <v>584.9</v>
      </c>
      <c r="D129" s="56">
        <f t="shared" si="9"/>
        <v>617.29999999999995</v>
      </c>
      <c r="E129" s="19">
        <f t="shared" ref="E129:E131" si="10">D129/C129</f>
        <v>1.0553940844588818</v>
      </c>
    </row>
    <row r="130" spans="1:8" s="41" customFormat="1" ht="21.75" customHeight="1" x14ac:dyDescent="0.25">
      <c r="A130" s="22" t="s">
        <v>393</v>
      </c>
      <c r="B130" s="13" t="s">
        <v>394</v>
      </c>
      <c r="C130" s="56">
        <f t="shared" si="9"/>
        <v>584.9</v>
      </c>
      <c r="D130" s="56">
        <f t="shared" si="9"/>
        <v>617.29999999999995</v>
      </c>
      <c r="E130" s="19">
        <f t="shared" si="10"/>
        <v>1.0553940844588818</v>
      </c>
    </row>
    <row r="131" spans="1:8" s="41" customFormat="1" ht="41.4" x14ac:dyDescent="0.25">
      <c r="A131" s="22" t="s">
        <v>396</v>
      </c>
      <c r="B131" s="13" t="s">
        <v>395</v>
      </c>
      <c r="C131" s="56">
        <v>584.9</v>
      </c>
      <c r="D131" s="56">
        <v>617.29999999999995</v>
      </c>
      <c r="E131" s="19">
        <f t="shared" si="10"/>
        <v>1.0553940844588818</v>
      </c>
    </row>
    <row r="132" spans="1:8" s="46" customFormat="1" x14ac:dyDescent="0.25">
      <c r="A132" s="21" t="s">
        <v>567</v>
      </c>
      <c r="B132" s="12" t="s">
        <v>565</v>
      </c>
      <c r="C132" s="61">
        <f t="shared" ref="C132:D134" si="11">C133</f>
        <v>0</v>
      </c>
      <c r="D132" s="61">
        <f t="shared" si="11"/>
        <v>25</v>
      </c>
      <c r="E132" s="18" t="s">
        <v>461</v>
      </c>
    </row>
    <row r="133" spans="1:8" s="46" customFormat="1" x14ac:dyDescent="0.25">
      <c r="A133" s="22" t="s">
        <v>568</v>
      </c>
      <c r="B133" s="13" t="s">
        <v>566</v>
      </c>
      <c r="C133" s="56">
        <f t="shared" si="11"/>
        <v>0</v>
      </c>
      <c r="D133" s="56">
        <f t="shared" si="11"/>
        <v>25</v>
      </c>
      <c r="E133" s="19" t="s">
        <v>461</v>
      </c>
    </row>
    <row r="134" spans="1:8" s="46" customFormat="1" ht="27.6" x14ac:dyDescent="0.25">
      <c r="A134" s="22" t="s">
        <v>571</v>
      </c>
      <c r="B134" s="13" t="s">
        <v>569</v>
      </c>
      <c r="C134" s="56">
        <f t="shared" si="11"/>
        <v>0</v>
      </c>
      <c r="D134" s="56">
        <f t="shared" si="11"/>
        <v>25</v>
      </c>
      <c r="E134" s="19" t="s">
        <v>461</v>
      </c>
    </row>
    <row r="135" spans="1:8" s="46" customFormat="1" ht="27.6" x14ac:dyDescent="0.25">
      <c r="A135" s="22" t="s">
        <v>572</v>
      </c>
      <c r="B135" s="13" t="s">
        <v>570</v>
      </c>
      <c r="C135" s="56">
        <v>0</v>
      </c>
      <c r="D135" s="56">
        <v>25</v>
      </c>
      <c r="E135" s="19" t="s">
        <v>461</v>
      </c>
    </row>
    <row r="136" spans="1:8" s="6" customFormat="1" ht="27.6" x14ac:dyDescent="0.25">
      <c r="A136" s="21" t="s">
        <v>114</v>
      </c>
      <c r="B136" s="12" t="s">
        <v>115</v>
      </c>
      <c r="C136" s="54">
        <f>C137+C147+C153+C158+C161+C166</f>
        <v>17358</v>
      </c>
      <c r="D136" s="54">
        <f>D137+D147+D153+D158+D161+D166</f>
        <v>23028.6</v>
      </c>
      <c r="E136" s="18">
        <f>D136/C136</f>
        <v>1.326685101970273</v>
      </c>
      <c r="F136" s="4"/>
      <c r="G136" s="4"/>
      <c r="H136" s="4"/>
    </row>
    <row r="137" spans="1:8" x14ac:dyDescent="0.25">
      <c r="A137" s="22" t="s">
        <v>116</v>
      </c>
      <c r="B137" s="13" t="s">
        <v>117</v>
      </c>
      <c r="C137" s="58">
        <f>C138+C141+C143</f>
        <v>8267.1999999999989</v>
      </c>
      <c r="D137" s="58">
        <f>D138+D141+D143</f>
        <v>11866.9</v>
      </c>
      <c r="E137" s="19">
        <f>D137/C137</f>
        <v>1.4354194890652217</v>
      </c>
    </row>
    <row r="138" spans="1:8" s="44" customFormat="1" ht="55.2" x14ac:dyDescent="0.25">
      <c r="A138" s="22" t="s">
        <v>496</v>
      </c>
      <c r="B138" s="13" t="s">
        <v>494</v>
      </c>
      <c r="C138" s="58">
        <f>C139</f>
        <v>110.2</v>
      </c>
      <c r="D138" s="56">
        <f>D139+D140</f>
        <v>39.4</v>
      </c>
      <c r="E138" s="19">
        <f t="shared" ref="E138:E139" si="12">D138/C138</f>
        <v>0.35753176043557167</v>
      </c>
    </row>
    <row r="139" spans="1:8" s="44" customFormat="1" ht="41.4" x14ac:dyDescent="0.25">
      <c r="A139" s="22" t="s">
        <v>497</v>
      </c>
      <c r="B139" s="13" t="s">
        <v>495</v>
      </c>
      <c r="C139" s="56">
        <v>110.2</v>
      </c>
      <c r="D139" s="56">
        <v>0</v>
      </c>
      <c r="E139" s="19">
        <f t="shared" si="12"/>
        <v>0</v>
      </c>
    </row>
    <row r="140" spans="1:8" s="46" customFormat="1" ht="27.6" x14ac:dyDescent="0.25">
      <c r="A140" s="22" t="s">
        <v>574</v>
      </c>
      <c r="B140" s="13" t="s">
        <v>573</v>
      </c>
      <c r="C140" s="56">
        <v>0</v>
      </c>
      <c r="D140" s="56">
        <v>39.4</v>
      </c>
      <c r="E140" s="19" t="s">
        <v>461</v>
      </c>
    </row>
    <row r="141" spans="1:8" ht="41.4" x14ac:dyDescent="0.25">
      <c r="A141" s="22" t="s">
        <v>118</v>
      </c>
      <c r="B141" s="13" t="s">
        <v>119</v>
      </c>
      <c r="C141" s="58">
        <f>C142</f>
        <v>3056.6</v>
      </c>
      <c r="D141" s="56">
        <f>D142</f>
        <v>6163.4</v>
      </c>
      <c r="E141" s="19" t="s">
        <v>596</v>
      </c>
    </row>
    <row r="142" spans="1:8" x14ac:dyDescent="0.25">
      <c r="A142" s="22" t="s">
        <v>120</v>
      </c>
      <c r="B142" s="13" t="s">
        <v>121</v>
      </c>
      <c r="C142" s="58">
        <v>3056.6</v>
      </c>
      <c r="D142" s="56">
        <v>6163.4</v>
      </c>
      <c r="E142" s="19" t="s">
        <v>596</v>
      </c>
    </row>
    <row r="143" spans="1:8" ht="27.6" x14ac:dyDescent="0.25">
      <c r="A143" s="22" t="s">
        <v>122</v>
      </c>
      <c r="B143" s="13" t="s">
        <v>123</v>
      </c>
      <c r="C143" s="58">
        <f>C144+C145+C146</f>
        <v>5100.3999999999996</v>
      </c>
      <c r="D143" s="56">
        <f>D144+D145+D146</f>
        <v>5664.1</v>
      </c>
      <c r="E143" s="19">
        <f t="shared" ref="E143:E155" si="13">D143/C143</f>
        <v>1.1105207434711004</v>
      </c>
    </row>
    <row r="144" spans="1:8" x14ac:dyDescent="0.25">
      <c r="A144" s="22" t="s">
        <v>124</v>
      </c>
      <c r="B144" s="13" t="s">
        <v>125</v>
      </c>
      <c r="C144" s="56">
        <v>2679.1</v>
      </c>
      <c r="D144" s="56">
        <v>2765.9</v>
      </c>
      <c r="E144" s="19">
        <f t="shared" si="13"/>
        <v>1.032398939942518</v>
      </c>
    </row>
    <row r="145" spans="1:5" ht="27.6" x14ac:dyDescent="0.25">
      <c r="A145" s="22" t="s">
        <v>126</v>
      </c>
      <c r="B145" s="13" t="s">
        <v>127</v>
      </c>
      <c r="C145" s="56">
        <v>2327.3000000000002</v>
      </c>
      <c r="D145" s="56">
        <v>2764.4</v>
      </c>
      <c r="E145" s="19">
        <f t="shared" si="13"/>
        <v>1.1878142053022815</v>
      </c>
    </row>
    <row r="146" spans="1:5" ht="55.2" x14ac:dyDescent="0.25">
      <c r="A146" s="22" t="s">
        <v>128</v>
      </c>
      <c r="B146" s="13" t="s">
        <v>129</v>
      </c>
      <c r="C146" s="56">
        <v>94</v>
      </c>
      <c r="D146" s="56">
        <v>133.80000000000001</v>
      </c>
      <c r="E146" s="19">
        <f t="shared" si="13"/>
        <v>1.423404255319149</v>
      </c>
    </row>
    <row r="147" spans="1:5" s="41" customFormat="1" ht="41.4" x14ac:dyDescent="0.25">
      <c r="A147" s="22" t="s">
        <v>400</v>
      </c>
      <c r="B147" s="13" t="s">
        <v>397</v>
      </c>
      <c r="C147" s="58">
        <f>C148+C151</f>
        <v>192</v>
      </c>
      <c r="D147" s="58">
        <f>D148</f>
        <v>510.8</v>
      </c>
      <c r="E147" s="19" t="s">
        <v>464</v>
      </c>
    </row>
    <row r="148" spans="1:5" s="41" customFormat="1" ht="27.6" x14ac:dyDescent="0.25">
      <c r="A148" s="22" t="s">
        <v>401</v>
      </c>
      <c r="B148" s="13" t="s">
        <v>398</v>
      </c>
      <c r="C148" s="58">
        <f>C149</f>
        <v>57</v>
      </c>
      <c r="D148" s="56">
        <f>D150</f>
        <v>510.8</v>
      </c>
      <c r="E148" s="19" t="s">
        <v>597</v>
      </c>
    </row>
    <row r="149" spans="1:5" s="44" customFormat="1" ht="27.6" x14ac:dyDescent="0.25">
      <c r="A149" s="22" t="s">
        <v>499</v>
      </c>
      <c r="B149" s="13" t="s">
        <v>498</v>
      </c>
      <c r="C149" s="58">
        <v>57</v>
      </c>
      <c r="D149" s="56">
        <v>0</v>
      </c>
      <c r="E149" s="19">
        <f t="shared" si="13"/>
        <v>0</v>
      </c>
    </row>
    <row r="150" spans="1:5" s="41" customFormat="1" x14ac:dyDescent="0.25">
      <c r="A150" s="22" t="s">
        <v>402</v>
      </c>
      <c r="B150" s="13" t="s">
        <v>399</v>
      </c>
      <c r="C150" s="58">
        <v>0</v>
      </c>
      <c r="D150" s="56">
        <v>510.8</v>
      </c>
      <c r="E150" s="19" t="s">
        <v>461</v>
      </c>
    </row>
    <row r="151" spans="1:5" s="44" customFormat="1" ht="41.4" x14ac:dyDescent="0.25">
      <c r="A151" s="22" t="s">
        <v>502</v>
      </c>
      <c r="B151" s="13" t="s">
        <v>500</v>
      </c>
      <c r="C151" s="58">
        <f>C152</f>
        <v>135</v>
      </c>
      <c r="D151" s="56">
        <f>D152</f>
        <v>0</v>
      </c>
      <c r="E151" s="19">
        <f t="shared" si="13"/>
        <v>0</v>
      </c>
    </row>
    <row r="152" spans="1:5" s="44" customFormat="1" ht="27.6" x14ac:dyDescent="0.25">
      <c r="A152" s="22" t="s">
        <v>503</v>
      </c>
      <c r="B152" s="13" t="s">
        <v>501</v>
      </c>
      <c r="C152" s="58">
        <v>135</v>
      </c>
      <c r="D152" s="56">
        <v>0</v>
      </c>
      <c r="E152" s="19">
        <f t="shared" si="13"/>
        <v>0</v>
      </c>
    </row>
    <row r="153" spans="1:5" ht="41.4" x14ac:dyDescent="0.25">
      <c r="A153" s="22" t="s">
        <v>130</v>
      </c>
      <c r="B153" s="13" t="s">
        <v>131</v>
      </c>
      <c r="C153" s="58">
        <f>C154</f>
        <v>275.7</v>
      </c>
      <c r="D153" s="58">
        <f>D154+D156</f>
        <v>670.8</v>
      </c>
      <c r="E153" s="19" t="s">
        <v>595</v>
      </c>
    </row>
    <row r="154" spans="1:5" ht="82.8" x14ac:dyDescent="0.25">
      <c r="A154" s="22" t="s">
        <v>132</v>
      </c>
      <c r="B154" s="13" t="s">
        <v>133</v>
      </c>
      <c r="C154" s="56">
        <f>C155</f>
        <v>275.7</v>
      </c>
      <c r="D154" s="58">
        <f>D155</f>
        <v>290.8</v>
      </c>
      <c r="E154" s="19">
        <f t="shared" si="13"/>
        <v>1.0547696771853465</v>
      </c>
    </row>
    <row r="155" spans="1:5" ht="27.6" x14ac:dyDescent="0.25">
      <c r="A155" s="22" t="s">
        <v>134</v>
      </c>
      <c r="B155" s="13" t="s">
        <v>135</v>
      </c>
      <c r="C155" s="56">
        <v>275.7</v>
      </c>
      <c r="D155" s="58">
        <v>290.8</v>
      </c>
      <c r="E155" s="19">
        <f t="shared" si="13"/>
        <v>1.0547696771853465</v>
      </c>
    </row>
    <row r="156" spans="1:5" s="41" customFormat="1" ht="41.4" x14ac:dyDescent="0.25">
      <c r="A156" s="22" t="s">
        <v>405</v>
      </c>
      <c r="B156" s="13" t="s">
        <v>403</v>
      </c>
      <c r="C156" s="56">
        <v>0</v>
      </c>
      <c r="D156" s="58">
        <f>D157</f>
        <v>380</v>
      </c>
      <c r="E156" s="19" t="s">
        <v>461</v>
      </c>
    </row>
    <row r="157" spans="1:5" s="41" customFormat="1" ht="27.6" x14ac:dyDescent="0.25">
      <c r="A157" s="22" t="s">
        <v>144</v>
      </c>
      <c r="B157" s="13" t="s">
        <v>404</v>
      </c>
      <c r="C157" s="56">
        <v>0</v>
      </c>
      <c r="D157" s="58">
        <v>380</v>
      </c>
      <c r="E157" s="19" t="s">
        <v>461</v>
      </c>
    </row>
    <row r="158" spans="1:5" ht="27.6" x14ac:dyDescent="0.25">
      <c r="A158" s="22" t="s">
        <v>136</v>
      </c>
      <c r="B158" s="13" t="s">
        <v>137</v>
      </c>
      <c r="C158" s="58">
        <f>C159</f>
        <v>33.200000000000003</v>
      </c>
      <c r="D158" s="58">
        <f>D159</f>
        <v>270.2</v>
      </c>
      <c r="E158" s="19" t="s">
        <v>598</v>
      </c>
    </row>
    <row r="159" spans="1:5" x14ac:dyDescent="0.25">
      <c r="A159" s="22" t="s">
        <v>138</v>
      </c>
      <c r="B159" s="13" t="s">
        <v>139</v>
      </c>
      <c r="C159" s="58">
        <f>C160</f>
        <v>33.200000000000003</v>
      </c>
      <c r="D159" s="56">
        <f>D160</f>
        <v>270.2</v>
      </c>
      <c r="E159" s="19" t="s">
        <v>598</v>
      </c>
    </row>
    <row r="160" spans="1:5" ht="27.6" x14ac:dyDescent="0.25">
      <c r="A160" s="22" t="s">
        <v>140</v>
      </c>
      <c r="B160" s="13" t="s">
        <v>141</v>
      </c>
      <c r="C160" s="58">
        <v>33.200000000000003</v>
      </c>
      <c r="D160" s="56">
        <v>270.2</v>
      </c>
      <c r="E160" s="19" t="s">
        <v>598</v>
      </c>
    </row>
    <row r="161" spans="1:5" s="37" customFormat="1" ht="41.4" x14ac:dyDescent="0.25">
      <c r="A161" s="39" t="s">
        <v>345</v>
      </c>
      <c r="B161" s="13" t="s">
        <v>344</v>
      </c>
      <c r="C161" s="58">
        <f>C164</f>
        <v>12</v>
      </c>
      <c r="D161" s="56">
        <f>D162</f>
        <v>54.5</v>
      </c>
      <c r="E161" s="19" t="s">
        <v>599</v>
      </c>
    </row>
    <row r="162" spans="1:5" s="46" customFormat="1" ht="38.25" customHeight="1" x14ac:dyDescent="0.25">
      <c r="A162" s="39" t="s">
        <v>577</v>
      </c>
      <c r="B162" s="13" t="s">
        <v>575</v>
      </c>
      <c r="C162" s="58">
        <v>0</v>
      </c>
      <c r="D162" s="56">
        <f>D163</f>
        <v>54.5</v>
      </c>
      <c r="E162" s="19" t="s">
        <v>461</v>
      </c>
    </row>
    <row r="163" spans="1:5" s="46" customFormat="1" ht="27.6" x14ac:dyDescent="0.25">
      <c r="A163" s="39" t="s">
        <v>503</v>
      </c>
      <c r="B163" s="13" t="s">
        <v>576</v>
      </c>
      <c r="C163" s="58">
        <v>0</v>
      </c>
      <c r="D163" s="56">
        <v>54.5</v>
      </c>
      <c r="E163" s="19" t="s">
        <v>461</v>
      </c>
    </row>
    <row r="164" spans="1:5" ht="41.4" x14ac:dyDescent="0.25">
      <c r="A164" s="22" t="s">
        <v>142</v>
      </c>
      <c r="B164" s="13" t="s">
        <v>143</v>
      </c>
      <c r="C164" s="58">
        <f>C165</f>
        <v>12</v>
      </c>
      <c r="D164" s="56">
        <f>D165</f>
        <v>0</v>
      </c>
      <c r="E164" s="19">
        <f t="shared" ref="E164:E170" si="14">D164/C164</f>
        <v>0</v>
      </c>
    </row>
    <row r="165" spans="1:5" ht="27.6" x14ac:dyDescent="0.25">
      <c r="A165" s="22" t="s">
        <v>144</v>
      </c>
      <c r="B165" s="13" t="s">
        <v>145</v>
      </c>
      <c r="C165" s="58">
        <v>12</v>
      </c>
      <c r="D165" s="56">
        <v>0</v>
      </c>
      <c r="E165" s="19">
        <f t="shared" si="14"/>
        <v>0</v>
      </c>
    </row>
    <row r="166" spans="1:5" x14ac:dyDescent="0.25">
      <c r="A166" s="22" t="s">
        <v>146</v>
      </c>
      <c r="B166" s="13" t="s">
        <v>147</v>
      </c>
      <c r="C166" s="58">
        <f>C167+C169</f>
        <v>8577.9</v>
      </c>
      <c r="D166" s="58">
        <f>D167</f>
        <v>9655.4</v>
      </c>
      <c r="E166" s="19">
        <f t="shared" si="14"/>
        <v>1.1256134951444992</v>
      </c>
    </row>
    <row r="167" spans="1:5" ht="27.6" x14ac:dyDescent="0.25">
      <c r="A167" s="22" t="s">
        <v>74</v>
      </c>
      <c r="B167" s="13" t="s">
        <v>148</v>
      </c>
      <c r="C167" s="56">
        <f>C168</f>
        <v>8323.5</v>
      </c>
      <c r="D167" s="56">
        <f>D168</f>
        <v>9655.4</v>
      </c>
      <c r="E167" s="19">
        <f t="shared" si="14"/>
        <v>1.1600168198474199</v>
      </c>
    </row>
    <row r="168" spans="1:5" x14ac:dyDescent="0.25">
      <c r="A168" s="22" t="s">
        <v>149</v>
      </c>
      <c r="B168" s="13" t="s">
        <v>150</v>
      </c>
      <c r="C168" s="56">
        <v>8323.5</v>
      </c>
      <c r="D168" s="56">
        <v>9655.4</v>
      </c>
      <c r="E168" s="19">
        <f t="shared" si="14"/>
        <v>1.1600168198474199</v>
      </c>
    </row>
    <row r="169" spans="1:5" s="44" customFormat="1" ht="41.4" x14ac:dyDescent="0.25">
      <c r="A169" s="22" t="s">
        <v>506</v>
      </c>
      <c r="B169" s="13" t="s">
        <v>504</v>
      </c>
      <c r="C169" s="56">
        <f>C170</f>
        <v>254.4</v>
      </c>
      <c r="D169" s="56">
        <f>D170</f>
        <v>0</v>
      </c>
      <c r="E169" s="19">
        <f t="shared" si="14"/>
        <v>0</v>
      </c>
    </row>
    <row r="170" spans="1:5" s="44" customFormat="1" ht="55.2" x14ac:dyDescent="0.25">
      <c r="A170" s="22" t="s">
        <v>507</v>
      </c>
      <c r="B170" s="13" t="s">
        <v>505</v>
      </c>
      <c r="C170" s="56">
        <v>254.4</v>
      </c>
      <c r="D170" s="56">
        <v>0</v>
      </c>
      <c r="E170" s="19">
        <f t="shared" si="14"/>
        <v>0</v>
      </c>
    </row>
    <row r="171" spans="1:5" s="4" customFormat="1" x14ac:dyDescent="0.25">
      <c r="A171" s="21" t="s">
        <v>151</v>
      </c>
      <c r="B171" s="12" t="s">
        <v>152</v>
      </c>
      <c r="C171" s="54">
        <f>C172</f>
        <v>17580</v>
      </c>
      <c r="D171" s="54">
        <f>D172+D175</f>
        <v>18295.8</v>
      </c>
      <c r="E171" s="18">
        <f>D171/C171</f>
        <v>1.0407167235494881</v>
      </c>
    </row>
    <row r="172" spans="1:5" x14ac:dyDescent="0.25">
      <c r="A172" s="22" t="s">
        <v>153</v>
      </c>
      <c r="B172" s="13" t="s">
        <v>154</v>
      </c>
      <c r="C172" s="56">
        <f>C173</f>
        <v>17580</v>
      </c>
      <c r="D172" s="56">
        <f>D173</f>
        <v>8611.4</v>
      </c>
      <c r="E172" s="19">
        <f>D172/C172</f>
        <v>0.48984072810011375</v>
      </c>
    </row>
    <row r="173" spans="1:5" ht="41.4" x14ac:dyDescent="0.25">
      <c r="A173" s="22" t="s">
        <v>155</v>
      </c>
      <c r="B173" s="13" t="s">
        <v>156</v>
      </c>
      <c r="C173" s="56">
        <f>C174</f>
        <v>17580</v>
      </c>
      <c r="D173" s="56">
        <f>D174</f>
        <v>8611.4</v>
      </c>
      <c r="E173" s="19">
        <f t="shared" ref="E173:E174" si="15">D173/C173</f>
        <v>0.48984072810011375</v>
      </c>
    </row>
    <row r="174" spans="1:5" x14ac:dyDescent="0.25">
      <c r="A174" s="22" t="s">
        <v>157</v>
      </c>
      <c r="B174" s="13" t="s">
        <v>158</v>
      </c>
      <c r="C174" s="56">
        <v>17580</v>
      </c>
      <c r="D174" s="56">
        <v>8611.4</v>
      </c>
      <c r="E174" s="19">
        <f t="shared" si="15"/>
        <v>0.48984072810011375</v>
      </c>
    </row>
    <row r="175" spans="1:5" s="41" customFormat="1" ht="41.4" x14ac:dyDescent="0.25">
      <c r="A175" s="22" t="s">
        <v>408</v>
      </c>
      <c r="B175" s="13" t="s">
        <v>406</v>
      </c>
      <c r="C175" s="56">
        <v>0</v>
      </c>
      <c r="D175" s="56">
        <f>D176</f>
        <v>9684.4</v>
      </c>
      <c r="E175" s="19" t="s">
        <v>461</v>
      </c>
    </row>
    <row r="176" spans="1:5" s="41" customFormat="1" ht="55.2" x14ac:dyDescent="0.25">
      <c r="A176" s="22" t="s">
        <v>410</v>
      </c>
      <c r="B176" s="13" t="s">
        <v>409</v>
      </c>
      <c r="C176" s="56">
        <v>0</v>
      </c>
      <c r="D176" s="56">
        <f>D177</f>
        <v>9684.4</v>
      </c>
      <c r="E176" s="19" t="s">
        <v>461</v>
      </c>
    </row>
    <row r="177" spans="1:5" s="41" customFormat="1" ht="55.2" x14ac:dyDescent="0.25">
      <c r="A177" s="22" t="s">
        <v>411</v>
      </c>
      <c r="B177" s="13" t="s">
        <v>407</v>
      </c>
      <c r="C177" s="56">
        <v>0</v>
      </c>
      <c r="D177" s="56">
        <v>9684.4</v>
      </c>
      <c r="E177" s="19" t="s">
        <v>461</v>
      </c>
    </row>
    <row r="178" spans="1:5" s="4" customFormat="1" ht="27.6" x14ac:dyDescent="0.25">
      <c r="A178" s="21" t="s">
        <v>159</v>
      </c>
      <c r="B178" s="12" t="s">
        <v>160</v>
      </c>
      <c r="C178" s="54">
        <f t="shared" ref="C178:D180" si="16">C179</f>
        <v>53691</v>
      </c>
      <c r="D178" s="54">
        <f>D179+D182</f>
        <v>450718.2</v>
      </c>
      <c r="E178" s="18" t="s">
        <v>600</v>
      </c>
    </row>
    <row r="179" spans="1:5" s="5" customFormat="1" x14ac:dyDescent="0.25">
      <c r="A179" s="34" t="s">
        <v>317</v>
      </c>
      <c r="B179" s="15" t="s">
        <v>318</v>
      </c>
      <c r="C179" s="56">
        <f t="shared" si="16"/>
        <v>53691</v>
      </c>
      <c r="D179" s="56">
        <f t="shared" si="16"/>
        <v>450657</v>
      </c>
      <c r="E179" s="19" t="s">
        <v>600</v>
      </c>
    </row>
    <row r="180" spans="1:5" s="5" customFormat="1" x14ac:dyDescent="0.25">
      <c r="A180" s="35" t="s">
        <v>319</v>
      </c>
      <c r="B180" s="15" t="s">
        <v>320</v>
      </c>
      <c r="C180" s="56">
        <f t="shared" si="16"/>
        <v>53691</v>
      </c>
      <c r="D180" s="56">
        <f t="shared" si="16"/>
        <v>450657</v>
      </c>
      <c r="E180" s="19" t="s">
        <v>600</v>
      </c>
    </row>
    <row r="181" spans="1:5" s="5" customFormat="1" ht="41.4" x14ac:dyDescent="0.25">
      <c r="A181" s="35" t="s">
        <v>321</v>
      </c>
      <c r="B181" s="15" t="s">
        <v>322</v>
      </c>
      <c r="C181" s="56">
        <v>53691</v>
      </c>
      <c r="D181" s="56">
        <v>450657</v>
      </c>
      <c r="E181" s="19" t="s">
        <v>600</v>
      </c>
    </row>
    <row r="182" spans="1:5" s="46" customFormat="1" ht="27.6" x14ac:dyDescent="0.25">
      <c r="A182" s="35" t="s">
        <v>581</v>
      </c>
      <c r="B182" s="15" t="s">
        <v>578</v>
      </c>
      <c r="C182" s="56">
        <f>C183</f>
        <v>0</v>
      </c>
      <c r="D182" s="56">
        <f>D183</f>
        <v>61.2</v>
      </c>
      <c r="E182" s="19" t="s">
        <v>461</v>
      </c>
    </row>
    <row r="183" spans="1:5" s="46" customFormat="1" ht="27.6" x14ac:dyDescent="0.25">
      <c r="A183" s="35" t="s">
        <v>582</v>
      </c>
      <c r="B183" s="15" t="s">
        <v>579</v>
      </c>
      <c r="C183" s="56">
        <f>C184</f>
        <v>0</v>
      </c>
      <c r="D183" s="56">
        <f>D184</f>
        <v>61.2</v>
      </c>
      <c r="E183" s="19" t="s">
        <v>461</v>
      </c>
    </row>
    <row r="184" spans="1:5" s="46" customFormat="1" ht="41.4" x14ac:dyDescent="0.25">
      <c r="A184" s="35" t="s">
        <v>583</v>
      </c>
      <c r="B184" s="15" t="s">
        <v>580</v>
      </c>
      <c r="C184" s="56">
        <v>0</v>
      </c>
      <c r="D184" s="56">
        <v>61.2</v>
      </c>
      <c r="E184" s="19" t="s">
        <v>461</v>
      </c>
    </row>
    <row r="185" spans="1:5" s="4" customFormat="1" ht="27.6" x14ac:dyDescent="0.25">
      <c r="A185" s="21" t="s">
        <v>162</v>
      </c>
      <c r="B185" s="12" t="s">
        <v>163</v>
      </c>
      <c r="C185" s="54">
        <f>C186+C200+C203</f>
        <v>101186.6</v>
      </c>
      <c r="D185" s="54">
        <f>D186+D203</f>
        <v>132322.40000000002</v>
      </c>
      <c r="E185" s="18">
        <f>D185/C185</f>
        <v>1.3077067516845118</v>
      </c>
    </row>
    <row r="186" spans="1:5" x14ac:dyDescent="0.25">
      <c r="A186" s="22" t="s">
        <v>164</v>
      </c>
      <c r="B186" s="13" t="s">
        <v>165</v>
      </c>
      <c r="C186" s="58">
        <f>C187+C190+C196</f>
        <v>19715.8</v>
      </c>
      <c r="D186" s="56">
        <f>D187+D190+D192+D196</f>
        <v>23933.800000000003</v>
      </c>
      <c r="E186" s="19">
        <f>D186/C186</f>
        <v>1.2139400886598568</v>
      </c>
    </row>
    <row r="187" spans="1:5" ht="27.6" x14ac:dyDescent="0.25">
      <c r="A187" s="22" t="s">
        <v>166</v>
      </c>
      <c r="B187" s="13" t="s">
        <v>167</v>
      </c>
      <c r="C187" s="58">
        <f>C188+C189</f>
        <v>12560.3</v>
      </c>
      <c r="D187" s="56">
        <f>D188+D189</f>
        <v>13211.7</v>
      </c>
      <c r="E187" s="19">
        <f t="shared" ref="E187:E189" si="17">D187/C187</f>
        <v>1.0518618185871358</v>
      </c>
    </row>
    <row r="188" spans="1:5" ht="27.6" x14ac:dyDescent="0.25">
      <c r="A188" s="22" t="s">
        <v>168</v>
      </c>
      <c r="B188" s="13" t="s">
        <v>169</v>
      </c>
      <c r="C188" s="56">
        <v>6212</v>
      </c>
      <c r="D188" s="56">
        <v>5919.1</v>
      </c>
      <c r="E188" s="19">
        <f t="shared" si="17"/>
        <v>0.9528493238892467</v>
      </c>
    </row>
    <row r="189" spans="1:5" s="5" customFormat="1" x14ac:dyDescent="0.25">
      <c r="A189" s="33" t="s">
        <v>323</v>
      </c>
      <c r="B189" s="15" t="s">
        <v>324</v>
      </c>
      <c r="C189" s="56">
        <v>6348.3</v>
      </c>
      <c r="D189" s="56">
        <v>7292.6</v>
      </c>
      <c r="E189" s="19">
        <f t="shared" si="17"/>
        <v>1.1487484838460691</v>
      </c>
    </row>
    <row r="190" spans="1:5" ht="27.6" x14ac:dyDescent="0.25">
      <c r="A190" s="22" t="s">
        <v>170</v>
      </c>
      <c r="B190" s="13" t="s">
        <v>171</v>
      </c>
      <c r="C190" s="56">
        <f>C191</f>
        <v>173.4</v>
      </c>
      <c r="D190" s="56">
        <f>D191</f>
        <v>421.4</v>
      </c>
      <c r="E190" s="19" t="s">
        <v>595</v>
      </c>
    </row>
    <row r="191" spans="1:5" ht="27.6" x14ac:dyDescent="0.25">
      <c r="A191" s="22" t="s">
        <v>172</v>
      </c>
      <c r="B191" s="13" t="s">
        <v>173</v>
      </c>
      <c r="C191" s="56">
        <v>173.4</v>
      </c>
      <c r="D191" s="56">
        <v>421.4</v>
      </c>
      <c r="E191" s="19" t="s">
        <v>595</v>
      </c>
    </row>
    <row r="192" spans="1:5" s="41" customFormat="1" ht="27.6" x14ac:dyDescent="0.25">
      <c r="A192" s="22" t="s">
        <v>74</v>
      </c>
      <c r="B192" s="13" t="s">
        <v>412</v>
      </c>
      <c r="C192" s="56">
        <f>C193+C194+C195</f>
        <v>0</v>
      </c>
      <c r="D192" s="56">
        <f>D193+D194+D195</f>
        <v>10300.700000000001</v>
      </c>
      <c r="E192" s="19" t="s">
        <v>461</v>
      </c>
    </row>
    <row r="193" spans="1:5" s="41" customFormat="1" ht="27.6" x14ac:dyDescent="0.25">
      <c r="A193" s="22" t="s">
        <v>76</v>
      </c>
      <c r="B193" s="13" t="s">
        <v>413</v>
      </c>
      <c r="C193" s="56">
        <v>0</v>
      </c>
      <c r="D193" s="56">
        <v>510.5</v>
      </c>
      <c r="E193" s="19" t="s">
        <v>461</v>
      </c>
    </row>
    <row r="194" spans="1:5" s="41" customFormat="1" ht="41.4" x14ac:dyDescent="0.25">
      <c r="A194" s="22" t="s">
        <v>78</v>
      </c>
      <c r="B194" s="13" t="s">
        <v>414</v>
      </c>
      <c r="C194" s="56">
        <v>0</v>
      </c>
      <c r="D194" s="56">
        <v>3466.1</v>
      </c>
      <c r="E194" s="19" t="s">
        <v>461</v>
      </c>
    </row>
    <row r="195" spans="1:5" s="41" customFormat="1" ht="27.6" x14ac:dyDescent="0.25">
      <c r="A195" s="22" t="s">
        <v>80</v>
      </c>
      <c r="B195" s="13" t="s">
        <v>415</v>
      </c>
      <c r="C195" s="56">
        <v>0</v>
      </c>
      <c r="D195" s="56">
        <v>6324.1</v>
      </c>
      <c r="E195" s="19" t="s">
        <v>461</v>
      </c>
    </row>
    <row r="196" spans="1:5" ht="27.6" x14ac:dyDescent="0.25">
      <c r="A196" s="22" t="s">
        <v>74</v>
      </c>
      <c r="B196" s="13" t="s">
        <v>174</v>
      </c>
      <c r="C196" s="56">
        <f>C197+C198+C199</f>
        <v>6982.1</v>
      </c>
      <c r="D196" s="56">
        <f>D197+D198+D199</f>
        <v>0</v>
      </c>
      <c r="E196" s="19">
        <f>D196/C196</f>
        <v>0</v>
      </c>
    </row>
    <row r="197" spans="1:5" ht="27.6" x14ac:dyDescent="0.25">
      <c r="A197" s="22" t="s">
        <v>76</v>
      </c>
      <c r="B197" s="13" t="s">
        <v>175</v>
      </c>
      <c r="C197" s="56">
        <v>440.4</v>
      </c>
      <c r="D197" s="56">
        <v>0</v>
      </c>
      <c r="E197" s="19">
        <f t="shared" ref="E197:E218" si="18">D197/C197</f>
        <v>0</v>
      </c>
    </row>
    <row r="198" spans="1:5" ht="41.4" x14ac:dyDescent="0.25">
      <c r="A198" s="22" t="s">
        <v>78</v>
      </c>
      <c r="B198" s="13" t="s">
        <v>176</v>
      </c>
      <c r="C198" s="56">
        <v>2408.8000000000002</v>
      </c>
      <c r="D198" s="56">
        <v>0</v>
      </c>
      <c r="E198" s="19">
        <f t="shared" si="18"/>
        <v>0</v>
      </c>
    </row>
    <row r="199" spans="1:5" ht="27.6" x14ac:dyDescent="0.25">
      <c r="A199" s="22" t="s">
        <v>80</v>
      </c>
      <c r="B199" s="13" t="s">
        <v>177</v>
      </c>
      <c r="C199" s="56">
        <v>4132.8999999999996</v>
      </c>
      <c r="D199" s="56">
        <v>0</v>
      </c>
      <c r="E199" s="19">
        <f t="shared" si="18"/>
        <v>0</v>
      </c>
    </row>
    <row r="200" spans="1:5" s="44" customFormat="1" ht="27.6" x14ac:dyDescent="0.25">
      <c r="A200" s="22" t="s">
        <v>511</v>
      </c>
      <c r="B200" s="13" t="s">
        <v>508</v>
      </c>
      <c r="C200" s="58">
        <f>C201</f>
        <v>28.8</v>
      </c>
      <c r="D200" s="56">
        <f>D201</f>
        <v>0</v>
      </c>
      <c r="E200" s="19">
        <f t="shared" si="18"/>
        <v>0</v>
      </c>
    </row>
    <row r="201" spans="1:5" s="44" customFormat="1" ht="27.6" x14ac:dyDescent="0.25">
      <c r="A201" s="22" t="s">
        <v>512</v>
      </c>
      <c r="B201" s="13" t="s">
        <v>509</v>
      </c>
      <c r="C201" s="56">
        <f>C202</f>
        <v>28.8</v>
      </c>
      <c r="D201" s="56">
        <f>D202</f>
        <v>0</v>
      </c>
      <c r="E201" s="19">
        <f t="shared" si="18"/>
        <v>0</v>
      </c>
    </row>
    <row r="202" spans="1:5" s="44" customFormat="1" ht="82.8" x14ac:dyDescent="0.25">
      <c r="A202" s="22" t="s">
        <v>421</v>
      </c>
      <c r="B202" s="13" t="s">
        <v>510</v>
      </c>
      <c r="C202" s="56">
        <v>28.8</v>
      </c>
      <c r="D202" s="56">
        <v>0</v>
      </c>
      <c r="E202" s="19">
        <f t="shared" si="18"/>
        <v>0</v>
      </c>
    </row>
    <row r="203" spans="1:5" x14ac:dyDescent="0.25">
      <c r="A203" s="22" t="s">
        <v>146</v>
      </c>
      <c r="B203" s="13" t="s">
        <v>178</v>
      </c>
      <c r="C203" s="58">
        <f>C204</f>
        <v>81442</v>
      </c>
      <c r="D203" s="58">
        <f>D204+D219</f>
        <v>108388.60000000002</v>
      </c>
      <c r="E203" s="19">
        <f t="shared" si="18"/>
        <v>1.3308685936003539</v>
      </c>
    </row>
    <row r="204" spans="1:5" ht="27.6" x14ac:dyDescent="0.25">
      <c r="A204" s="22" t="s">
        <v>74</v>
      </c>
      <c r="B204" s="13" t="s">
        <v>179</v>
      </c>
      <c r="C204" s="56">
        <f>C205+C206+C207+C208+C209+C210+C211+C212+C213+C214+C215+C216+C217+C218</f>
        <v>81442</v>
      </c>
      <c r="D204" s="56">
        <f>D205+D206+D207+D208+D209+D210+D211+D212+D213+D214+D215+D216+D217+D218</f>
        <v>108338.30000000002</v>
      </c>
      <c r="E204" s="19">
        <f t="shared" si="18"/>
        <v>1.3302509761548098</v>
      </c>
    </row>
    <row r="205" spans="1:5" x14ac:dyDescent="0.25">
      <c r="A205" s="22" t="s">
        <v>180</v>
      </c>
      <c r="B205" s="13" t="s">
        <v>181</v>
      </c>
      <c r="C205" s="56">
        <v>979.7</v>
      </c>
      <c r="D205" s="56">
        <v>1663.4</v>
      </c>
      <c r="E205" s="19">
        <f t="shared" si="18"/>
        <v>1.6978666938858835</v>
      </c>
    </row>
    <row r="206" spans="1:5" ht="27.6" x14ac:dyDescent="0.25">
      <c r="A206" s="22" t="s">
        <v>182</v>
      </c>
      <c r="B206" s="13" t="s">
        <v>183</v>
      </c>
      <c r="C206" s="56">
        <v>2691.4</v>
      </c>
      <c r="D206" s="56">
        <v>4092.9</v>
      </c>
      <c r="E206" s="19">
        <f t="shared" si="18"/>
        <v>1.5207327041688341</v>
      </c>
    </row>
    <row r="207" spans="1:5" ht="41.4" x14ac:dyDescent="0.25">
      <c r="A207" s="22" t="s">
        <v>184</v>
      </c>
      <c r="B207" s="13" t="s">
        <v>185</v>
      </c>
      <c r="C207" s="56">
        <v>6077</v>
      </c>
      <c r="D207" s="56">
        <v>8802.6</v>
      </c>
      <c r="E207" s="19">
        <f t="shared" si="18"/>
        <v>1.4485107783445781</v>
      </c>
    </row>
    <row r="208" spans="1:5" ht="27.6" x14ac:dyDescent="0.25">
      <c r="A208" s="22" t="s">
        <v>186</v>
      </c>
      <c r="B208" s="13" t="s">
        <v>187</v>
      </c>
      <c r="C208" s="56">
        <v>14421.1</v>
      </c>
      <c r="D208" s="56">
        <v>20829.900000000001</v>
      </c>
      <c r="E208" s="19">
        <f t="shared" si="18"/>
        <v>1.4444043796936434</v>
      </c>
    </row>
    <row r="209" spans="1:5" ht="27.6" x14ac:dyDescent="0.25">
      <c r="A209" s="22" t="s">
        <v>188</v>
      </c>
      <c r="B209" s="13" t="s">
        <v>189</v>
      </c>
      <c r="C209" s="56">
        <v>905.5</v>
      </c>
      <c r="D209" s="56">
        <v>1071.4000000000001</v>
      </c>
      <c r="E209" s="19">
        <f t="shared" si="18"/>
        <v>1.1832136940916622</v>
      </c>
    </row>
    <row r="210" spans="1:5" ht="41.4" x14ac:dyDescent="0.25">
      <c r="A210" s="22" t="s">
        <v>190</v>
      </c>
      <c r="B210" s="13" t="s">
        <v>191</v>
      </c>
      <c r="C210" s="56">
        <v>4342.5</v>
      </c>
      <c r="D210" s="56">
        <v>7125.8</v>
      </c>
      <c r="E210" s="19">
        <f t="shared" si="18"/>
        <v>1.640944156591825</v>
      </c>
    </row>
    <row r="211" spans="1:5" ht="27.6" x14ac:dyDescent="0.25">
      <c r="A211" s="22" t="s">
        <v>192</v>
      </c>
      <c r="B211" s="13" t="s">
        <v>193</v>
      </c>
      <c r="C211" s="56">
        <v>3212.3</v>
      </c>
      <c r="D211" s="56">
        <v>4590</v>
      </c>
      <c r="E211" s="19">
        <f t="shared" si="18"/>
        <v>1.4288827319988793</v>
      </c>
    </row>
    <row r="212" spans="1:5" s="44" customFormat="1" x14ac:dyDescent="0.25">
      <c r="A212" s="22" t="s">
        <v>514</v>
      </c>
      <c r="B212" s="13" t="s">
        <v>513</v>
      </c>
      <c r="C212" s="56">
        <v>34.4</v>
      </c>
      <c r="D212" s="56">
        <v>250</v>
      </c>
      <c r="E212" s="19" t="s">
        <v>601</v>
      </c>
    </row>
    <row r="213" spans="1:5" s="41" customFormat="1" ht="27.6" x14ac:dyDescent="0.25">
      <c r="A213" s="22" t="s">
        <v>417</v>
      </c>
      <c r="B213" s="13" t="s">
        <v>416</v>
      </c>
      <c r="C213" s="56">
        <v>0</v>
      </c>
      <c r="D213" s="56">
        <v>5528.2</v>
      </c>
      <c r="E213" s="19" t="s">
        <v>461</v>
      </c>
    </row>
    <row r="214" spans="1:5" ht="27.6" x14ac:dyDescent="0.25">
      <c r="A214" s="22" t="s">
        <v>194</v>
      </c>
      <c r="B214" s="13" t="s">
        <v>195</v>
      </c>
      <c r="C214" s="56">
        <v>10807.9</v>
      </c>
      <c r="D214" s="56">
        <v>11771</v>
      </c>
      <c r="E214" s="19">
        <f t="shared" si="18"/>
        <v>1.0891107430675711</v>
      </c>
    </row>
    <row r="215" spans="1:5" ht="41.4" x14ac:dyDescent="0.25">
      <c r="A215" s="22" t="s">
        <v>196</v>
      </c>
      <c r="B215" s="13" t="s">
        <v>197</v>
      </c>
      <c r="C215" s="56">
        <v>4039.9</v>
      </c>
      <c r="D215" s="56">
        <v>0</v>
      </c>
      <c r="E215" s="19">
        <f t="shared" si="18"/>
        <v>0</v>
      </c>
    </row>
    <row r="216" spans="1:5" ht="41.4" x14ac:dyDescent="0.25">
      <c r="A216" s="22" t="s">
        <v>198</v>
      </c>
      <c r="B216" s="13" t="s">
        <v>199</v>
      </c>
      <c r="C216" s="56">
        <v>20109.8</v>
      </c>
      <c r="D216" s="56">
        <v>25962.1</v>
      </c>
      <c r="E216" s="19">
        <f t="shared" si="18"/>
        <v>1.291017314940974</v>
      </c>
    </row>
    <row r="217" spans="1:5" ht="41.4" x14ac:dyDescent="0.25">
      <c r="A217" s="22" t="s">
        <v>200</v>
      </c>
      <c r="B217" s="13" t="s">
        <v>201</v>
      </c>
      <c r="C217" s="56">
        <v>4350.5</v>
      </c>
      <c r="D217" s="56">
        <v>5562.6</v>
      </c>
      <c r="E217" s="19">
        <f t="shared" si="18"/>
        <v>1.2786116538328929</v>
      </c>
    </row>
    <row r="218" spans="1:5" ht="41.4" x14ac:dyDescent="0.25">
      <c r="A218" s="22" t="s">
        <v>202</v>
      </c>
      <c r="B218" s="13" t="s">
        <v>203</v>
      </c>
      <c r="C218" s="56">
        <v>9470</v>
      </c>
      <c r="D218" s="56">
        <v>11088.4</v>
      </c>
      <c r="E218" s="19">
        <f t="shared" si="18"/>
        <v>1.170897571277719</v>
      </c>
    </row>
    <row r="219" spans="1:5" s="41" customFormat="1" ht="27.6" x14ac:dyDescent="0.25">
      <c r="A219" s="22" t="s">
        <v>420</v>
      </c>
      <c r="B219" s="13" t="s">
        <v>418</v>
      </c>
      <c r="C219" s="56">
        <v>0</v>
      </c>
      <c r="D219" s="56">
        <f>D220</f>
        <v>50.3</v>
      </c>
      <c r="E219" s="19" t="s">
        <v>461</v>
      </c>
    </row>
    <row r="220" spans="1:5" s="41" customFormat="1" ht="82.8" x14ac:dyDescent="0.25">
      <c r="A220" s="22" t="s">
        <v>421</v>
      </c>
      <c r="B220" s="13" t="s">
        <v>419</v>
      </c>
      <c r="C220" s="56">
        <v>0</v>
      </c>
      <c r="D220" s="56">
        <v>50.3</v>
      </c>
      <c r="E220" s="19" t="s">
        <v>461</v>
      </c>
    </row>
    <row r="221" spans="1:5" s="4" customFormat="1" ht="41.4" x14ac:dyDescent="0.25">
      <c r="A221" s="21" t="s">
        <v>204</v>
      </c>
      <c r="B221" s="12" t="s">
        <v>205</v>
      </c>
      <c r="C221" s="54">
        <f>C222+C225</f>
        <v>5843.9</v>
      </c>
      <c r="D221" s="54">
        <f>D222+D225+D230</f>
        <v>4777.2000000000007</v>
      </c>
      <c r="E221" s="18">
        <f>D221/C221</f>
        <v>0.81746778692311661</v>
      </c>
    </row>
    <row r="222" spans="1:5" ht="41.4" x14ac:dyDescent="0.25">
      <c r="A222" s="22" t="s">
        <v>206</v>
      </c>
      <c r="B222" s="13" t="s">
        <v>207</v>
      </c>
      <c r="C222" s="56">
        <f>C223</f>
        <v>3885.4</v>
      </c>
      <c r="D222" s="56">
        <f>D223</f>
        <v>2954.8</v>
      </c>
      <c r="E222" s="19">
        <f>D222/C222</f>
        <v>0.76048798064549339</v>
      </c>
    </row>
    <row r="223" spans="1:5" ht="27.6" x14ac:dyDescent="0.25">
      <c r="A223" s="22" t="s">
        <v>208</v>
      </c>
      <c r="B223" s="13" t="s">
        <v>209</v>
      </c>
      <c r="C223" s="56">
        <f>C224</f>
        <v>3885.4</v>
      </c>
      <c r="D223" s="56">
        <f>D224</f>
        <v>2954.8</v>
      </c>
      <c r="E223" s="19">
        <f t="shared" ref="E223:E229" si="19">D223/C223</f>
        <v>0.76048798064549339</v>
      </c>
    </row>
    <row r="224" spans="1:5" ht="96.6" x14ac:dyDescent="0.25">
      <c r="A224" s="22" t="s">
        <v>210</v>
      </c>
      <c r="B224" s="13" t="s">
        <v>211</v>
      </c>
      <c r="C224" s="56">
        <v>3885.4</v>
      </c>
      <c r="D224" s="56">
        <v>2954.8</v>
      </c>
      <c r="E224" s="19">
        <f t="shared" si="19"/>
        <v>0.76048798064549339</v>
      </c>
    </row>
    <row r="225" spans="1:5" x14ac:dyDescent="0.25">
      <c r="A225" s="22" t="s">
        <v>146</v>
      </c>
      <c r="B225" s="13" t="s">
        <v>212</v>
      </c>
      <c r="C225" s="56">
        <f>C226+C228</f>
        <v>1958.5</v>
      </c>
      <c r="D225" s="56">
        <f>D226+D228</f>
        <v>0</v>
      </c>
      <c r="E225" s="19">
        <f t="shared" si="19"/>
        <v>0</v>
      </c>
    </row>
    <row r="226" spans="1:5" ht="27.6" x14ac:dyDescent="0.25">
      <c r="A226" s="22" t="s">
        <v>213</v>
      </c>
      <c r="B226" s="13" t="s">
        <v>214</v>
      </c>
      <c r="C226" s="56">
        <f>C227</f>
        <v>1657.8</v>
      </c>
      <c r="D226" s="56">
        <f>D227</f>
        <v>0</v>
      </c>
      <c r="E226" s="19">
        <f t="shared" si="19"/>
        <v>0</v>
      </c>
    </row>
    <row r="227" spans="1:5" ht="27.6" x14ac:dyDescent="0.25">
      <c r="A227" s="22" t="s">
        <v>215</v>
      </c>
      <c r="B227" s="13" t="s">
        <v>216</v>
      </c>
      <c r="C227" s="56">
        <v>1657.8</v>
      </c>
      <c r="D227" s="56">
        <v>0</v>
      </c>
      <c r="E227" s="19">
        <f t="shared" si="19"/>
        <v>0</v>
      </c>
    </row>
    <row r="228" spans="1:5" s="29" customFormat="1" ht="27.6" x14ac:dyDescent="0.25">
      <c r="A228" s="22" t="s">
        <v>330</v>
      </c>
      <c r="B228" s="13" t="s">
        <v>331</v>
      </c>
      <c r="C228" s="56">
        <f>C229</f>
        <v>300.7</v>
      </c>
      <c r="D228" s="56">
        <f>D229</f>
        <v>0</v>
      </c>
      <c r="E228" s="19">
        <f t="shared" si="19"/>
        <v>0</v>
      </c>
    </row>
    <row r="229" spans="1:5" s="29" customFormat="1" ht="27.6" x14ac:dyDescent="0.25">
      <c r="A229" s="22" t="s">
        <v>332</v>
      </c>
      <c r="B229" s="13" t="s">
        <v>333</v>
      </c>
      <c r="C229" s="56">
        <v>300.7</v>
      </c>
      <c r="D229" s="56">
        <v>0</v>
      </c>
      <c r="E229" s="19">
        <f t="shared" si="19"/>
        <v>0</v>
      </c>
    </row>
    <row r="230" spans="1:5" s="41" customFormat="1" x14ac:dyDescent="0.25">
      <c r="A230" s="22" t="s">
        <v>146</v>
      </c>
      <c r="B230" s="13" t="s">
        <v>422</v>
      </c>
      <c r="C230" s="56">
        <f>C231</f>
        <v>0</v>
      </c>
      <c r="D230" s="56">
        <f>D231</f>
        <v>1822.4</v>
      </c>
      <c r="E230" s="19" t="s">
        <v>461</v>
      </c>
    </row>
    <row r="231" spans="1:5" s="41" customFormat="1" x14ac:dyDescent="0.25">
      <c r="A231" s="22" t="s">
        <v>425</v>
      </c>
      <c r="B231" s="13" t="s">
        <v>423</v>
      </c>
      <c r="C231" s="56">
        <f>C232</f>
        <v>0</v>
      </c>
      <c r="D231" s="56">
        <f>D232</f>
        <v>1822.4</v>
      </c>
      <c r="E231" s="19" t="s">
        <v>461</v>
      </c>
    </row>
    <row r="232" spans="1:5" s="41" customFormat="1" ht="27.6" x14ac:dyDescent="0.25">
      <c r="A232" s="22" t="s">
        <v>426</v>
      </c>
      <c r="B232" s="13" t="s">
        <v>424</v>
      </c>
      <c r="C232" s="56">
        <v>0</v>
      </c>
      <c r="D232" s="56">
        <v>1822.4</v>
      </c>
      <c r="E232" s="19" t="s">
        <v>461</v>
      </c>
    </row>
    <row r="233" spans="1:5" s="4" customFormat="1" ht="27.6" x14ac:dyDescent="0.25">
      <c r="A233" s="21" t="s">
        <v>217</v>
      </c>
      <c r="B233" s="12" t="s">
        <v>218</v>
      </c>
      <c r="C233" s="54">
        <f>C234+C238+C246</f>
        <v>24741.8</v>
      </c>
      <c r="D233" s="54">
        <f>D234+D238+D246</f>
        <v>37427.1</v>
      </c>
      <c r="E233" s="18">
        <f>D233/C233</f>
        <v>1.5127072403786306</v>
      </c>
    </row>
    <row r="234" spans="1:5" x14ac:dyDescent="0.25">
      <c r="A234" s="22" t="s">
        <v>219</v>
      </c>
      <c r="B234" s="13" t="s">
        <v>220</v>
      </c>
      <c r="C234" s="56">
        <f>C235</f>
        <v>113.69999999999999</v>
      </c>
      <c r="D234" s="56">
        <f>D235</f>
        <v>112.1</v>
      </c>
      <c r="E234" s="19">
        <f>D234/C234</f>
        <v>0.98592788038698331</v>
      </c>
    </row>
    <row r="235" spans="1:5" ht="55.2" x14ac:dyDescent="0.25">
      <c r="A235" s="22" t="s">
        <v>221</v>
      </c>
      <c r="B235" s="13" t="s">
        <v>222</v>
      </c>
      <c r="C235" s="56">
        <f>C236+C237</f>
        <v>113.69999999999999</v>
      </c>
      <c r="D235" s="56">
        <f>D236+D237</f>
        <v>112.1</v>
      </c>
      <c r="E235" s="19">
        <f t="shared" ref="E235:E248" si="20">D235/C235</f>
        <v>0.98592788038698331</v>
      </c>
    </row>
    <row r="236" spans="1:5" s="41" customFormat="1" ht="41.4" x14ac:dyDescent="0.25">
      <c r="A236" s="22" t="s">
        <v>431</v>
      </c>
      <c r="B236" s="13" t="s">
        <v>427</v>
      </c>
      <c r="C236" s="56">
        <v>0.1</v>
      </c>
      <c r="D236" s="56">
        <v>0.1</v>
      </c>
      <c r="E236" s="19">
        <f t="shared" si="20"/>
        <v>1</v>
      </c>
    </row>
    <row r="237" spans="1:5" ht="55.2" x14ac:dyDescent="0.25">
      <c r="A237" s="22" t="s">
        <v>223</v>
      </c>
      <c r="B237" s="13" t="s">
        <v>224</v>
      </c>
      <c r="C237" s="56">
        <v>113.6</v>
      </c>
      <c r="D237" s="56">
        <v>112</v>
      </c>
      <c r="E237" s="19">
        <f t="shared" si="20"/>
        <v>0.9859154929577465</v>
      </c>
    </row>
    <row r="238" spans="1:5" x14ac:dyDescent="0.25">
      <c r="A238" s="22" t="s">
        <v>225</v>
      </c>
      <c r="B238" s="13" t="s">
        <v>226</v>
      </c>
      <c r="C238" s="56">
        <f>C239+C243</f>
        <v>3732.8</v>
      </c>
      <c r="D238" s="56">
        <f>D239</f>
        <v>29665.200000000001</v>
      </c>
      <c r="E238" s="19" t="s">
        <v>598</v>
      </c>
    </row>
    <row r="239" spans="1:5" s="41" customFormat="1" ht="27.6" x14ac:dyDescent="0.25">
      <c r="A239" s="22" t="s">
        <v>227</v>
      </c>
      <c r="B239" s="13" t="s">
        <v>428</v>
      </c>
      <c r="C239" s="56">
        <v>0</v>
      </c>
      <c r="D239" s="56">
        <f>D240+D241+D242</f>
        <v>29665.200000000001</v>
      </c>
      <c r="E239" s="19" t="s">
        <v>461</v>
      </c>
    </row>
    <row r="240" spans="1:5" s="41" customFormat="1" ht="27.6" x14ac:dyDescent="0.25">
      <c r="A240" s="22" t="s">
        <v>228</v>
      </c>
      <c r="B240" s="13" t="s">
        <v>429</v>
      </c>
      <c r="C240" s="56">
        <v>0</v>
      </c>
      <c r="D240" s="56">
        <v>200</v>
      </c>
      <c r="E240" s="19" t="s">
        <v>461</v>
      </c>
    </row>
    <row r="241" spans="1:5" s="41" customFormat="1" x14ac:dyDescent="0.25">
      <c r="A241" s="22" t="s">
        <v>432</v>
      </c>
      <c r="B241" s="13" t="s">
        <v>430</v>
      </c>
      <c r="C241" s="56">
        <v>0</v>
      </c>
      <c r="D241" s="56">
        <v>2265.9</v>
      </c>
      <c r="E241" s="19" t="s">
        <v>461</v>
      </c>
    </row>
    <row r="242" spans="1:5" s="46" customFormat="1" ht="27.6" x14ac:dyDescent="0.25">
      <c r="A242" s="22" t="s">
        <v>585</v>
      </c>
      <c r="B242" s="13" t="s">
        <v>584</v>
      </c>
      <c r="C242" s="56">
        <v>0</v>
      </c>
      <c r="D242" s="56">
        <v>27199.3</v>
      </c>
      <c r="E242" s="19" t="s">
        <v>461</v>
      </c>
    </row>
    <row r="243" spans="1:5" s="44" customFormat="1" ht="27.6" x14ac:dyDescent="0.25">
      <c r="A243" s="22" t="s">
        <v>227</v>
      </c>
      <c r="B243" s="13" t="s">
        <v>515</v>
      </c>
      <c r="C243" s="56">
        <f>C244+C245</f>
        <v>3732.8</v>
      </c>
      <c r="D243" s="56">
        <f>D244+D245</f>
        <v>0</v>
      </c>
      <c r="E243" s="19">
        <f>D243/C243</f>
        <v>0</v>
      </c>
    </row>
    <row r="244" spans="1:5" s="44" customFormat="1" ht="27.6" x14ac:dyDescent="0.25">
      <c r="A244" s="22" t="s">
        <v>228</v>
      </c>
      <c r="B244" s="13" t="s">
        <v>516</v>
      </c>
      <c r="C244" s="56">
        <v>327.8</v>
      </c>
      <c r="D244" s="56">
        <v>0</v>
      </c>
      <c r="E244" s="19">
        <f t="shared" ref="E244:E245" si="21">D244/C244</f>
        <v>0</v>
      </c>
    </row>
    <row r="245" spans="1:5" s="44" customFormat="1" x14ac:dyDescent="0.25">
      <c r="A245" s="22" t="s">
        <v>432</v>
      </c>
      <c r="B245" s="13" t="s">
        <v>517</v>
      </c>
      <c r="C245" s="56">
        <v>3405</v>
      </c>
      <c r="D245" s="56">
        <v>0</v>
      </c>
      <c r="E245" s="19">
        <f t="shared" si="21"/>
        <v>0</v>
      </c>
    </row>
    <row r="246" spans="1:5" x14ac:dyDescent="0.25">
      <c r="A246" s="22" t="s">
        <v>146</v>
      </c>
      <c r="B246" s="13" t="s">
        <v>229</v>
      </c>
      <c r="C246" s="56">
        <f>C247</f>
        <v>20895.3</v>
      </c>
      <c r="D246" s="56">
        <f>D247</f>
        <v>7649.8</v>
      </c>
      <c r="E246" s="19">
        <f t="shared" si="20"/>
        <v>0.36610146779419295</v>
      </c>
    </row>
    <row r="247" spans="1:5" ht="27.6" x14ac:dyDescent="0.25">
      <c r="A247" s="22" t="s">
        <v>74</v>
      </c>
      <c r="B247" s="13" t="s">
        <v>230</v>
      </c>
      <c r="C247" s="56">
        <f>C248</f>
        <v>20895.3</v>
      </c>
      <c r="D247" s="56">
        <f>D248</f>
        <v>7649.8</v>
      </c>
      <c r="E247" s="19">
        <f t="shared" si="20"/>
        <v>0.36610146779419295</v>
      </c>
    </row>
    <row r="248" spans="1:5" ht="27.6" x14ac:dyDescent="0.25">
      <c r="A248" s="22" t="s">
        <v>231</v>
      </c>
      <c r="B248" s="13" t="s">
        <v>232</v>
      </c>
      <c r="C248" s="56">
        <v>20895.3</v>
      </c>
      <c r="D248" s="56">
        <v>7649.8</v>
      </c>
      <c r="E248" s="19">
        <f t="shared" si="20"/>
        <v>0.36610146779419295</v>
      </c>
    </row>
    <row r="249" spans="1:5" s="4" customFormat="1" x14ac:dyDescent="0.25">
      <c r="A249" s="21" t="s">
        <v>233</v>
      </c>
      <c r="B249" s="12" t="s">
        <v>234</v>
      </c>
      <c r="C249" s="54">
        <f>C250+C253+C262</f>
        <v>16401.7</v>
      </c>
      <c r="D249" s="54">
        <f>D250+D253+D262+D265</f>
        <v>20104.400000000001</v>
      </c>
      <c r="E249" s="18">
        <f>D249/C249</f>
        <v>1.2257509892267264</v>
      </c>
    </row>
    <row r="250" spans="1:5" ht="55.2" x14ac:dyDescent="0.25">
      <c r="A250" s="22" t="s">
        <v>235</v>
      </c>
      <c r="B250" s="13" t="s">
        <v>236</v>
      </c>
      <c r="C250" s="58">
        <f>C251</f>
        <v>16200</v>
      </c>
      <c r="D250" s="56">
        <f>D251</f>
        <v>0</v>
      </c>
      <c r="E250" s="19">
        <f t="shared" ref="E250:E259" si="22">D250/C250</f>
        <v>0</v>
      </c>
    </row>
    <row r="251" spans="1:5" ht="27.6" x14ac:dyDescent="0.25">
      <c r="A251" s="22" t="s">
        <v>237</v>
      </c>
      <c r="B251" s="13" t="s">
        <v>238</v>
      </c>
      <c r="C251" s="58">
        <f>C252</f>
        <v>16200</v>
      </c>
      <c r="D251" s="56">
        <f>D252</f>
        <v>0</v>
      </c>
      <c r="E251" s="19">
        <f t="shared" si="22"/>
        <v>0</v>
      </c>
    </row>
    <row r="252" spans="1:5" ht="41.4" x14ac:dyDescent="0.25">
      <c r="A252" s="22" t="s">
        <v>239</v>
      </c>
      <c r="B252" s="13" t="s">
        <v>240</v>
      </c>
      <c r="C252" s="58">
        <v>16200</v>
      </c>
      <c r="D252" s="56">
        <v>0</v>
      </c>
      <c r="E252" s="19">
        <f t="shared" si="22"/>
        <v>0</v>
      </c>
    </row>
    <row r="253" spans="1:5" ht="41.4" x14ac:dyDescent="0.25">
      <c r="A253" s="22" t="s">
        <v>241</v>
      </c>
      <c r="B253" s="13" t="s">
        <v>242</v>
      </c>
      <c r="C253" s="58">
        <f>C254+C256+C258+C260</f>
        <v>201.7</v>
      </c>
      <c r="D253" s="58">
        <f>D254+D256+D258</f>
        <v>473.8</v>
      </c>
      <c r="E253" s="19" t="s">
        <v>595</v>
      </c>
    </row>
    <row r="254" spans="1:5" s="41" customFormat="1" x14ac:dyDescent="0.25">
      <c r="A254" s="22" t="s">
        <v>435</v>
      </c>
      <c r="B254" s="13" t="s">
        <v>433</v>
      </c>
      <c r="C254" s="56">
        <v>0</v>
      </c>
      <c r="D254" s="56">
        <f>D255</f>
        <v>350</v>
      </c>
      <c r="E254" s="19" t="s">
        <v>461</v>
      </c>
    </row>
    <row r="255" spans="1:5" s="41" customFormat="1" x14ac:dyDescent="0.25">
      <c r="A255" s="22" t="s">
        <v>436</v>
      </c>
      <c r="B255" s="13" t="s">
        <v>434</v>
      </c>
      <c r="C255" s="56">
        <v>0</v>
      </c>
      <c r="D255" s="56">
        <v>350</v>
      </c>
      <c r="E255" s="19" t="s">
        <v>461</v>
      </c>
    </row>
    <row r="256" spans="1:5" s="44" customFormat="1" x14ac:dyDescent="0.25">
      <c r="A256" s="22" t="s">
        <v>520</v>
      </c>
      <c r="B256" s="13" t="s">
        <v>518</v>
      </c>
      <c r="C256" s="56">
        <f>C257</f>
        <v>4.4000000000000004</v>
      </c>
      <c r="D256" s="56">
        <f>D257</f>
        <v>4.8</v>
      </c>
      <c r="E256" s="19">
        <f t="shared" si="22"/>
        <v>1.0909090909090908</v>
      </c>
    </row>
    <row r="257" spans="1:5" s="44" customFormat="1" x14ac:dyDescent="0.25">
      <c r="A257" s="22" t="s">
        <v>521</v>
      </c>
      <c r="B257" s="13" t="s">
        <v>519</v>
      </c>
      <c r="C257" s="56">
        <v>4.4000000000000004</v>
      </c>
      <c r="D257" s="56">
        <v>4.8</v>
      </c>
      <c r="E257" s="19">
        <f t="shared" si="22"/>
        <v>1.0909090909090908</v>
      </c>
    </row>
    <row r="258" spans="1:5" x14ac:dyDescent="0.25">
      <c r="A258" s="22" t="s">
        <v>243</v>
      </c>
      <c r="B258" s="13" t="s">
        <v>244</v>
      </c>
      <c r="C258" s="56">
        <f>C259</f>
        <v>88.7</v>
      </c>
      <c r="D258" s="56">
        <f>D259</f>
        <v>119</v>
      </c>
      <c r="E258" s="19">
        <f t="shared" si="22"/>
        <v>1.3416009019165727</v>
      </c>
    </row>
    <row r="259" spans="1:5" x14ac:dyDescent="0.25">
      <c r="A259" s="22" t="s">
        <v>245</v>
      </c>
      <c r="B259" s="13" t="s">
        <v>246</v>
      </c>
      <c r="C259" s="56">
        <v>88.7</v>
      </c>
      <c r="D259" s="56">
        <v>119</v>
      </c>
      <c r="E259" s="19">
        <f t="shared" si="22"/>
        <v>1.3416009019165727</v>
      </c>
    </row>
    <row r="260" spans="1:5" s="44" customFormat="1" x14ac:dyDescent="0.25">
      <c r="A260" s="22" t="s">
        <v>524</v>
      </c>
      <c r="B260" s="13" t="s">
        <v>522</v>
      </c>
      <c r="C260" s="56">
        <f>C261</f>
        <v>108.6</v>
      </c>
      <c r="D260" s="56">
        <f>D261</f>
        <v>0</v>
      </c>
      <c r="E260" s="19">
        <f>D260/C260</f>
        <v>0</v>
      </c>
    </row>
    <row r="261" spans="1:5" s="44" customFormat="1" ht="69" x14ac:dyDescent="0.25">
      <c r="A261" s="22" t="s">
        <v>525</v>
      </c>
      <c r="B261" s="13" t="s">
        <v>523</v>
      </c>
      <c r="C261" s="56">
        <v>108.6</v>
      </c>
      <c r="D261" s="56">
        <v>0</v>
      </c>
      <c r="E261" s="19">
        <f>D261/C261</f>
        <v>0</v>
      </c>
    </row>
    <row r="262" spans="1:5" s="41" customFormat="1" x14ac:dyDescent="0.25">
      <c r="A262" s="22" t="s">
        <v>146</v>
      </c>
      <c r="B262" s="13" t="s">
        <v>437</v>
      </c>
      <c r="C262" s="56">
        <f>C263</f>
        <v>0</v>
      </c>
      <c r="D262" s="56">
        <f>D263</f>
        <v>18507.7</v>
      </c>
      <c r="E262" s="19" t="s">
        <v>461</v>
      </c>
    </row>
    <row r="263" spans="1:5" s="41" customFormat="1" ht="27.6" x14ac:dyDescent="0.25">
      <c r="A263" s="22" t="s">
        <v>74</v>
      </c>
      <c r="B263" s="13" t="s">
        <v>438</v>
      </c>
      <c r="C263" s="56">
        <f>C264</f>
        <v>0</v>
      </c>
      <c r="D263" s="56">
        <f>D264</f>
        <v>18507.7</v>
      </c>
      <c r="E263" s="19" t="s">
        <v>461</v>
      </c>
    </row>
    <row r="264" spans="1:5" s="41" customFormat="1" ht="41.4" x14ac:dyDescent="0.25">
      <c r="A264" s="22" t="s">
        <v>239</v>
      </c>
      <c r="B264" s="13" t="s">
        <v>439</v>
      </c>
      <c r="C264" s="56">
        <v>0</v>
      </c>
      <c r="D264" s="56">
        <v>18507.7</v>
      </c>
      <c r="E264" s="19" t="s">
        <v>461</v>
      </c>
    </row>
    <row r="265" spans="1:5" s="41" customFormat="1" x14ac:dyDescent="0.25">
      <c r="A265" s="22" t="s">
        <v>36</v>
      </c>
      <c r="B265" s="13" t="s">
        <v>440</v>
      </c>
      <c r="C265" s="56">
        <f>C268</f>
        <v>0</v>
      </c>
      <c r="D265" s="56">
        <f>D266+D268</f>
        <v>1122.9000000000001</v>
      </c>
      <c r="E265" s="19" t="s">
        <v>461</v>
      </c>
    </row>
    <row r="266" spans="1:5" s="46" customFormat="1" ht="27.6" x14ac:dyDescent="0.25">
      <c r="A266" s="22" t="s">
        <v>472</v>
      </c>
      <c r="B266" s="13" t="s">
        <v>586</v>
      </c>
      <c r="C266" s="56">
        <v>0</v>
      </c>
      <c r="D266" s="56">
        <f>D267</f>
        <v>300</v>
      </c>
      <c r="E266" s="19" t="s">
        <v>461</v>
      </c>
    </row>
    <row r="267" spans="1:5" s="46" customFormat="1" ht="30" customHeight="1" x14ac:dyDescent="0.25">
      <c r="A267" s="22" t="s">
        <v>473</v>
      </c>
      <c r="B267" s="13" t="s">
        <v>587</v>
      </c>
      <c r="C267" s="56">
        <v>0</v>
      </c>
      <c r="D267" s="56">
        <v>300</v>
      </c>
      <c r="E267" s="19" t="s">
        <v>461</v>
      </c>
    </row>
    <row r="268" spans="1:5" s="41" customFormat="1" ht="41.4" x14ac:dyDescent="0.25">
      <c r="A268" s="22" t="s">
        <v>38</v>
      </c>
      <c r="B268" s="13" t="s">
        <v>441</v>
      </c>
      <c r="C268" s="56">
        <f>C269</f>
        <v>0</v>
      </c>
      <c r="D268" s="56">
        <f>D269</f>
        <v>822.9</v>
      </c>
      <c r="E268" s="19" t="s">
        <v>461</v>
      </c>
    </row>
    <row r="269" spans="1:5" s="41" customFormat="1" ht="55.2" x14ac:dyDescent="0.25">
      <c r="A269" s="22" t="s">
        <v>443</v>
      </c>
      <c r="B269" s="13" t="s">
        <v>442</v>
      </c>
      <c r="C269" s="56">
        <v>0</v>
      </c>
      <c r="D269" s="56">
        <v>822.9</v>
      </c>
      <c r="E269" s="19" t="s">
        <v>461</v>
      </c>
    </row>
    <row r="270" spans="1:5" s="4" customFormat="1" x14ac:dyDescent="0.25">
      <c r="A270" s="21" t="s">
        <v>247</v>
      </c>
      <c r="B270" s="12" t="s">
        <v>248</v>
      </c>
      <c r="C270" s="54">
        <f>C271+C276</f>
        <v>3146.3</v>
      </c>
      <c r="D270" s="54">
        <f>D271+D276</f>
        <v>75</v>
      </c>
      <c r="E270" s="18">
        <f>D270/C270</f>
        <v>2.3837523440231382E-2</v>
      </c>
    </row>
    <row r="271" spans="1:5" x14ac:dyDescent="0.25">
      <c r="A271" s="22" t="s">
        <v>249</v>
      </c>
      <c r="B271" s="13" t="s">
        <v>250</v>
      </c>
      <c r="C271" s="56">
        <f>C272</f>
        <v>54.2</v>
      </c>
      <c r="D271" s="56">
        <f>D272+D274</f>
        <v>75</v>
      </c>
      <c r="E271" s="19">
        <f>D271/C271</f>
        <v>1.3837638376383763</v>
      </c>
    </row>
    <row r="272" spans="1:5" ht="41.4" x14ac:dyDescent="0.25">
      <c r="A272" s="22" t="s">
        <v>251</v>
      </c>
      <c r="B272" s="13" t="s">
        <v>252</v>
      </c>
      <c r="C272" s="56">
        <f>C273</f>
        <v>54.2</v>
      </c>
      <c r="D272" s="56">
        <f>D273</f>
        <v>0</v>
      </c>
      <c r="E272" s="19">
        <f t="shared" ref="E272:E290" si="23">D272/C272</f>
        <v>0</v>
      </c>
    </row>
    <row r="273" spans="1:5" ht="110.4" x14ac:dyDescent="0.25">
      <c r="A273" s="22" t="s">
        <v>253</v>
      </c>
      <c r="B273" s="13" t="s">
        <v>254</v>
      </c>
      <c r="C273" s="56">
        <v>54.2</v>
      </c>
      <c r="D273" s="56">
        <v>0</v>
      </c>
      <c r="E273" s="19">
        <f t="shared" si="23"/>
        <v>0</v>
      </c>
    </row>
    <row r="274" spans="1:5" s="41" customFormat="1" ht="48.75" customHeight="1" x14ac:dyDescent="0.25">
      <c r="A274" s="22" t="s">
        <v>446</v>
      </c>
      <c r="B274" s="13" t="s">
        <v>444</v>
      </c>
      <c r="C274" s="56">
        <f>C275</f>
        <v>0</v>
      </c>
      <c r="D274" s="56">
        <f>D275</f>
        <v>75</v>
      </c>
      <c r="E274" s="19" t="s">
        <v>461</v>
      </c>
    </row>
    <row r="275" spans="1:5" s="41" customFormat="1" ht="41.4" x14ac:dyDescent="0.25">
      <c r="A275" s="22" t="s">
        <v>447</v>
      </c>
      <c r="B275" s="13" t="s">
        <v>445</v>
      </c>
      <c r="C275" s="56">
        <v>0</v>
      </c>
      <c r="D275" s="56">
        <v>75</v>
      </c>
      <c r="E275" s="19" t="s">
        <v>461</v>
      </c>
    </row>
    <row r="276" spans="1:5" x14ac:dyDescent="0.25">
      <c r="A276" s="22" t="s">
        <v>146</v>
      </c>
      <c r="B276" s="13" t="s">
        <v>255</v>
      </c>
      <c r="C276" s="56">
        <f>C277</f>
        <v>3092.1000000000004</v>
      </c>
      <c r="D276" s="56">
        <f>D277</f>
        <v>0</v>
      </c>
      <c r="E276" s="19">
        <f t="shared" si="23"/>
        <v>0</v>
      </c>
    </row>
    <row r="277" spans="1:5" ht="27.6" x14ac:dyDescent="0.25">
      <c r="A277" s="22" t="s">
        <v>74</v>
      </c>
      <c r="B277" s="13" t="s">
        <v>256</v>
      </c>
      <c r="C277" s="56">
        <f>C278+C279+C280</f>
        <v>3092.1000000000004</v>
      </c>
      <c r="D277" s="56">
        <f>D278+D279+D280</f>
        <v>0</v>
      </c>
      <c r="E277" s="19">
        <f t="shared" si="23"/>
        <v>0</v>
      </c>
    </row>
    <row r="278" spans="1:5" ht="27.6" x14ac:dyDescent="0.25">
      <c r="A278" s="22" t="s">
        <v>76</v>
      </c>
      <c r="B278" s="13" t="s">
        <v>257</v>
      </c>
      <c r="C278" s="56">
        <v>223.8</v>
      </c>
      <c r="D278" s="56">
        <v>0</v>
      </c>
      <c r="E278" s="19">
        <f t="shared" si="23"/>
        <v>0</v>
      </c>
    </row>
    <row r="279" spans="1:5" ht="41.4" x14ac:dyDescent="0.25">
      <c r="A279" s="22" t="s">
        <v>78</v>
      </c>
      <c r="B279" s="13" t="s">
        <v>258</v>
      </c>
      <c r="C279" s="56">
        <v>1402.4</v>
      </c>
      <c r="D279" s="56">
        <v>0</v>
      </c>
      <c r="E279" s="19">
        <f t="shared" si="23"/>
        <v>0</v>
      </c>
    </row>
    <row r="280" spans="1:5" ht="27.6" x14ac:dyDescent="0.25">
      <c r="A280" s="22" t="s">
        <v>80</v>
      </c>
      <c r="B280" s="13" t="s">
        <v>259</v>
      </c>
      <c r="C280" s="56">
        <v>1465.9</v>
      </c>
      <c r="D280" s="56">
        <v>0</v>
      </c>
      <c r="E280" s="19">
        <f t="shared" si="23"/>
        <v>0</v>
      </c>
    </row>
    <row r="281" spans="1:5" s="4" customFormat="1" ht="27.6" x14ac:dyDescent="0.25">
      <c r="A281" s="21" t="s">
        <v>260</v>
      </c>
      <c r="B281" s="12" t="s">
        <v>261</v>
      </c>
      <c r="C281" s="54">
        <f>C282+C288+C299+C304</f>
        <v>34057.300000000003</v>
      </c>
      <c r="D281" s="54">
        <f>D282+D288+D299+D304</f>
        <v>66658.7</v>
      </c>
      <c r="E281" s="18" t="s">
        <v>596</v>
      </c>
    </row>
    <row r="282" spans="1:5" s="4" customFormat="1" x14ac:dyDescent="0.25">
      <c r="A282" s="22" t="s">
        <v>529</v>
      </c>
      <c r="B282" s="13" t="s">
        <v>526</v>
      </c>
      <c r="C282" s="58">
        <f>C283+C285</f>
        <v>13838.3</v>
      </c>
      <c r="D282" s="58">
        <f>D283+D285</f>
        <v>13415.6</v>
      </c>
      <c r="E282" s="19">
        <f t="shared" si="23"/>
        <v>0.96945434048980017</v>
      </c>
    </row>
    <row r="283" spans="1:5" s="4" customFormat="1" ht="27.6" x14ac:dyDescent="0.25">
      <c r="A283" s="22" t="s">
        <v>530</v>
      </c>
      <c r="B283" s="13" t="s">
        <v>527</v>
      </c>
      <c r="C283" s="58">
        <f>C284</f>
        <v>1938.3</v>
      </c>
      <c r="D283" s="58">
        <f>D284</f>
        <v>0</v>
      </c>
      <c r="E283" s="19">
        <f t="shared" si="23"/>
        <v>0</v>
      </c>
    </row>
    <row r="284" spans="1:5" s="4" customFormat="1" x14ac:dyDescent="0.25">
      <c r="A284" s="22" t="s">
        <v>531</v>
      </c>
      <c r="B284" s="13" t="s">
        <v>528</v>
      </c>
      <c r="C284" s="58">
        <v>1938.3</v>
      </c>
      <c r="D284" s="58">
        <v>0</v>
      </c>
      <c r="E284" s="19">
        <f t="shared" si="23"/>
        <v>0</v>
      </c>
    </row>
    <row r="285" spans="1:5" s="4" customFormat="1" x14ac:dyDescent="0.25">
      <c r="A285" s="22" t="s">
        <v>534</v>
      </c>
      <c r="B285" s="13" t="s">
        <v>532</v>
      </c>
      <c r="C285" s="58">
        <f>C287</f>
        <v>11900</v>
      </c>
      <c r="D285" s="58">
        <f>D286+D287</f>
        <v>13415.6</v>
      </c>
      <c r="E285" s="19">
        <f t="shared" si="23"/>
        <v>1.1273613445378152</v>
      </c>
    </row>
    <row r="286" spans="1:5" s="4" customFormat="1" ht="41.4" x14ac:dyDescent="0.25">
      <c r="A286" s="22" t="s">
        <v>589</v>
      </c>
      <c r="B286" s="13" t="s">
        <v>588</v>
      </c>
      <c r="C286" s="58">
        <v>0</v>
      </c>
      <c r="D286" s="58">
        <v>13415.6</v>
      </c>
      <c r="E286" s="19" t="s">
        <v>461</v>
      </c>
    </row>
    <row r="287" spans="1:5" s="4" customFormat="1" ht="41.4" x14ac:dyDescent="0.25">
      <c r="A287" s="22" t="s">
        <v>535</v>
      </c>
      <c r="B287" s="13" t="s">
        <v>533</v>
      </c>
      <c r="C287" s="58">
        <v>11900</v>
      </c>
      <c r="D287" s="58">
        <v>0</v>
      </c>
      <c r="E287" s="19">
        <f t="shared" si="23"/>
        <v>0</v>
      </c>
    </row>
    <row r="288" spans="1:5" x14ac:dyDescent="0.25">
      <c r="A288" s="22" t="s">
        <v>262</v>
      </c>
      <c r="B288" s="13" t="s">
        <v>263</v>
      </c>
      <c r="C288" s="58">
        <f>C289</f>
        <v>14781.2</v>
      </c>
      <c r="D288" s="58">
        <f>D289</f>
        <v>45741.599999999999</v>
      </c>
      <c r="E288" s="19" t="s">
        <v>462</v>
      </c>
    </row>
    <row r="289" spans="1:5" ht="27.6" x14ac:dyDescent="0.25">
      <c r="A289" s="22" t="s">
        <v>264</v>
      </c>
      <c r="B289" s="13" t="s">
        <v>265</v>
      </c>
      <c r="C289" s="58">
        <f>C290+C291+C292+C293+C295+C296+C297</f>
        <v>14781.2</v>
      </c>
      <c r="D289" s="56">
        <f>D290+D291+D292+D293+D294+D295+D296+D297+D298</f>
        <v>45741.599999999999</v>
      </c>
      <c r="E289" s="19" t="s">
        <v>462</v>
      </c>
    </row>
    <row r="290" spans="1:5" x14ac:dyDescent="0.25">
      <c r="A290" s="22" t="s">
        <v>266</v>
      </c>
      <c r="B290" s="13" t="s">
        <v>267</v>
      </c>
      <c r="C290" s="58">
        <v>4157.6000000000004</v>
      </c>
      <c r="D290" s="56">
        <v>0</v>
      </c>
      <c r="E290" s="19">
        <f t="shared" si="23"/>
        <v>0</v>
      </c>
    </row>
    <row r="291" spans="1:5" s="41" customFormat="1" ht="27.6" x14ac:dyDescent="0.25">
      <c r="A291" s="22" t="s">
        <v>449</v>
      </c>
      <c r="B291" s="13" t="s">
        <v>448</v>
      </c>
      <c r="C291" s="58">
        <v>0</v>
      </c>
      <c r="D291" s="56">
        <v>404.5</v>
      </c>
      <c r="E291" s="19" t="s">
        <v>461</v>
      </c>
    </row>
    <row r="292" spans="1:5" s="41" customFormat="1" x14ac:dyDescent="0.25">
      <c r="A292" s="22" t="s">
        <v>452</v>
      </c>
      <c r="B292" s="13" t="s">
        <v>450</v>
      </c>
      <c r="C292" s="58">
        <v>0</v>
      </c>
      <c r="D292" s="56">
        <v>2509.3000000000002</v>
      </c>
      <c r="E292" s="19" t="s">
        <v>461</v>
      </c>
    </row>
    <row r="293" spans="1:5" s="41" customFormat="1" ht="27.6" x14ac:dyDescent="0.25">
      <c r="A293" s="22" t="s">
        <v>456</v>
      </c>
      <c r="B293" s="13" t="s">
        <v>451</v>
      </c>
      <c r="C293" s="58">
        <v>0</v>
      </c>
      <c r="D293" s="56">
        <v>5070.2</v>
      </c>
      <c r="E293" s="19" t="s">
        <v>461</v>
      </c>
    </row>
    <row r="294" spans="1:5" s="46" customFormat="1" x14ac:dyDescent="0.25">
      <c r="A294" s="22" t="s">
        <v>592</v>
      </c>
      <c r="B294" s="13" t="s">
        <v>590</v>
      </c>
      <c r="C294" s="58">
        <v>0</v>
      </c>
      <c r="D294" s="56">
        <v>1334</v>
      </c>
      <c r="E294" s="19"/>
    </row>
    <row r="295" spans="1:5" s="29" customFormat="1" x14ac:dyDescent="0.25">
      <c r="A295" s="22" t="s">
        <v>334</v>
      </c>
      <c r="B295" s="13" t="s">
        <v>335</v>
      </c>
      <c r="C295" s="58">
        <v>7258.4</v>
      </c>
      <c r="D295" s="56">
        <v>9655</v>
      </c>
      <c r="E295" s="19">
        <f t="shared" ref="E295:E309" si="24">D295/C295</f>
        <v>1.3301829604320512</v>
      </c>
    </row>
    <row r="296" spans="1:5" s="29" customFormat="1" ht="33" customHeight="1" x14ac:dyDescent="0.25">
      <c r="A296" s="22" t="s">
        <v>336</v>
      </c>
      <c r="B296" s="13" t="s">
        <v>337</v>
      </c>
      <c r="C296" s="58">
        <v>3365.2</v>
      </c>
      <c r="D296" s="56">
        <v>23124</v>
      </c>
      <c r="E296" s="19" t="s">
        <v>602</v>
      </c>
    </row>
    <row r="297" spans="1:5" s="41" customFormat="1" ht="33" customHeight="1" x14ac:dyDescent="0.25">
      <c r="A297" s="22" t="s">
        <v>457</v>
      </c>
      <c r="B297" s="13" t="s">
        <v>453</v>
      </c>
      <c r="C297" s="58">
        <v>0</v>
      </c>
      <c r="D297" s="56">
        <v>327.10000000000002</v>
      </c>
      <c r="E297" s="19" t="s">
        <v>461</v>
      </c>
    </row>
    <row r="298" spans="1:5" s="46" customFormat="1" ht="26.25" customHeight="1" x14ac:dyDescent="0.25">
      <c r="A298" s="22" t="s">
        <v>593</v>
      </c>
      <c r="B298" s="13" t="s">
        <v>591</v>
      </c>
      <c r="C298" s="58">
        <v>0</v>
      </c>
      <c r="D298" s="56">
        <v>3317.5</v>
      </c>
      <c r="E298" s="19" t="s">
        <v>461</v>
      </c>
    </row>
    <row r="299" spans="1:5" ht="27.6" x14ac:dyDescent="0.25">
      <c r="A299" s="22" t="s">
        <v>268</v>
      </c>
      <c r="B299" s="13" t="s">
        <v>269</v>
      </c>
      <c r="C299" s="58">
        <v>0</v>
      </c>
      <c r="D299" s="58">
        <f>D300</f>
        <v>7501.5</v>
      </c>
      <c r="E299" s="19" t="s">
        <v>461</v>
      </c>
    </row>
    <row r="300" spans="1:5" s="41" customFormat="1" ht="27.6" x14ac:dyDescent="0.25">
      <c r="A300" s="22" t="s">
        <v>74</v>
      </c>
      <c r="B300" s="13" t="s">
        <v>454</v>
      </c>
      <c r="C300" s="58">
        <v>0</v>
      </c>
      <c r="D300" s="56">
        <f>D301+D302+D303</f>
        <v>7501.5</v>
      </c>
      <c r="E300" s="19" t="s">
        <v>461</v>
      </c>
    </row>
    <row r="301" spans="1:5" s="41" customFormat="1" ht="27.6" x14ac:dyDescent="0.25">
      <c r="A301" s="22" t="s">
        <v>76</v>
      </c>
      <c r="B301" s="13" t="s">
        <v>455</v>
      </c>
      <c r="C301" s="58">
        <v>0</v>
      </c>
      <c r="D301" s="56">
        <v>538.1</v>
      </c>
      <c r="E301" s="19" t="s">
        <v>461</v>
      </c>
    </row>
    <row r="302" spans="1:5" s="41" customFormat="1" ht="41.4" x14ac:dyDescent="0.25">
      <c r="A302" s="22" t="s">
        <v>78</v>
      </c>
      <c r="B302" s="13" t="s">
        <v>458</v>
      </c>
      <c r="C302" s="58">
        <v>0</v>
      </c>
      <c r="D302" s="56">
        <v>4083.1</v>
      </c>
      <c r="E302" s="19" t="s">
        <v>461</v>
      </c>
    </row>
    <row r="303" spans="1:5" s="41" customFormat="1" ht="27.6" x14ac:dyDescent="0.25">
      <c r="A303" s="22" t="s">
        <v>80</v>
      </c>
      <c r="B303" s="13" t="s">
        <v>459</v>
      </c>
      <c r="C303" s="58">
        <v>0</v>
      </c>
      <c r="D303" s="56">
        <v>2880.3</v>
      </c>
      <c r="E303" s="19" t="s">
        <v>461</v>
      </c>
    </row>
    <row r="304" spans="1:5" x14ac:dyDescent="0.25">
      <c r="A304" s="22" t="s">
        <v>146</v>
      </c>
      <c r="B304" s="13" t="s">
        <v>270</v>
      </c>
      <c r="C304" s="58">
        <f>C305</f>
        <v>5437.8</v>
      </c>
      <c r="D304" s="56">
        <f>D305</f>
        <v>0</v>
      </c>
      <c r="E304" s="19">
        <f t="shared" si="24"/>
        <v>0</v>
      </c>
    </row>
    <row r="305" spans="1:5" ht="27.6" x14ac:dyDescent="0.25">
      <c r="A305" s="22" t="s">
        <v>74</v>
      </c>
      <c r="B305" s="13" t="s">
        <v>271</v>
      </c>
      <c r="C305" s="58">
        <f>C306+C307+C308+C309</f>
        <v>5437.8</v>
      </c>
      <c r="D305" s="56">
        <f>D306+D307+D308+D309</f>
        <v>0</v>
      </c>
      <c r="E305" s="19">
        <f t="shared" si="24"/>
        <v>0</v>
      </c>
    </row>
    <row r="306" spans="1:5" ht="27.6" x14ac:dyDescent="0.25">
      <c r="A306" s="22" t="s">
        <v>76</v>
      </c>
      <c r="B306" s="13" t="s">
        <v>272</v>
      </c>
      <c r="C306" s="58">
        <v>876.4</v>
      </c>
      <c r="D306" s="56">
        <v>0</v>
      </c>
      <c r="E306" s="19">
        <f t="shared" si="24"/>
        <v>0</v>
      </c>
    </row>
    <row r="307" spans="1:5" ht="41.4" x14ac:dyDescent="0.25">
      <c r="A307" s="22" t="s">
        <v>78</v>
      </c>
      <c r="B307" s="13" t="s">
        <v>273</v>
      </c>
      <c r="C307" s="56">
        <v>2170.1999999999998</v>
      </c>
      <c r="D307" s="56">
        <v>0</v>
      </c>
      <c r="E307" s="19">
        <f t="shared" si="24"/>
        <v>0</v>
      </c>
    </row>
    <row r="308" spans="1:5" ht="27.6" x14ac:dyDescent="0.25">
      <c r="A308" s="22" t="s">
        <v>80</v>
      </c>
      <c r="B308" s="13" t="s">
        <v>274</v>
      </c>
      <c r="C308" s="56">
        <v>2173.4</v>
      </c>
      <c r="D308" s="56">
        <v>0</v>
      </c>
      <c r="E308" s="19">
        <f t="shared" si="24"/>
        <v>0</v>
      </c>
    </row>
    <row r="309" spans="1:5" s="29" customFormat="1" ht="27.6" x14ac:dyDescent="0.25">
      <c r="A309" s="22" t="s">
        <v>161</v>
      </c>
      <c r="B309" s="13" t="s">
        <v>338</v>
      </c>
      <c r="C309" s="56">
        <v>217.8</v>
      </c>
      <c r="D309" s="56">
        <v>0</v>
      </c>
      <c r="E309" s="19">
        <f t="shared" si="24"/>
        <v>0</v>
      </c>
    </row>
    <row r="310" spans="1:5" s="7" customFormat="1" ht="31.2" x14ac:dyDescent="0.25">
      <c r="A310" s="36" t="s">
        <v>306</v>
      </c>
      <c r="B310" s="25"/>
      <c r="C310" s="54">
        <f>C5+C9+C38+C93+C116+C128+C136+C171+C178+C185+C221+C233+C249+C270+C281</f>
        <v>900662.70000000007</v>
      </c>
      <c r="D310" s="61">
        <f>D5+D9+D38+D93+D116+D128+D132+D136+D171+D178+D185+D221+D233+D249+D270+D281</f>
        <v>1527961.9</v>
      </c>
      <c r="E310" s="18">
        <f>D310/C310</f>
        <v>1.69648626505794</v>
      </c>
    </row>
    <row r="311" spans="1:5" s="7" customFormat="1" ht="27.6" x14ac:dyDescent="0.25">
      <c r="A311" s="21" t="s">
        <v>275</v>
      </c>
      <c r="B311" s="25" t="s">
        <v>276</v>
      </c>
      <c r="C311" s="54">
        <f>C312+C313+C314+C315+C316+C317+C318+C319+C320+C321+C322+C323</f>
        <v>10640.500000000002</v>
      </c>
      <c r="D311" s="54">
        <f>D312+D313+D314+D315+D316+D317+D318+D319+D320+D321+D322+D323</f>
        <v>10714.6</v>
      </c>
      <c r="E311" s="18">
        <f>D311/C311</f>
        <v>1.0069639584605985</v>
      </c>
    </row>
    <row r="312" spans="1:5" x14ac:dyDescent="0.25">
      <c r="A312" s="22" t="s">
        <v>277</v>
      </c>
      <c r="B312" s="13" t="s">
        <v>278</v>
      </c>
      <c r="C312" s="56">
        <v>757.5</v>
      </c>
      <c r="D312" s="56">
        <v>1472.7</v>
      </c>
      <c r="E312" s="19" t="s">
        <v>603</v>
      </c>
    </row>
    <row r="313" spans="1:5" ht="27.6" x14ac:dyDescent="0.25">
      <c r="A313" s="22" t="s">
        <v>279</v>
      </c>
      <c r="B313" s="13" t="s">
        <v>280</v>
      </c>
      <c r="C313" s="56">
        <v>1004.4</v>
      </c>
      <c r="D313" s="56">
        <v>813.2</v>
      </c>
      <c r="E313" s="19">
        <f t="shared" ref="E313:E323" si="25">D313/C313</f>
        <v>0.80963759458383122</v>
      </c>
    </row>
    <row r="314" spans="1:5" ht="27.6" x14ac:dyDescent="0.25">
      <c r="A314" s="22" t="s">
        <v>346</v>
      </c>
      <c r="B314" s="13" t="s">
        <v>281</v>
      </c>
      <c r="C314" s="56">
        <v>853.2</v>
      </c>
      <c r="D314" s="56">
        <v>691.3</v>
      </c>
      <c r="E314" s="19">
        <f t="shared" si="25"/>
        <v>0.81024378809188924</v>
      </c>
    </row>
    <row r="315" spans="1:5" ht="41.4" x14ac:dyDescent="0.25">
      <c r="A315" s="22" t="s">
        <v>282</v>
      </c>
      <c r="B315" s="13" t="s">
        <v>283</v>
      </c>
      <c r="C315" s="56">
        <v>1121</v>
      </c>
      <c r="D315" s="56">
        <v>1640.9</v>
      </c>
      <c r="E315" s="19">
        <f t="shared" si="25"/>
        <v>1.4637823371989296</v>
      </c>
    </row>
    <row r="316" spans="1:5" ht="41.4" x14ac:dyDescent="0.25">
      <c r="A316" s="22" t="s">
        <v>284</v>
      </c>
      <c r="B316" s="13" t="s">
        <v>285</v>
      </c>
      <c r="C316" s="56">
        <v>1388.7</v>
      </c>
      <c r="D316" s="56">
        <v>2145.1999999999998</v>
      </c>
      <c r="E316" s="19">
        <f t="shared" si="25"/>
        <v>1.5447540865557714</v>
      </c>
    </row>
    <row r="317" spans="1:5" ht="27.6" x14ac:dyDescent="0.25">
      <c r="A317" s="22" t="s">
        <v>286</v>
      </c>
      <c r="B317" s="13" t="s">
        <v>287</v>
      </c>
      <c r="C317" s="56">
        <v>151.1</v>
      </c>
      <c r="D317" s="56">
        <v>0</v>
      </c>
      <c r="E317" s="19">
        <f t="shared" si="25"/>
        <v>0</v>
      </c>
    </row>
    <row r="318" spans="1:5" ht="41.4" x14ac:dyDescent="0.25">
      <c r="A318" s="22" t="s">
        <v>288</v>
      </c>
      <c r="B318" s="13" t="s">
        <v>289</v>
      </c>
      <c r="C318" s="56">
        <v>677.2</v>
      </c>
      <c r="D318" s="56">
        <v>0</v>
      </c>
      <c r="E318" s="19">
        <f t="shared" si="25"/>
        <v>0</v>
      </c>
    </row>
    <row r="319" spans="1:5" ht="41.4" x14ac:dyDescent="0.25">
      <c r="A319" s="22" t="s">
        <v>290</v>
      </c>
      <c r="B319" s="13" t="s">
        <v>291</v>
      </c>
      <c r="C319" s="56">
        <v>1186.5</v>
      </c>
      <c r="D319" s="56">
        <v>0</v>
      </c>
      <c r="E319" s="19">
        <f t="shared" si="25"/>
        <v>0</v>
      </c>
    </row>
    <row r="320" spans="1:5" ht="27.6" x14ac:dyDescent="0.25">
      <c r="A320" s="22" t="s">
        <v>292</v>
      </c>
      <c r="B320" s="13" t="s">
        <v>293</v>
      </c>
      <c r="C320" s="56">
        <v>381.8</v>
      </c>
      <c r="D320" s="56">
        <v>487.9</v>
      </c>
      <c r="E320" s="19">
        <f t="shared" si="25"/>
        <v>1.2778941854374017</v>
      </c>
    </row>
    <row r="321" spans="1:5" ht="41.4" x14ac:dyDescent="0.25">
      <c r="A321" s="22" t="s">
        <v>294</v>
      </c>
      <c r="B321" s="13" t="s">
        <v>295</v>
      </c>
      <c r="C321" s="56">
        <v>815.7</v>
      </c>
      <c r="D321" s="56">
        <v>921.1</v>
      </c>
      <c r="E321" s="19">
        <f t="shared" si="25"/>
        <v>1.1292141718769155</v>
      </c>
    </row>
    <row r="322" spans="1:5" ht="27.6" x14ac:dyDescent="0.25">
      <c r="A322" s="22" t="s">
        <v>296</v>
      </c>
      <c r="B322" s="13" t="s">
        <v>297</v>
      </c>
      <c r="C322" s="56">
        <v>1450.7</v>
      </c>
      <c r="D322" s="56">
        <v>941.7</v>
      </c>
      <c r="E322" s="19">
        <f t="shared" si="25"/>
        <v>0.64913490039291377</v>
      </c>
    </row>
    <row r="323" spans="1:5" s="29" customFormat="1" ht="27.6" x14ac:dyDescent="0.25">
      <c r="A323" s="22" t="s">
        <v>339</v>
      </c>
      <c r="B323" s="13" t="s">
        <v>340</v>
      </c>
      <c r="C323" s="56">
        <v>852.7</v>
      </c>
      <c r="D323" s="56">
        <v>1600.6</v>
      </c>
      <c r="E323" s="19">
        <f t="shared" si="25"/>
        <v>1.8770962823970914</v>
      </c>
    </row>
    <row r="324" spans="1:5" s="7" customFormat="1" x14ac:dyDescent="0.25">
      <c r="A324" s="21" t="s">
        <v>298</v>
      </c>
      <c r="B324" s="25" t="s">
        <v>299</v>
      </c>
      <c r="C324" s="54">
        <f>C325+C327</f>
        <v>7527.1</v>
      </c>
      <c r="D324" s="54">
        <f>D325+D326+D327</f>
        <v>3215.2999999999997</v>
      </c>
      <c r="E324" s="18">
        <f>D324/C324</f>
        <v>0.42716318369624418</v>
      </c>
    </row>
    <row r="325" spans="1:5" x14ac:dyDescent="0.25">
      <c r="A325" s="22" t="s">
        <v>300</v>
      </c>
      <c r="B325" s="13" t="s">
        <v>301</v>
      </c>
      <c r="C325" s="56">
        <v>3521.3</v>
      </c>
      <c r="D325" s="56">
        <v>2752.7</v>
      </c>
      <c r="E325" s="19">
        <f>D325/C325</f>
        <v>0.7817283389657228</v>
      </c>
    </row>
    <row r="326" spans="1:5" s="42" customFormat="1" ht="41.4" x14ac:dyDescent="0.25">
      <c r="A326" s="22" t="s">
        <v>465</v>
      </c>
      <c r="B326" s="13" t="s">
        <v>460</v>
      </c>
      <c r="C326" s="56">
        <v>0</v>
      </c>
      <c r="D326" s="56">
        <v>387.6</v>
      </c>
      <c r="E326" s="19" t="s">
        <v>461</v>
      </c>
    </row>
    <row r="327" spans="1:5" ht="27" customHeight="1" thickBot="1" x14ac:dyDescent="0.3">
      <c r="A327" s="43" t="s">
        <v>302</v>
      </c>
      <c r="B327" s="13" t="s">
        <v>303</v>
      </c>
      <c r="C327" s="56">
        <v>4005.8</v>
      </c>
      <c r="D327" s="56">
        <v>75</v>
      </c>
      <c r="E327" s="19">
        <f>D327/C327</f>
        <v>1.8722851864796046E-2</v>
      </c>
    </row>
    <row r="328" spans="1:5" s="4" customFormat="1" ht="34.200000000000003" thickBot="1" x14ac:dyDescent="0.3">
      <c r="A328" s="23" t="s">
        <v>307</v>
      </c>
      <c r="B328" s="16"/>
      <c r="C328" s="62">
        <f>C324+C311</f>
        <v>18167.600000000002</v>
      </c>
      <c r="D328" s="62">
        <f>D324+D311</f>
        <v>13929.9</v>
      </c>
      <c r="E328" s="20">
        <f>D328/C328</f>
        <v>0.76674409388141518</v>
      </c>
    </row>
    <row r="329" spans="1:5" s="4" customFormat="1" ht="16.2" thickBot="1" x14ac:dyDescent="0.3">
      <c r="A329" s="24" t="s">
        <v>304</v>
      </c>
      <c r="B329" s="16"/>
      <c r="C329" s="62">
        <f>C310+C328</f>
        <v>918830.3</v>
      </c>
      <c r="D329" s="62">
        <f>D310+D328</f>
        <v>1541891.7999999998</v>
      </c>
      <c r="E329" s="27">
        <f>D329/C329</f>
        <v>1.6781029097538465</v>
      </c>
    </row>
    <row r="330" spans="1:5" x14ac:dyDescent="0.25">
      <c r="A330" s="2"/>
    </row>
    <row r="331" spans="1:5" ht="15.6" x14ac:dyDescent="0.3">
      <c r="A331" s="3"/>
      <c r="B331" s="9"/>
      <c r="C331" s="9"/>
      <c r="D331" s="3"/>
      <c r="E331" s="47"/>
    </row>
  </sheetData>
  <mergeCells count="3">
    <mergeCell ref="A2:B2"/>
    <mergeCell ref="A1:E1"/>
    <mergeCell ref="D2:E2"/>
  </mergeCells>
  <pageMargins left="1.1417322834645669" right="0.15748031496062992" top="0.74803149606299213" bottom="0.59055118110236227" header="0.51181102362204722" footer="0.31496062992125984"/>
  <pageSetup paperSize="9" scale="64" fitToHeight="0" orientation="portrait" r:id="rId1"/>
  <headerFooter>
    <evenHeader>&amp;LФинансовое управление города  Лыткарино</evenHeader>
    <evenFooter>&amp;L 05.10.2020 17:14:45&amp;R&amp;P/&amp;N</evenFooter>
    <firstHeader>&amp;LФинансовое управление города  Лыткарино</firstHeader>
    <firstFooter>&amp;L 05.10.2020 17:14:45&amp;R&amp;P/&amp;N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Миронова Евгения Ивановна</dc:creator>
  <cp:lastModifiedBy>Пашкевич Юлия Васильевна</cp:lastModifiedBy>
  <cp:lastPrinted>2023-04-17T12:27:49Z</cp:lastPrinted>
  <dcterms:created xsi:type="dcterms:W3CDTF">2020-10-05T14:14:45Z</dcterms:created>
  <dcterms:modified xsi:type="dcterms:W3CDTF">2023-07-12T08:56:57Z</dcterms:modified>
</cp:coreProperties>
</file>