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8" yWindow="-12" windowWidth="14436" windowHeight="11352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E50" i="2" l="1"/>
  <c r="F49" i="2"/>
  <c r="E35" i="2"/>
  <c r="F39" i="2"/>
  <c r="E32" i="2"/>
  <c r="F30" i="2"/>
  <c r="F23" i="2"/>
  <c r="F24" i="2"/>
  <c r="F25" i="2"/>
  <c r="F27" i="2"/>
  <c r="E15" i="2"/>
  <c r="D45" i="2" l="1"/>
  <c r="D35" i="2"/>
  <c r="D22" i="2"/>
  <c r="D15" i="2"/>
  <c r="F46" i="2" l="1"/>
  <c r="F52" i="2" l="1"/>
  <c r="F48" i="2"/>
  <c r="F47" i="2"/>
  <c r="E45" i="2"/>
  <c r="F45" i="2" s="1"/>
  <c r="F44" i="2"/>
  <c r="E43" i="2"/>
  <c r="F42" i="2"/>
  <c r="E41" i="2"/>
  <c r="F40" i="2"/>
  <c r="F38" i="2"/>
  <c r="F37" i="2"/>
  <c r="F36" i="2"/>
  <c r="F35" i="2" l="1"/>
  <c r="F31" i="2"/>
  <c r="F29" i="2"/>
  <c r="E28" i="2"/>
  <c r="E54" i="2" s="1"/>
  <c r="F20" i="2"/>
  <c r="E22" i="2"/>
  <c r="F22" i="2" s="1"/>
  <c r="E18" i="2"/>
  <c r="F16" i="2"/>
  <c r="F10" i="2"/>
  <c r="F11" i="2"/>
  <c r="F12" i="2"/>
  <c r="F13" i="2"/>
  <c r="F14" i="2"/>
  <c r="F9" i="2"/>
  <c r="E8" i="2"/>
  <c r="D50" i="2"/>
  <c r="F50" i="2" s="1"/>
  <c r="D43" i="2"/>
  <c r="F43" i="2" s="1"/>
  <c r="D41" i="2"/>
  <c r="F41" i="2" s="1"/>
  <c r="D32" i="2"/>
  <c r="D28" i="2"/>
  <c r="F28" i="2" s="1"/>
  <c r="D18" i="2"/>
  <c r="D8" i="2"/>
  <c r="D54" i="2" l="1"/>
  <c r="F15" i="2"/>
  <c r="F18" i="2"/>
  <c r="F8" i="2"/>
  <c r="F54" i="2" l="1"/>
</calcChain>
</file>

<file path=xl/sharedStrings.xml><?xml version="1.0" encoding="utf-8"?>
<sst xmlns="http://schemas.openxmlformats.org/spreadsheetml/2006/main" count="138" uniqueCount="77">
  <si>
    <t xml:space="preserve"> Наименование показателя</t>
  </si>
  <si>
    <t>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</si>
  <si>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</si>
  <si>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</si>
  <si>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</si>
  <si>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</si>
  <si>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Обеспечение проведения выборов и референдумов</t>
  </si>
  <si>
    <t xml:space="preserve">  Другие общегосударственные вопросы</t>
  </si>
  <si>
    <t>Национальная оборона</t>
  </si>
  <si>
    <t xml:space="preserve">  Мобилизационная  и  вневойсковая  подготовка</t>
  </si>
  <si>
    <t>Национальная безопасность и правоохранительная деятельность</t>
  </si>
  <si>
    <t xml:space="preserve">  Гражданская  оборона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</si>
  <si>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</si>
  <si>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Другие  вопросы  в  области  национальной  безопасности  и  правоохранительной  деятельности</t>
  </si>
  <si>
    <t>Национальная экономика</t>
  </si>
  <si>
    <t xml:space="preserve">  Транспорт</t>
  </si>
  <si>
    <t xml:space="preserve">  Дорожное  хозяйство  (дорожные  фонды)  </t>
  </si>
  <si>
    <t xml:space="preserve">  Связь и информатика</t>
  </si>
  <si>
    <t xml:space="preserve">  Другие вопросы в области национальной экономики</t>
  </si>
  <si>
    <t>Жилищно-коммунальное хозяйство</t>
  </si>
  <si>
    <t xml:space="preserve">  Жилищное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</si>
  <si>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</si>
  <si>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</si>
  <si>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Охрана окружающей среды</t>
  </si>
  <si>
    <t>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</si>
  <si>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</si>
  <si>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</si>
  <si>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</si>
  <si>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Другие вопросы в области образования</t>
  </si>
  <si>
    <t>Культура,  кинематография</t>
  </si>
  <si>
    <t xml:space="preserve">  Культура </t>
  </si>
  <si>
    <t>Здравоохранение</t>
  </si>
  <si>
    <t xml:space="preserve">  Другие вопросы в области здравоохранения</t>
  </si>
  <si>
    <t>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</si>
  <si>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</si>
  <si>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</si>
  <si>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</si>
  <si>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>Физическая  культура  и  спорт</t>
  </si>
  <si>
    <t xml:space="preserve">  Физическая культура</t>
  </si>
  <si>
    <t xml:space="preserve">  Массовый  спорт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</si>
  <si>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</si>
  <si>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</si>
  <si>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</si>
  <si>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</si>
  <si>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</si>
  <si>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</si>
  <si>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</si>
  <si>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</si>
  <si>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</si>
  <si>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</si>
  <si>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</si>
  <si>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Раздел </t>
  </si>
  <si>
    <t>Подраздел</t>
  </si>
  <si>
    <t>%
гр.5/гр.4</t>
  </si>
  <si>
    <t>1</t>
  </si>
  <si>
    <t>2</t>
  </si>
  <si>
    <t>3</t>
  </si>
  <si>
    <t>5</t>
  </si>
  <si>
    <t>6</t>
  </si>
  <si>
    <t xml:space="preserve">  (тыс. руб.)</t>
  </si>
  <si>
    <t xml:space="preserve">  Сельское хозяйство и рыболовство</t>
  </si>
  <si>
    <t>в 5 раз</t>
  </si>
  <si>
    <t>Аналитические данные о расходах бюджета городского округа Лыткарино по разделам и подразделам классификации расходов за отчетный период 01.07.2023 года в сравнении с периодом 01.07.2022 года.</t>
  </si>
  <si>
    <t>Исполнено на 01.07.2022</t>
  </si>
  <si>
    <t>Исполнено на 01.07.2023</t>
  </si>
  <si>
    <t xml:space="preserve">  Мобилизационная подготовка экономики</t>
  </si>
  <si>
    <t xml:space="preserve">  Молодежная политика</t>
  </si>
  <si>
    <t xml:space="preserve">  Другие вопросы в области социальной политики</t>
  </si>
  <si>
    <t>в 7,3 раза</t>
  </si>
  <si>
    <t>в 2,3 раза</t>
  </si>
  <si>
    <t>в 2 раза</t>
  </si>
  <si>
    <t>в 8,4 раза</t>
  </si>
  <si>
    <t xml:space="preserve">  Сбор, удаление отходов и очистка сточных вод</t>
  </si>
  <si>
    <t xml:space="preserve">  Другие вопросы в области охраны окружающей среды</t>
  </si>
  <si>
    <t xml:space="preserve">  Спорт высших достижений</t>
  </si>
  <si>
    <t>в 2,4 раза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</si>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</sst>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_ ;\-&quot;  &quot;"/>
    <numFmt numFmtId="165" formatCode="_-* #,##0_р_._-;\-* #,##0_р_._-;_-* &quot;-&quot;_р_._-;_-@_-"/>
    <numFmt numFmtId="166" formatCode="_-* #,##0.00_р_._-;\-* #,##0.00_р_._-;_-* &quot;-&quot;??_р_._-;_-@_-"/>
    <numFmt numFmtId="167" formatCode="#,##0.00\ _₽"/>
    <numFmt numFmtId="168" formatCode="0.0%"/>
    <numFmt numFmtId="169" formatCode="0.0"/>
  </numFmts>
  <fonts count="2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5"/>
      <color indexed="62"/>
      <name val="Times New Roman"/>
      <family val="1"/>
      <charset val="204"/>
    </font>
    <font>
      <b/>
      <sz val="13"/>
      <color indexed="62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8"/>
      <color indexed="62"/>
      <name val="Cambria"/>
      <family val="1"/>
      <charset val="204"/>
    </font>
    <font>
      <sz val="10"/>
      <color indexed="19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2" borderId="1"/>
    <xf numFmtId="0" fontId="5" fillId="2" borderId="1"/>
    <xf numFmtId="0" fontId="6" fillId="4" borderId="1" applyNumberFormat="0" applyBorder="0" applyAlignment="0" applyProtection="0"/>
    <xf numFmtId="0" fontId="6" fillId="5" borderId="1" applyNumberFormat="0" applyBorder="0" applyAlignment="0" applyProtection="0"/>
    <xf numFmtId="0" fontId="6" fillId="6" borderId="1" applyNumberFormat="0" applyBorder="0" applyAlignment="0" applyProtection="0"/>
    <xf numFmtId="0" fontId="6" fillId="7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6" fillId="8" borderId="1" applyNumberFormat="0" applyBorder="0" applyAlignment="0" applyProtection="0"/>
    <xf numFmtId="0" fontId="6" fillId="5" borderId="1" applyNumberFormat="0" applyBorder="0" applyAlignment="0" applyProtection="0"/>
    <xf numFmtId="0" fontId="6" fillId="9" borderId="1" applyNumberFormat="0" applyBorder="0" applyAlignment="0" applyProtection="0"/>
    <xf numFmtId="0" fontId="6" fillId="10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7" fillId="8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0" borderId="1" applyNumberFormat="0" applyBorder="0" applyAlignment="0" applyProtection="0"/>
    <xf numFmtId="0" fontId="7" fillId="8" borderId="1" applyNumberFormat="0" applyBorder="0" applyAlignment="0" applyProtection="0"/>
    <xf numFmtId="0" fontId="7" fillId="5" borderId="1" applyNumberFormat="0" applyBorder="0" applyAlignment="0" applyProtection="0"/>
    <xf numFmtId="0" fontId="7" fillId="13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4" borderId="1" applyNumberFormat="0" applyBorder="0" applyAlignment="0" applyProtection="0"/>
    <xf numFmtId="0" fontId="7" fillId="15" borderId="1" applyNumberFormat="0" applyBorder="0" applyAlignment="0" applyProtection="0"/>
    <xf numFmtId="0" fontId="7" fillId="16" borderId="1" applyNumberFormat="0" applyBorder="0" applyAlignment="0" applyProtection="0"/>
    <xf numFmtId="0" fontId="8" fillId="9" borderId="4" applyNumberFormat="0" applyAlignment="0" applyProtection="0"/>
    <xf numFmtId="0" fontId="9" fillId="17" borderId="5" applyNumberFormat="0" applyAlignment="0" applyProtection="0"/>
    <xf numFmtId="0" fontId="10" fillId="17" borderId="4" applyNumberFormat="0" applyAlignment="0" applyProtection="0"/>
    <xf numFmtId="0" fontId="11" fillId="2" borderId="6" applyNumberFormat="0" applyFill="0" applyAlignment="0" applyProtection="0"/>
    <xf numFmtId="0" fontId="12" fillId="2" borderId="7" applyNumberFormat="0" applyFill="0" applyAlignment="0" applyProtection="0"/>
    <xf numFmtId="0" fontId="13" fillId="2" borderId="8" applyNumberFormat="0" applyFill="0" applyAlignment="0" applyProtection="0"/>
    <xf numFmtId="0" fontId="13" fillId="2" borderId="1" applyNumberFormat="0" applyFill="0" applyBorder="0" applyAlignment="0" applyProtection="0"/>
    <xf numFmtId="0" fontId="14" fillId="2" borderId="9" applyNumberFormat="0" applyFill="0" applyAlignment="0" applyProtection="0"/>
    <xf numFmtId="0" fontId="15" fillId="18" borderId="10" applyNumberFormat="0" applyAlignment="0" applyProtection="0"/>
    <xf numFmtId="0" fontId="16" fillId="2" borderId="1" applyNumberFormat="0" applyFill="0" applyBorder="0" applyAlignment="0" applyProtection="0"/>
    <xf numFmtId="0" fontId="17" fillId="9" borderId="1" applyNumberFormat="0" applyBorder="0" applyAlignment="0" applyProtection="0"/>
    <xf numFmtId="0" fontId="18" fillId="19" borderId="1" applyNumberFormat="0" applyBorder="0" applyAlignment="0" applyProtection="0"/>
    <xf numFmtId="0" fontId="19" fillId="2" borderId="1" applyNumberFormat="0" applyFill="0" applyBorder="0" applyAlignment="0" applyProtection="0"/>
    <xf numFmtId="0" fontId="22" fillId="6" borderId="11" applyNumberFormat="0" applyFont="0" applyAlignment="0" applyProtection="0"/>
    <xf numFmtId="0" fontId="20" fillId="2" borderId="12" applyNumberFormat="0" applyFill="0" applyAlignment="0" applyProtection="0"/>
    <xf numFmtId="0" fontId="20" fillId="2" borderId="1" applyNumberFormat="0" applyFill="0" applyBorder="0" applyAlignment="0" applyProtection="0"/>
    <xf numFmtId="165" fontId="22" fillId="2" borderId="1" applyFont="0" applyFill="0" applyBorder="0" applyAlignment="0" applyProtection="0"/>
    <xf numFmtId="166" fontId="22" fillId="2" borderId="1" applyFont="0" applyFill="0" applyBorder="0" applyAlignment="0" applyProtection="0"/>
    <xf numFmtId="0" fontId="21" fillId="8" borderId="1" applyNumberFormat="0" applyBorder="0" applyAlignment="0" applyProtection="0"/>
    <xf numFmtId="0" fontId="27" fillId="2" borderId="3"/>
  </cellStyleXfs>
  <cellXfs count="77">
    <xf numFmtId="0" fontId="0" fillId="2" borderId="1" xfId="0"/>
    <xf numFmtId="0" fontId="2" fillId="2" borderId="1" xfId="0" applyFont="1" applyAlignment="1">
      <alignment horizontal="left" vertical="center"/>
    </xf>
    <xf numFmtId="0" fontId="24" fillId="2" borderId="1" xfId="0" applyFont="1" applyAlignment="1">
      <alignment horizontal="left" vertical="center"/>
    </xf>
    <xf numFmtId="0" fontId="0" fillId="2" borderId="1" xfId="0" applyAlignment="1">
      <alignment horizontal="left" vertical="center"/>
    </xf>
    <xf numFmtId="0" fontId="1" fillId="2" borderId="1" xfId="0" applyFont="1" applyAlignment="1">
      <alignment horizontal="left" vertical="center"/>
    </xf>
    <xf numFmtId="0" fontId="2" fillId="0" borderId="1" xfId="0" applyFont="1" applyFill="1" applyAlignment="1">
      <alignment horizontal="left" vertical="center"/>
    </xf>
    <xf numFmtId="0" fontId="0" fillId="0" borderId="1" xfId="0" applyFill="1" applyAlignment="1">
      <alignment horizontal="left" vertical="center"/>
    </xf>
    <xf numFmtId="0" fontId="0" fillId="2" borderId="3" xfId="0" applyBorder="1" applyAlignment="1">
      <alignment horizontal="left" vertical="center"/>
    </xf>
    <xf numFmtId="164" fontId="2" fillId="2" borderId="3" xfId="0" applyNumberFormat="1" applyFont="1" applyBorder="1" applyAlignment="1">
      <alignment horizontal="left" vertical="center"/>
    </xf>
    <xf numFmtId="40" fontId="2" fillId="0" borderId="3" xfId="0" applyNumberFormat="1" applyFont="1" applyFill="1" applyBorder="1" applyAlignment="1">
      <alignment horizontal="left" vertical="center"/>
    </xf>
    <xf numFmtId="167" fontId="0" fillId="2" borderId="3" xfId="0" applyNumberFormat="1" applyBorder="1" applyAlignment="1">
      <alignment horizontal="left" vertical="center"/>
    </xf>
    <xf numFmtId="2" fontId="0" fillId="2" borderId="1" xfId="0" applyNumberFormat="1" applyAlignment="1">
      <alignment horizontal="left" vertical="center"/>
    </xf>
    <xf numFmtId="0" fontId="25" fillId="20" borderId="13" xfId="0" applyFont="1" applyFill="1" applyBorder="1" applyAlignment="1">
      <alignment horizontal="left" vertical="center" wrapText="1"/>
    </xf>
    <xf numFmtId="168" fontId="25" fillId="2" borderId="13" xfId="0" applyNumberFormat="1" applyFont="1" applyBorder="1" applyAlignment="1">
      <alignment horizontal="center"/>
    </xf>
    <xf numFmtId="0" fontId="2" fillId="2" borderId="3" xfId="0" applyFont="1" applyBorder="1" applyAlignment="1">
      <alignment horizontal="left" vertical="center"/>
    </xf>
    <xf numFmtId="49" fontId="2" fillId="2" borderId="3" xfId="0" applyNumberFormat="1" applyFont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Border="1" applyAlignment="1">
      <alignment horizontal="right" vertical="center"/>
    </xf>
    <xf numFmtId="49" fontId="25" fillId="2" borderId="3" xfId="0" applyNumberFormat="1" applyFont="1" applyBorder="1" applyAlignment="1">
      <alignment horizontal="right" vertical="center"/>
    </xf>
    <xf numFmtId="49" fontId="25" fillId="2" borderId="13" xfId="0" applyNumberFormat="1" applyFont="1" applyBorder="1" applyAlignment="1">
      <alignment horizontal="center" vertical="center" wrapText="1"/>
    </xf>
    <xf numFmtId="49" fontId="25" fillId="2" borderId="13" xfId="0" applyNumberFormat="1" applyFont="1" applyBorder="1" applyAlignment="1">
      <alignment horizontal="left" vertical="center" wrapText="1"/>
    </xf>
    <xf numFmtId="49" fontId="25" fillId="2" borderId="13" xfId="0" applyNumberFormat="1" applyFont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center" wrapText="1"/>
    </xf>
    <xf numFmtId="168" fontId="25" fillId="2" borderId="13" xfId="0" applyNumberFormat="1" applyFont="1" applyBorder="1" applyAlignment="1">
      <alignment horizontal="center" vertical="center"/>
    </xf>
    <xf numFmtId="0" fontId="25" fillId="3" borderId="13" xfId="0" applyFont="1" applyFill="1" applyBorder="1" applyAlignment="1">
      <alignment horizontal="left" vertical="top" wrapText="1"/>
    </xf>
    <xf numFmtId="0" fontId="4" fillId="20" borderId="14" xfId="0" applyFont="1" applyFill="1" applyBorder="1" applyAlignment="1">
      <alignment horizontal="left" vertical="center" wrapText="1"/>
    </xf>
    <xf numFmtId="168" fontId="4" fillId="2" borderId="16" xfId="0" applyNumberFormat="1" applyFont="1" applyBorder="1" applyAlignment="1">
      <alignment horizontal="center"/>
    </xf>
    <xf numFmtId="0" fontId="4" fillId="20" borderId="19" xfId="0" applyFont="1" applyFill="1" applyBorder="1" applyAlignment="1">
      <alignment horizontal="left" vertical="center" wrapText="1"/>
    </xf>
    <xf numFmtId="168" fontId="4" fillId="2" borderId="20" xfId="0" applyNumberFormat="1" applyFont="1" applyBorder="1" applyAlignment="1">
      <alignment horizontal="center"/>
    </xf>
    <xf numFmtId="0" fontId="4" fillId="20" borderId="15" xfId="0" applyFont="1" applyFill="1" applyBorder="1" applyAlignment="1">
      <alignment horizontal="left" vertical="center" wrapText="1"/>
    </xf>
    <xf numFmtId="168" fontId="4" fillId="2" borderId="17" xfId="0" applyNumberFormat="1" applyFont="1" applyBorder="1" applyAlignment="1">
      <alignment horizontal="center"/>
    </xf>
    <xf numFmtId="0" fontId="4" fillId="20" borderId="21" xfId="0" applyFont="1" applyFill="1" applyBorder="1" applyAlignment="1">
      <alignment horizontal="left" vertical="center" wrapText="1"/>
    </xf>
    <xf numFmtId="168" fontId="4" fillId="2" borderId="22" xfId="0" applyNumberFormat="1" applyFont="1" applyBorder="1" applyAlignment="1">
      <alignment horizontal="center"/>
    </xf>
    <xf numFmtId="0" fontId="4" fillId="20" borderId="21" xfId="0" applyFont="1" applyFill="1" applyBorder="1" applyAlignment="1">
      <alignment vertical="center" wrapText="1"/>
    </xf>
    <xf numFmtId="169" fontId="25" fillId="2" borderId="13" xfId="0" applyNumberFormat="1" applyFont="1" applyBorder="1" applyAlignment="1">
      <alignment horizontal="center" vertical="center" wrapText="1"/>
    </xf>
    <xf numFmtId="169" fontId="25" fillId="0" borderId="13" xfId="0" applyNumberFormat="1" applyFont="1" applyFill="1" applyBorder="1" applyAlignment="1">
      <alignment horizontal="center" vertical="center" wrapText="1"/>
    </xf>
    <xf numFmtId="1" fontId="25" fillId="2" borderId="13" xfId="0" applyNumberFormat="1" applyFont="1" applyBorder="1" applyAlignment="1">
      <alignment horizontal="center" vertical="center" wrapText="1"/>
    </xf>
    <xf numFmtId="1" fontId="25" fillId="20" borderId="13" xfId="0" applyNumberFormat="1" applyFont="1" applyFill="1" applyBorder="1" applyAlignment="1">
      <alignment horizontal="center" wrapText="1"/>
    </xf>
    <xf numFmtId="1" fontId="25" fillId="20" borderId="13" xfId="0" quotePrefix="1" applyNumberFormat="1" applyFont="1" applyFill="1" applyBorder="1" applyAlignment="1">
      <alignment horizontal="center"/>
    </xf>
    <xf numFmtId="1" fontId="4" fillId="20" borderId="18" xfId="0" quotePrefix="1" applyNumberFormat="1" applyFont="1" applyFill="1" applyBorder="1" applyAlignment="1">
      <alignment horizontal="center"/>
    </xf>
    <xf numFmtId="1" fontId="4" fillId="20" borderId="2" xfId="0" quotePrefix="1" applyNumberFormat="1" applyFont="1" applyFill="1" applyBorder="1" applyAlignment="1">
      <alignment horizontal="center"/>
    </xf>
    <xf numFmtId="1" fontId="4" fillId="20" borderId="24" xfId="0" quotePrefix="1" applyNumberFormat="1" applyFont="1" applyFill="1" applyBorder="1" applyAlignment="1">
      <alignment horizontal="center"/>
    </xf>
    <xf numFmtId="1" fontId="4" fillId="20" borderId="23" xfId="0" quotePrefix="1" applyNumberFormat="1" applyFont="1" applyFill="1" applyBorder="1" applyAlignment="1">
      <alignment horizontal="center"/>
    </xf>
    <xf numFmtId="1" fontId="25" fillId="20" borderId="13" xfId="0" quotePrefix="1" applyNumberFormat="1" applyFont="1" applyFill="1" applyBorder="1" applyAlignment="1">
      <alignment horizontal="center" vertical="center"/>
    </xf>
    <xf numFmtId="1" fontId="25" fillId="3" borderId="13" xfId="0" quotePrefix="1" applyNumberFormat="1" applyFont="1" applyFill="1" applyBorder="1" applyAlignment="1">
      <alignment horizontal="center"/>
    </xf>
    <xf numFmtId="1" fontId="4" fillId="3" borderId="13" xfId="0" quotePrefix="1" applyNumberFormat="1" applyFont="1" applyFill="1" applyBorder="1" applyAlignment="1">
      <alignment horizontal="center"/>
    </xf>
    <xf numFmtId="1" fontId="25" fillId="20" borderId="13" xfId="0" applyNumberFormat="1" applyFont="1" applyFill="1" applyBorder="1" applyAlignment="1">
      <alignment horizontal="center"/>
    </xf>
    <xf numFmtId="1" fontId="4" fillId="20" borderId="18" xfId="0" applyNumberFormat="1" applyFont="1" applyFill="1" applyBorder="1" applyAlignment="1">
      <alignment horizontal="center"/>
    </xf>
    <xf numFmtId="1" fontId="4" fillId="20" borderId="2" xfId="0" applyNumberFormat="1" applyFont="1" applyFill="1" applyBorder="1" applyAlignment="1">
      <alignment horizontal="center"/>
    </xf>
    <xf numFmtId="1" fontId="4" fillId="20" borderId="13" xfId="0" applyNumberFormat="1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 vertical="center" wrapText="1"/>
    </xf>
    <xf numFmtId="1" fontId="4" fillId="20" borderId="24" xfId="0" quotePrefix="1" applyNumberFormat="1" applyFont="1" applyFill="1" applyBorder="1" applyAlignment="1" applyProtection="1">
      <alignment horizontal="center"/>
      <protection locked="0"/>
    </xf>
    <xf numFmtId="0" fontId="4" fillId="20" borderId="2" xfId="0" applyFont="1" applyFill="1" applyBorder="1" applyAlignment="1">
      <alignment horizontal="left" vertical="center" wrapText="1"/>
    </xf>
    <xf numFmtId="168" fontId="4" fillId="2" borderId="2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20" borderId="24" xfId="0" applyFont="1" applyFill="1" applyBorder="1" applyAlignment="1">
      <alignment horizontal="left" vertical="center" wrapText="1"/>
    </xf>
    <xf numFmtId="168" fontId="4" fillId="2" borderId="24" xfId="0" applyNumberFormat="1" applyFont="1" applyBorder="1" applyAlignment="1">
      <alignment horizontal="center"/>
    </xf>
    <xf numFmtId="0" fontId="4" fillId="20" borderId="18" xfId="0" applyFont="1" applyFill="1" applyBorder="1" applyAlignment="1">
      <alignment horizontal="left" vertical="center" wrapText="1"/>
    </xf>
    <xf numFmtId="168" fontId="4" fillId="2" borderId="18" xfId="0" applyNumberFormat="1" applyFont="1" applyBorder="1" applyAlignment="1">
      <alignment horizontal="center"/>
    </xf>
    <xf numFmtId="0" fontId="4" fillId="3" borderId="18" xfId="0" applyFont="1" applyFill="1" applyBorder="1" applyAlignment="1">
      <alignment horizontal="left" vertical="top" wrapText="1"/>
    </xf>
    <xf numFmtId="1" fontId="4" fillId="3" borderId="18" xfId="0" quotePrefix="1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left" vertical="top" wrapText="1"/>
    </xf>
    <xf numFmtId="1" fontId="4" fillId="3" borderId="24" xfId="0" quotePrefix="1" applyNumberFormat="1" applyFont="1" applyFill="1" applyBorder="1" applyAlignment="1">
      <alignment horizontal="center"/>
    </xf>
    <xf numFmtId="168" fontId="28" fillId="2" borderId="24" xfId="0" applyNumberFormat="1" applyFont="1" applyFill="1" applyBorder="1" applyAlignment="1" applyProtection="1">
      <alignment horizontal="center" vertical="center" wrapText="1"/>
    </xf>
    <xf numFmtId="0" fontId="26" fillId="2" borderId="1" xfId="0" applyFont="1" applyBorder="1" applyAlignment="1">
      <alignment horizontal="center" vertical="center" wrapText="1"/>
    </xf>
    <xf numFmtId="0" fontId="23" fillId="2" borderId="1" xfId="0" applyFont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3" fillId="2" borderId="2" xfId="45" applyNumberFormat="1" applyFont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/>
    </xf>
    <xf numFmtId="4" fontId="3" fillId="0" borderId="2" xfId="45" applyNumberFormat="1" applyFont="1" applyFill="1" applyBorder="1" applyAlignment="1">
      <alignment horizontal="center" wrapText="1"/>
    </xf>
    <xf numFmtId="4" fontId="3" fillId="2" borderId="24" xfId="45" applyNumberFormat="1" applyFont="1" applyBorder="1" applyAlignment="1">
      <alignment horizontal="center" wrapText="1"/>
    </xf>
    <xf numFmtId="4" fontId="4" fillId="0" borderId="23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4" fontId="25" fillId="3" borderId="13" xfId="0" applyNumberFormat="1" applyFont="1" applyFill="1" applyBorder="1" applyAlignment="1">
      <alignment horizontal="center"/>
    </xf>
    <xf numFmtId="4" fontId="25" fillId="0" borderId="13" xfId="0" applyNumberFormat="1" applyFont="1" applyFill="1" applyBorder="1" applyAlignment="1">
      <alignment horizontal="center" vertical="center"/>
    </xf>
    <xf numFmtId="4" fontId="25" fillId="2" borderId="13" xfId="0" applyNumberFormat="1" applyFont="1" applyBorder="1" applyAlignment="1">
      <alignment horizont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5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Тысячи [0]_Лист1" xfId="42"/>
    <cellStyle name="Тысячи_Лист1" xfId="43"/>
    <cellStyle name="Хороший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tabSelected="1" topLeftCell="A37" zoomScale="110" zoomScaleNormal="110" workbookViewId="0">
      <selection activeCell="A2" sqref="A2:F2"/>
    </sheetView>
  </sheetViews>
  <sheetFormatPr defaultColWidth="9.109375" defaultRowHeight="13.2" x14ac:dyDescent="0.25"/>
  <cols>
    <col min="1" max="1" width="38" style="3" customWidth="1"/>
    <col min="2" max="2" width="10.44140625" style="3" customWidth="1"/>
    <col min="3" max="3" width="12.109375" style="3" customWidth="1"/>
    <col min="4" max="4" width="18.88671875" style="3" customWidth="1"/>
    <col min="5" max="5" width="17.109375" style="6" customWidth="1"/>
    <col min="6" max="6" width="17.88671875" style="3" customWidth="1"/>
    <col min="7" max="16384" width="9.109375" style="3"/>
  </cols>
  <sheetData>
    <row r="1" spans="1:6" x14ac:dyDescent="0.25">
      <c r="A1" s="1"/>
      <c r="B1" s="1"/>
      <c r="C1" s="1"/>
      <c r="D1" s="1"/>
      <c r="E1" s="5"/>
      <c r="F1" s="2"/>
    </row>
    <row r="2" spans="1:6" ht="60.6" customHeight="1" x14ac:dyDescent="0.25">
      <c r="A2" s="64" t="s">
        <v>62</v>
      </c>
      <c r="B2" s="65"/>
      <c r="C2" s="65"/>
      <c r="D2" s="65"/>
      <c r="E2" s="65"/>
      <c r="F2" s="65"/>
    </row>
    <row r="3" spans="1:6" x14ac:dyDescent="0.25">
      <c r="A3" s="14"/>
      <c r="B3" s="14"/>
      <c r="C3" s="14"/>
      <c r="D3" s="15"/>
      <c r="E3" s="16"/>
      <c r="F3" s="7"/>
    </row>
    <row r="4" spans="1:6" x14ac:dyDescent="0.25">
      <c r="A4" s="14"/>
      <c r="B4" s="14"/>
      <c r="C4" s="14"/>
      <c r="D4" s="15"/>
      <c r="E4" s="16"/>
      <c r="F4" s="17"/>
    </row>
    <row r="5" spans="1:6" ht="16.2" thickBot="1" x14ac:dyDescent="0.3">
      <c r="A5" s="14"/>
      <c r="B5" s="14"/>
      <c r="C5" s="14"/>
      <c r="D5" s="15"/>
      <c r="E5" s="16"/>
      <c r="F5" s="18" t="s">
        <v>59</v>
      </c>
    </row>
    <row r="6" spans="1:6" ht="33.6" customHeight="1" thickBot="1" x14ac:dyDescent="0.35">
      <c r="A6" s="20" t="s">
        <v>0</v>
      </c>
      <c r="B6" s="21" t="s">
        <v>51</v>
      </c>
      <c r="C6" s="21" t="s">
        <v>52</v>
      </c>
      <c r="D6" s="22" t="s">
        <v>63</v>
      </c>
      <c r="E6" s="22" t="s">
        <v>64</v>
      </c>
      <c r="F6" s="21" t="s">
        <v>53</v>
      </c>
    </row>
    <row r="7" spans="1:6" ht="17.399999999999999" customHeight="1" thickBot="1" x14ac:dyDescent="0.3">
      <c r="A7" s="19" t="s">
        <v>54</v>
      </c>
      <c r="B7" s="36" t="s">
        <v>55</v>
      </c>
      <c r="C7" s="36" t="s">
        <v>56</v>
      </c>
      <c r="D7" s="50">
        <v>4</v>
      </c>
      <c r="E7" s="35" t="s">
        <v>57</v>
      </c>
      <c r="F7" s="34" t="s">
        <v>58</v>
      </c>
    </row>
    <row r="8" spans="1:6" s="4" customFormat="1" ht="23.4" customHeight="1" thickBot="1" x14ac:dyDescent="0.35">
      <c r="A8" s="12" t="s">
        <v>1</v>
      </c>
      <c r="B8" s="37" t="s">
        <v>41</v>
      </c>
      <c r="C8" s="38"/>
      <c r="D8" s="66">
        <f>D9+D10+D11+D12+D13+D14</f>
        <v>125544.20000000001</v>
      </c>
      <c r="E8" s="66">
        <f>E9+E10+E11+E12+E13+E14</f>
        <v>150850.9</v>
      </c>
      <c r="F8" s="13">
        <f>E8/D8</f>
        <v>1.201576018645226</v>
      </c>
    </row>
    <row r="9" spans="1:6" s="4" customFormat="1" ht="62.4" x14ac:dyDescent="0.3">
      <c r="A9" s="27" t="s">
        <v>2</v>
      </c>
      <c r="B9" s="39" t="s">
        <v>41</v>
      </c>
      <c r="C9" s="39" t="s">
        <v>42</v>
      </c>
      <c r="D9" s="67">
        <v>979.7</v>
      </c>
      <c r="E9" s="67">
        <v>1663.4</v>
      </c>
      <c r="F9" s="28">
        <f>E9/D9</f>
        <v>1.6978666938858835</v>
      </c>
    </row>
    <row r="10" spans="1:6" s="4" customFormat="1" ht="97.5" customHeight="1" x14ac:dyDescent="0.3">
      <c r="A10" s="25" t="s">
        <v>3</v>
      </c>
      <c r="B10" s="40" t="s">
        <v>41</v>
      </c>
      <c r="C10" s="40" t="s">
        <v>43</v>
      </c>
      <c r="D10" s="68">
        <v>5124.8</v>
      </c>
      <c r="E10" s="68">
        <v>6763.2</v>
      </c>
      <c r="F10" s="28">
        <f t="shared" ref="F10:F14" si="0">E10/D10</f>
        <v>1.319700280986575</v>
      </c>
    </row>
    <row r="11" spans="1:6" s="4" customFormat="1" ht="93.6" x14ac:dyDescent="0.3">
      <c r="A11" s="25" t="s">
        <v>4</v>
      </c>
      <c r="B11" s="40" t="s">
        <v>41</v>
      </c>
      <c r="C11" s="40" t="s">
        <v>44</v>
      </c>
      <c r="D11" s="69">
        <v>28655.8</v>
      </c>
      <c r="E11" s="69">
        <v>38885.199999999997</v>
      </c>
      <c r="F11" s="28">
        <f t="shared" si="0"/>
        <v>1.3569748532583281</v>
      </c>
    </row>
    <row r="12" spans="1:6" s="4" customFormat="1" ht="78" x14ac:dyDescent="0.3">
      <c r="A12" s="25" t="s">
        <v>5</v>
      </c>
      <c r="B12" s="40" t="s">
        <v>41</v>
      </c>
      <c r="C12" s="40" t="s">
        <v>46</v>
      </c>
      <c r="D12" s="70">
        <v>11961.3</v>
      </c>
      <c r="E12" s="70">
        <v>16738.599999999999</v>
      </c>
      <c r="F12" s="28">
        <f t="shared" si="0"/>
        <v>1.3993963866803776</v>
      </c>
    </row>
    <row r="13" spans="1:6" s="4" customFormat="1" ht="31.2" x14ac:dyDescent="0.3">
      <c r="A13" s="25" t="s">
        <v>6</v>
      </c>
      <c r="B13" s="40" t="s">
        <v>41</v>
      </c>
      <c r="C13" s="40" t="s">
        <v>47</v>
      </c>
      <c r="D13" s="69">
        <v>2015.5</v>
      </c>
      <c r="E13" s="69">
        <v>0</v>
      </c>
      <c r="F13" s="28">
        <f t="shared" si="0"/>
        <v>0</v>
      </c>
    </row>
    <row r="14" spans="1:6" s="4" customFormat="1" ht="31.8" thickBot="1" x14ac:dyDescent="0.35">
      <c r="A14" s="29" t="s">
        <v>7</v>
      </c>
      <c r="B14" s="41" t="s">
        <v>41</v>
      </c>
      <c r="C14" s="41">
        <v>13</v>
      </c>
      <c r="D14" s="71">
        <v>76807.100000000006</v>
      </c>
      <c r="E14" s="71">
        <v>86800.5</v>
      </c>
      <c r="F14" s="28">
        <f t="shared" si="0"/>
        <v>1.1301103674009303</v>
      </c>
    </row>
    <row r="15" spans="1:6" s="4" customFormat="1" ht="16.2" thickBot="1" x14ac:dyDescent="0.35">
      <c r="A15" s="12" t="s">
        <v>8</v>
      </c>
      <c r="B15" s="38" t="s">
        <v>42</v>
      </c>
      <c r="C15" s="38"/>
      <c r="D15" s="66">
        <f>D16+D17</f>
        <v>1692.2</v>
      </c>
      <c r="E15" s="66">
        <f>E16+E17</f>
        <v>2072.4</v>
      </c>
      <c r="F15" s="13">
        <f t="shared" ref="F15:F27" si="1">E15/D15</f>
        <v>1.2246779340503486</v>
      </c>
    </row>
    <row r="16" spans="1:6" s="4" customFormat="1" ht="31.2" x14ac:dyDescent="0.3">
      <c r="A16" s="31" t="s">
        <v>9</v>
      </c>
      <c r="B16" s="42" t="s">
        <v>42</v>
      </c>
      <c r="C16" s="42" t="s">
        <v>43</v>
      </c>
      <c r="D16" s="72">
        <v>1657.8</v>
      </c>
      <c r="E16" s="72">
        <v>1822.4</v>
      </c>
      <c r="F16" s="32">
        <f t="shared" si="1"/>
        <v>1.0992882132947281</v>
      </c>
    </row>
    <row r="17" spans="1:6" s="4" customFormat="1" ht="31.8" thickBot="1" x14ac:dyDescent="0.35">
      <c r="A17" s="55" t="s">
        <v>65</v>
      </c>
      <c r="B17" s="41" t="s">
        <v>42</v>
      </c>
      <c r="C17" s="41" t="s">
        <v>44</v>
      </c>
      <c r="D17" s="73">
        <v>34.4</v>
      </c>
      <c r="E17" s="73">
        <v>250</v>
      </c>
      <c r="F17" s="56" t="s">
        <v>68</v>
      </c>
    </row>
    <row r="18" spans="1:6" s="4" customFormat="1" ht="31.8" thickBot="1" x14ac:dyDescent="0.35">
      <c r="A18" s="12" t="s">
        <v>10</v>
      </c>
      <c r="B18" s="38" t="s">
        <v>43</v>
      </c>
      <c r="C18" s="38"/>
      <c r="D18" s="66">
        <f>D19+D20+D21</f>
        <v>12147.400000000001</v>
      </c>
      <c r="E18" s="66">
        <f>E19+E20+E21</f>
        <v>17335.099999999999</v>
      </c>
      <c r="F18" s="13">
        <f t="shared" si="1"/>
        <v>1.4270625812931159</v>
      </c>
    </row>
    <row r="19" spans="1:6" s="4" customFormat="1" ht="15.6" x14ac:dyDescent="0.3">
      <c r="A19" s="57" t="s">
        <v>11</v>
      </c>
      <c r="B19" s="39" t="s">
        <v>43</v>
      </c>
      <c r="C19" s="39" t="s">
        <v>49</v>
      </c>
      <c r="D19" s="67">
        <v>287.7</v>
      </c>
      <c r="E19" s="67">
        <v>670.8</v>
      </c>
      <c r="F19" s="58" t="s">
        <v>69</v>
      </c>
    </row>
    <row r="20" spans="1:6" s="4" customFormat="1" ht="62.4" x14ac:dyDescent="0.3">
      <c r="A20" s="54" t="s">
        <v>12</v>
      </c>
      <c r="B20" s="40" t="s">
        <v>43</v>
      </c>
      <c r="C20" s="40" t="s">
        <v>50</v>
      </c>
      <c r="D20" s="69">
        <v>8803.1</v>
      </c>
      <c r="E20" s="69">
        <v>10500.9</v>
      </c>
      <c r="F20" s="53">
        <f t="shared" si="1"/>
        <v>1.1928638774976996</v>
      </c>
    </row>
    <row r="21" spans="1:6" s="4" customFormat="1" ht="47.4" thickBot="1" x14ac:dyDescent="0.35">
      <c r="A21" s="29" t="s">
        <v>13</v>
      </c>
      <c r="B21" s="41" t="s">
        <v>43</v>
      </c>
      <c r="C21" s="41">
        <v>14</v>
      </c>
      <c r="D21" s="73">
        <v>3056.6</v>
      </c>
      <c r="E21" s="73">
        <v>6163.4</v>
      </c>
      <c r="F21" s="30" t="s">
        <v>70</v>
      </c>
    </row>
    <row r="22" spans="1:6" s="4" customFormat="1" ht="22.2" customHeight="1" thickBot="1" x14ac:dyDescent="0.35">
      <c r="A22" s="12" t="s">
        <v>14</v>
      </c>
      <c r="B22" s="38" t="s">
        <v>44</v>
      </c>
      <c r="C22" s="38"/>
      <c r="D22" s="66">
        <f>D23+D24+D25+D26+D27</f>
        <v>34983.699999999997</v>
      </c>
      <c r="E22" s="74">
        <f>E23+E24+E25+E26+E27</f>
        <v>53057.900000000009</v>
      </c>
      <c r="F22" s="13">
        <f t="shared" si="1"/>
        <v>1.5166463238593977</v>
      </c>
    </row>
    <row r="23" spans="1:6" s="4" customFormat="1" ht="30.75" customHeight="1" x14ac:dyDescent="0.3">
      <c r="A23" s="57" t="s">
        <v>60</v>
      </c>
      <c r="B23" s="39" t="s">
        <v>44</v>
      </c>
      <c r="C23" s="39" t="s">
        <v>45</v>
      </c>
      <c r="D23" s="67">
        <v>584.9</v>
      </c>
      <c r="E23" s="67">
        <v>617.29999999999995</v>
      </c>
      <c r="F23" s="58">
        <f t="shared" si="1"/>
        <v>1.0553940844588818</v>
      </c>
    </row>
    <row r="24" spans="1:6" s="4" customFormat="1" ht="15.6" x14ac:dyDescent="0.3">
      <c r="A24" s="52" t="s">
        <v>15</v>
      </c>
      <c r="B24" s="40" t="s">
        <v>44</v>
      </c>
      <c r="C24" s="40" t="s">
        <v>48</v>
      </c>
      <c r="D24" s="69">
        <v>9583.7000000000007</v>
      </c>
      <c r="E24" s="69">
        <v>11200.5</v>
      </c>
      <c r="F24" s="53">
        <f t="shared" si="1"/>
        <v>1.1687031104896854</v>
      </c>
    </row>
    <row r="25" spans="1:6" s="4" customFormat="1" ht="31.2" x14ac:dyDescent="0.3">
      <c r="A25" s="52" t="s">
        <v>16</v>
      </c>
      <c r="B25" s="40" t="s">
        <v>44</v>
      </c>
      <c r="C25" s="40" t="s">
        <v>49</v>
      </c>
      <c r="D25" s="69">
        <v>24628</v>
      </c>
      <c r="E25" s="69">
        <v>40632.5</v>
      </c>
      <c r="F25" s="53">
        <f t="shared" si="1"/>
        <v>1.649849764495696</v>
      </c>
    </row>
    <row r="26" spans="1:6" s="4" customFormat="1" ht="15.6" x14ac:dyDescent="0.3">
      <c r="A26" s="52" t="s">
        <v>17</v>
      </c>
      <c r="B26" s="40" t="s">
        <v>44</v>
      </c>
      <c r="C26" s="40">
        <v>10</v>
      </c>
      <c r="D26" s="69">
        <v>93.1</v>
      </c>
      <c r="E26" s="69">
        <v>473.8</v>
      </c>
      <c r="F26" s="53" t="s">
        <v>61</v>
      </c>
    </row>
    <row r="27" spans="1:6" s="4" customFormat="1" ht="39" customHeight="1" thickBot="1" x14ac:dyDescent="0.35">
      <c r="A27" s="55" t="s">
        <v>18</v>
      </c>
      <c r="B27" s="41" t="s">
        <v>44</v>
      </c>
      <c r="C27" s="51">
        <v>12</v>
      </c>
      <c r="D27" s="73">
        <v>94</v>
      </c>
      <c r="E27" s="73">
        <v>133.80000000000001</v>
      </c>
      <c r="F27" s="56">
        <f t="shared" si="1"/>
        <v>1.423404255319149</v>
      </c>
    </row>
    <row r="28" spans="1:6" s="4" customFormat="1" ht="31.8" thickBot="1" x14ac:dyDescent="0.3">
      <c r="A28" s="12" t="s">
        <v>19</v>
      </c>
      <c r="B28" s="43" t="s">
        <v>45</v>
      </c>
      <c r="C28" s="43"/>
      <c r="D28" s="75">
        <f>D29+D30+D31</f>
        <v>49921.700000000004</v>
      </c>
      <c r="E28" s="75">
        <f>E29+E30+E31</f>
        <v>73699.099999999991</v>
      </c>
      <c r="F28" s="23">
        <f t="shared" ref="F28:F31" si="2">E28/D28</f>
        <v>1.4762938762101447</v>
      </c>
    </row>
    <row r="29" spans="1:6" s="4" customFormat="1" ht="15.6" x14ac:dyDescent="0.3">
      <c r="A29" s="27" t="s">
        <v>20</v>
      </c>
      <c r="B29" s="39" t="s">
        <v>45</v>
      </c>
      <c r="C29" s="39" t="s">
        <v>41</v>
      </c>
      <c r="D29" s="67">
        <v>6348.3</v>
      </c>
      <c r="E29" s="67">
        <v>7292.7</v>
      </c>
      <c r="F29" s="28">
        <f t="shared" si="2"/>
        <v>1.1487642360947024</v>
      </c>
    </row>
    <row r="30" spans="1:6" s="4" customFormat="1" ht="15.6" x14ac:dyDescent="0.3">
      <c r="A30" s="25" t="s">
        <v>21</v>
      </c>
      <c r="B30" s="40" t="s">
        <v>45</v>
      </c>
      <c r="C30" s="40" t="s">
        <v>43</v>
      </c>
      <c r="D30" s="69">
        <v>33625.9</v>
      </c>
      <c r="E30" s="69">
        <v>58516.7</v>
      </c>
      <c r="F30" s="28">
        <f t="shared" si="2"/>
        <v>1.7402270273806797</v>
      </c>
    </row>
    <row r="31" spans="1:6" s="4" customFormat="1" ht="31.8" thickBot="1" x14ac:dyDescent="0.35">
      <c r="A31" s="29" t="s">
        <v>22</v>
      </c>
      <c r="B31" s="41" t="s">
        <v>45</v>
      </c>
      <c r="C31" s="41" t="s">
        <v>45</v>
      </c>
      <c r="D31" s="73">
        <v>9947.5</v>
      </c>
      <c r="E31" s="73">
        <v>7889.7</v>
      </c>
      <c r="F31" s="30">
        <f t="shared" si="2"/>
        <v>0.79313395325458658</v>
      </c>
    </row>
    <row r="32" spans="1:6" s="4" customFormat="1" ht="16.2" thickBot="1" x14ac:dyDescent="0.35">
      <c r="A32" s="24" t="s">
        <v>23</v>
      </c>
      <c r="B32" s="44" t="s">
        <v>46</v>
      </c>
      <c r="C32" s="45"/>
      <c r="D32" s="66">
        <f>D33</f>
        <v>53691</v>
      </c>
      <c r="E32" s="74">
        <f>E33+E34</f>
        <v>450682</v>
      </c>
      <c r="F32" s="13" t="s">
        <v>71</v>
      </c>
    </row>
    <row r="33" spans="1:6" s="4" customFormat="1" ht="31.2" x14ac:dyDescent="0.3">
      <c r="A33" s="59" t="s">
        <v>72</v>
      </c>
      <c r="B33" s="60" t="s">
        <v>46</v>
      </c>
      <c r="C33" s="60" t="s">
        <v>42</v>
      </c>
      <c r="D33" s="67">
        <v>53691</v>
      </c>
      <c r="E33" s="67">
        <v>450657</v>
      </c>
      <c r="F33" s="58" t="s">
        <v>71</v>
      </c>
    </row>
    <row r="34" spans="1:6" s="4" customFormat="1" ht="31.8" thickBot="1" x14ac:dyDescent="0.35">
      <c r="A34" s="61" t="s">
        <v>73</v>
      </c>
      <c r="B34" s="62" t="s">
        <v>46</v>
      </c>
      <c r="C34" s="62" t="s">
        <v>45</v>
      </c>
      <c r="D34" s="73">
        <v>0</v>
      </c>
      <c r="E34" s="73">
        <v>25</v>
      </c>
      <c r="F34" s="63" t="s">
        <v>76</v>
      </c>
    </row>
    <row r="35" spans="1:6" s="4" customFormat="1" ht="16.2" thickBot="1" x14ac:dyDescent="0.35">
      <c r="A35" s="12" t="s">
        <v>24</v>
      </c>
      <c r="B35" s="38" t="s">
        <v>47</v>
      </c>
      <c r="C35" s="46"/>
      <c r="D35" s="76">
        <f>D36+D37+D38+D39+D40</f>
        <v>519829.1</v>
      </c>
      <c r="E35" s="76">
        <f>E36+E37+E38+E39+E40</f>
        <v>666843.4</v>
      </c>
      <c r="F35" s="13">
        <f t="shared" ref="F35:F44" si="3">E35/D35</f>
        <v>1.282812755192043</v>
      </c>
    </row>
    <row r="36" spans="1:6" s="4" customFormat="1" ht="15.6" x14ac:dyDescent="0.3">
      <c r="A36" s="27" t="s">
        <v>25</v>
      </c>
      <c r="B36" s="47" t="s">
        <v>47</v>
      </c>
      <c r="C36" s="39" t="s">
        <v>41</v>
      </c>
      <c r="D36" s="67">
        <v>187818.6</v>
      </c>
      <c r="E36" s="67">
        <v>210091.9</v>
      </c>
      <c r="F36" s="28">
        <f t="shared" si="3"/>
        <v>1.1185894261803675</v>
      </c>
    </row>
    <row r="37" spans="1:6" s="4" customFormat="1" ht="15.6" x14ac:dyDescent="0.3">
      <c r="A37" s="25" t="s">
        <v>26</v>
      </c>
      <c r="B37" s="48" t="s">
        <v>47</v>
      </c>
      <c r="C37" s="40" t="s">
        <v>42</v>
      </c>
      <c r="D37" s="69">
        <v>268551.59999999998</v>
      </c>
      <c r="E37" s="69">
        <v>389118.7</v>
      </c>
      <c r="F37" s="26">
        <f t="shared" si="3"/>
        <v>1.4489531993106728</v>
      </c>
    </row>
    <row r="38" spans="1:6" s="4" customFormat="1" ht="15.6" x14ac:dyDescent="0.3">
      <c r="A38" s="25" t="s">
        <v>27</v>
      </c>
      <c r="B38" s="48" t="s">
        <v>47</v>
      </c>
      <c r="C38" s="40" t="s">
        <v>43</v>
      </c>
      <c r="D38" s="69">
        <v>54433.4</v>
      </c>
      <c r="E38" s="69">
        <v>57708.5</v>
      </c>
      <c r="F38" s="26">
        <f t="shared" si="3"/>
        <v>1.0601671032858502</v>
      </c>
    </row>
    <row r="39" spans="1:6" s="4" customFormat="1" ht="15.6" x14ac:dyDescent="0.3">
      <c r="A39" s="29" t="s">
        <v>66</v>
      </c>
      <c r="B39" s="48" t="s">
        <v>47</v>
      </c>
      <c r="C39" s="40" t="s">
        <v>47</v>
      </c>
      <c r="D39" s="73">
        <v>110.2</v>
      </c>
      <c r="E39" s="73">
        <v>39.4</v>
      </c>
      <c r="F39" s="30">
        <f t="shared" si="3"/>
        <v>0.35753176043557167</v>
      </c>
    </row>
    <row r="40" spans="1:6" s="4" customFormat="1" ht="31.8" thickBot="1" x14ac:dyDescent="0.35">
      <c r="A40" s="29" t="s">
        <v>28</v>
      </c>
      <c r="B40" s="41" t="s">
        <v>47</v>
      </c>
      <c r="C40" s="41" t="s">
        <v>49</v>
      </c>
      <c r="D40" s="73">
        <v>8915.2999999999993</v>
      </c>
      <c r="E40" s="73">
        <v>9884.9</v>
      </c>
      <c r="F40" s="30">
        <f t="shared" si="3"/>
        <v>1.1087568561910424</v>
      </c>
    </row>
    <row r="41" spans="1:6" s="4" customFormat="1" ht="16.2" thickBot="1" x14ac:dyDescent="0.35">
      <c r="A41" s="12" t="s">
        <v>29</v>
      </c>
      <c r="B41" s="38" t="s">
        <v>48</v>
      </c>
      <c r="C41" s="46"/>
      <c r="D41" s="66">
        <f>D42</f>
        <v>50281.5</v>
      </c>
      <c r="E41" s="66">
        <f>E42</f>
        <v>56636.9</v>
      </c>
      <c r="F41" s="13">
        <f t="shared" si="3"/>
        <v>1.1263963883336814</v>
      </c>
    </row>
    <row r="42" spans="1:6" s="4" customFormat="1" ht="16.2" thickBot="1" x14ac:dyDescent="0.35">
      <c r="A42" s="31" t="s">
        <v>30</v>
      </c>
      <c r="B42" s="42" t="s">
        <v>48</v>
      </c>
      <c r="C42" s="42" t="s">
        <v>41</v>
      </c>
      <c r="D42" s="72">
        <v>50281.5</v>
      </c>
      <c r="E42" s="72">
        <v>56636.9</v>
      </c>
      <c r="F42" s="32">
        <f t="shared" si="3"/>
        <v>1.1263963883336814</v>
      </c>
    </row>
    <row r="43" spans="1:6" s="4" customFormat="1" ht="16.2" thickBot="1" x14ac:dyDescent="0.35">
      <c r="A43" s="12" t="s">
        <v>31</v>
      </c>
      <c r="B43" s="38" t="s">
        <v>49</v>
      </c>
      <c r="C43" s="38"/>
      <c r="D43" s="66">
        <f>D44</f>
        <v>332.9</v>
      </c>
      <c r="E43" s="66">
        <f>E44</f>
        <v>0</v>
      </c>
      <c r="F43" s="13">
        <f t="shared" si="3"/>
        <v>0</v>
      </c>
    </row>
    <row r="44" spans="1:6" s="4" customFormat="1" ht="31.8" thickBot="1" x14ac:dyDescent="0.35">
      <c r="A44" s="33" t="s">
        <v>32</v>
      </c>
      <c r="B44" s="42" t="s">
        <v>49</v>
      </c>
      <c r="C44" s="42" t="s">
        <v>49</v>
      </c>
      <c r="D44" s="72">
        <v>332.9</v>
      </c>
      <c r="E44" s="72">
        <v>0</v>
      </c>
      <c r="F44" s="32">
        <f t="shared" si="3"/>
        <v>0</v>
      </c>
    </row>
    <row r="45" spans="1:6" s="4" customFormat="1" ht="16.2" thickBot="1" x14ac:dyDescent="0.35">
      <c r="A45" s="12" t="s">
        <v>33</v>
      </c>
      <c r="B45" s="38" t="s">
        <v>50</v>
      </c>
      <c r="C45" s="46"/>
      <c r="D45" s="66">
        <f>D46+D47+D48+D49</f>
        <v>34676.5</v>
      </c>
      <c r="E45" s="74">
        <f>E46+E47+E48</f>
        <v>28271.8</v>
      </c>
      <c r="F45" s="13">
        <f t="shared" ref="F45:F50" si="4">E45/D45</f>
        <v>0.81530142892160395</v>
      </c>
    </row>
    <row r="46" spans="1:6" s="4" customFormat="1" ht="15.6" x14ac:dyDescent="0.3">
      <c r="A46" s="57" t="s">
        <v>34</v>
      </c>
      <c r="B46" s="39">
        <v>10</v>
      </c>
      <c r="C46" s="39" t="s">
        <v>41</v>
      </c>
      <c r="D46" s="67">
        <v>2839.4</v>
      </c>
      <c r="E46" s="67">
        <v>3070</v>
      </c>
      <c r="F46" s="58">
        <f t="shared" si="4"/>
        <v>1.08121434105797</v>
      </c>
    </row>
    <row r="47" spans="1:6" s="4" customFormat="1" ht="15.6" x14ac:dyDescent="0.3">
      <c r="A47" s="52" t="s">
        <v>35</v>
      </c>
      <c r="B47" s="40">
        <v>10</v>
      </c>
      <c r="C47" s="40" t="s">
        <v>43</v>
      </c>
      <c r="D47" s="69">
        <v>6435.8</v>
      </c>
      <c r="E47" s="69">
        <v>0</v>
      </c>
      <c r="F47" s="53">
        <f t="shared" si="4"/>
        <v>0</v>
      </c>
    </row>
    <row r="48" spans="1:6" s="4" customFormat="1" ht="15.6" x14ac:dyDescent="0.3">
      <c r="A48" s="52" t="s">
        <v>36</v>
      </c>
      <c r="B48" s="40">
        <v>10</v>
      </c>
      <c r="C48" s="40" t="s">
        <v>44</v>
      </c>
      <c r="D48" s="69">
        <v>25331.3</v>
      </c>
      <c r="E48" s="69">
        <v>25201.8</v>
      </c>
      <c r="F48" s="53">
        <f t="shared" si="4"/>
        <v>0.99488774756921283</v>
      </c>
    </row>
    <row r="49" spans="1:6" s="4" customFormat="1" ht="31.8" thickBot="1" x14ac:dyDescent="0.35">
      <c r="A49" s="55" t="s">
        <v>67</v>
      </c>
      <c r="B49" s="41">
        <v>10</v>
      </c>
      <c r="C49" s="41" t="s">
        <v>46</v>
      </c>
      <c r="D49" s="73">
        <v>70</v>
      </c>
      <c r="E49" s="73">
        <v>0</v>
      </c>
      <c r="F49" s="56">
        <f t="shared" si="4"/>
        <v>0</v>
      </c>
    </row>
    <row r="50" spans="1:6" s="4" customFormat="1" ht="16.2" thickBot="1" x14ac:dyDescent="0.35">
      <c r="A50" s="12" t="s">
        <v>37</v>
      </c>
      <c r="B50" s="38">
        <v>11</v>
      </c>
      <c r="C50" s="38"/>
      <c r="D50" s="66">
        <f>D51+D52</f>
        <v>35730.1</v>
      </c>
      <c r="E50" s="66">
        <f>E51+E52+E53</f>
        <v>42442.3</v>
      </c>
      <c r="F50" s="13">
        <f t="shared" si="4"/>
        <v>1.1878584162932655</v>
      </c>
    </row>
    <row r="51" spans="1:6" s="4" customFormat="1" ht="15.6" x14ac:dyDescent="0.3">
      <c r="A51" s="57" t="s">
        <v>38</v>
      </c>
      <c r="B51" s="39">
        <v>11</v>
      </c>
      <c r="C51" s="39" t="s">
        <v>41</v>
      </c>
      <c r="D51" s="67">
        <v>13316</v>
      </c>
      <c r="E51" s="67">
        <v>31714.9</v>
      </c>
      <c r="F51" s="58" t="s">
        <v>75</v>
      </c>
    </row>
    <row r="52" spans="1:6" s="4" customFormat="1" ht="15.6" x14ac:dyDescent="0.3">
      <c r="A52" s="52" t="s">
        <v>39</v>
      </c>
      <c r="B52" s="40">
        <v>11</v>
      </c>
      <c r="C52" s="40" t="s">
        <v>42</v>
      </c>
      <c r="D52" s="69">
        <v>22414.1</v>
      </c>
      <c r="E52" s="69">
        <v>1107.4000000000001</v>
      </c>
      <c r="F52" s="53">
        <f>E52/D52</f>
        <v>4.9406400435440201E-2</v>
      </c>
    </row>
    <row r="53" spans="1:6" s="4" customFormat="1" ht="16.2" thickBot="1" x14ac:dyDescent="0.35">
      <c r="A53" s="55" t="s">
        <v>74</v>
      </c>
      <c r="B53" s="41">
        <v>11</v>
      </c>
      <c r="C53" s="41" t="s">
        <v>43</v>
      </c>
      <c r="D53" s="73">
        <v>0</v>
      </c>
      <c r="E53" s="73">
        <v>9620</v>
      </c>
      <c r="F53" s="63" t="s">
        <v>76</v>
      </c>
    </row>
    <row r="54" spans="1:6" s="7" customFormat="1" ht="16.2" thickBot="1" x14ac:dyDescent="0.35">
      <c r="A54" s="12" t="s">
        <v>40</v>
      </c>
      <c r="B54" s="49"/>
      <c r="C54" s="49"/>
      <c r="D54" s="74">
        <f>D8+D15+D18+D22+D28+D32+D35+D41+D43+D45+D50</f>
        <v>918830.3</v>
      </c>
      <c r="E54" s="76">
        <f>E8+E15+E18+E22+E28+E32+E35+E41+E43+E45+E50</f>
        <v>1541891.7999999998</v>
      </c>
      <c r="F54" s="13">
        <f>E54/D54</f>
        <v>1.6781029097538465</v>
      </c>
    </row>
    <row r="55" spans="1:6" s="7" customFormat="1" x14ac:dyDescent="0.25">
      <c r="D55" s="8"/>
      <c r="E55" s="9"/>
      <c r="F55" s="10"/>
    </row>
    <row r="56" spans="1:6" s="7" customFormat="1" x14ac:dyDescent="0.25">
      <c r="D56" s="8"/>
      <c r="E56" s="9"/>
    </row>
    <row r="58" spans="1:6" x14ac:dyDescent="0.25">
      <c r="D58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ageMargins left="0.78740157480314965" right="0.19685039370078741" top="0.39370078740157483" bottom="0.39370078740157483" header="0" footer="0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Пашкевич Юлия Васильевна</cp:lastModifiedBy>
  <cp:lastPrinted>2023-04-17T14:35:44Z</cp:lastPrinted>
  <dcterms:created xsi:type="dcterms:W3CDTF">1999-06-18T11:49:53Z</dcterms:created>
  <dcterms:modified xsi:type="dcterms:W3CDTF">2023-07-12T09:01:25Z</dcterms:modified>
</cp:coreProperties>
</file>