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3256" windowHeight="12312"/>
  </bookViews>
  <sheets>
    <sheet name="Лист1" sheetId="4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4" l="1"/>
  <c r="M25" i="4" l="1"/>
  <c r="K25" i="4"/>
  <c r="M7" i="4" l="1"/>
  <c r="H7" i="4"/>
  <c r="H6" i="4"/>
  <c r="M26" i="4" l="1"/>
  <c r="M28" i="4"/>
  <c r="E13" i="4"/>
  <c r="E17" i="4"/>
  <c r="K23" i="4"/>
  <c r="F24" i="4"/>
  <c r="K13" i="4" l="1"/>
  <c r="K14" i="4"/>
  <c r="D24" i="4" l="1"/>
  <c r="K28" i="4" l="1"/>
  <c r="H28" i="4"/>
  <c r="H21" i="4" l="1"/>
  <c r="H13" i="4"/>
  <c r="H14" i="4"/>
  <c r="H15" i="4"/>
  <c r="H17" i="4"/>
  <c r="H18" i="4"/>
  <c r="I24" i="4"/>
  <c r="I27" i="4" s="1"/>
  <c r="F27" i="4"/>
  <c r="F29" i="4" l="1"/>
  <c r="I29" i="4"/>
  <c r="D29" i="4"/>
  <c r="K7" i="4" l="1"/>
  <c r="K8" i="4"/>
  <c r="K9" i="4"/>
  <c r="K10" i="4"/>
  <c r="K11" i="4"/>
  <c r="E24" i="4" l="1"/>
  <c r="E27" i="4" s="1"/>
  <c r="E29" i="4" s="1"/>
  <c r="M20" i="4" l="1"/>
  <c r="M21" i="4"/>
  <c r="M14" i="4"/>
  <c r="M15" i="4"/>
  <c r="M17" i="4"/>
  <c r="M18" i="4"/>
  <c r="M19" i="4"/>
  <c r="M8" i="4"/>
  <c r="M9" i="4"/>
  <c r="M10" i="4"/>
  <c r="M11" i="4"/>
  <c r="M12" i="4"/>
  <c r="M13" i="4"/>
  <c r="K21" i="4"/>
  <c r="K20" i="4"/>
  <c r="H19" i="4"/>
  <c r="H20" i="4"/>
  <c r="H8" i="4"/>
  <c r="H9" i="4"/>
  <c r="H10" i="4"/>
  <c r="H11" i="4"/>
  <c r="L24" i="4"/>
  <c r="J24" i="4"/>
  <c r="G24" i="4"/>
  <c r="G27" i="4" s="1"/>
  <c r="H27" i="4" s="1"/>
  <c r="G29" i="4" l="1"/>
  <c r="H29" i="4" s="1"/>
  <c r="L27" i="4"/>
  <c r="M27" i="4" s="1"/>
  <c r="J27" i="4"/>
  <c r="M24" i="4"/>
  <c r="J29" i="4" l="1"/>
  <c r="K29" i="4" s="1"/>
  <c r="K27" i="4"/>
  <c r="L29" i="4"/>
  <c r="M6" i="4"/>
  <c r="K15" i="4"/>
  <c r="K17" i="4"/>
  <c r="K18" i="4"/>
  <c r="K19" i="4"/>
  <c r="K6" i="4"/>
  <c r="M29" i="4" l="1"/>
  <c r="K24" i="4"/>
</calcChain>
</file>

<file path=xl/sharedStrings.xml><?xml version="1.0" encoding="utf-8"?>
<sst xmlns="http://schemas.openxmlformats.org/spreadsheetml/2006/main" count="67" uniqueCount="62">
  <si>
    <t>Непрограммные расходы</t>
  </si>
  <si>
    <t>ИТОГО ПО ПРОГРАММАМ</t>
  </si>
  <si>
    <t>Код целевой статьи расходов</t>
  </si>
  <si>
    <t>№ п/п</t>
  </si>
  <si>
    <t>Наименование программ</t>
  </si>
  <si>
    <t>01 0 00 00000</t>
  </si>
  <si>
    <t>02 0 00 00000</t>
  </si>
  <si>
    <t>03 0 00 00000</t>
  </si>
  <si>
    <t>04 0 00 00000</t>
  </si>
  <si>
    <t>05 0 00 00000</t>
  </si>
  <si>
    <t>06 0 00 00000</t>
  </si>
  <si>
    <t>07 0 00 00000</t>
  </si>
  <si>
    <t>08 0 00 00000</t>
  </si>
  <si>
    <t>09 0 00 00000</t>
  </si>
  <si>
    <t>10 0 00 00000</t>
  </si>
  <si>
    <t>11 0 00 00000</t>
  </si>
  <si>
    <t>12 0 00 00000</t>
  </si>
  <si>
    <t>13 0 00 00000</t>
  </si>
  <si>
    <t>14 0 00 00000</t>
  </si>
  <si>
    <t>15 0 00 00000</t>
  </si>
  <si>
    <t>16 0 00 00000</t>
  </si>
  <si>
    <t>17 0 00 00000</t>
  </si>
  <si>
    <t>18 0 00 00000</t>
  </si>
  <si>
    <t xml:space="preserve">Условно утвержденные расходы 
</t>
  </si>
  <si>
    <t xml:space="preserve">ВСЕГО РАСХОДОВ
</t>
  </si>
  <si>
    <t>ИТОГО РАСХОДОВ</t>
  </si>
  <si>
    <t>2020 год (отчет)</t>
  </si>
  <si>
    <t xml:space="preserve">Ожидаемое исполнение 2021 года </t>
  </si>
  <si>
    <t>План 2023 год</t>
  </si>
  <si>
    <t>План 2024 год</t>
  </si>
  <si>
    <t>План 2022 год</t>
  </si>
  <si>
    <t xml:space="preserve">Муниципальная программа «Здравоохранение»   </t>
  </si>
  <si>
    <t xml:space="preserve">Муниципальная программа «Культура»  </t>
  </si>
  <si>
    <t xml:space="preserve">Муниципальная программа «Социальная защита населения»                    </t>
  </si>
  <si>
    <t xml:space="preserve">Муниципальная программа «Спорт»                    </t>
  </si>
  <si>
    <t xml:space="preserve">Муниципальная программа «Развитие сельского хозяйства»        </t>
  </si>
  <si>
    <t>Муниципальная программа "Экология и окружающая среда"</t>
  </si>
  <si>
    <t xml:space="preserve">Муниципальная программа «Безопасность и обеспечение безопасности жизнедеятельности населения»   </t>
  </si>
  <si>
    <t xml:space="preserve">Муниципальная программа «Жилище»           </t>
  </si>
  <si>
    <t xml:space="preserve">Муниципальная программа «Развитие инженерной инфраструктуры и энергоэффективности»   </t>
  </si>
  <si>
    <t xml:space="preserve">Муниципальная программа «Управление имуществом и муниципальными финансами»   </t>
  </si>
  <si>
    <t>Муниципальная программа  «Развитие институтов гражданского общества, повышение эффективности местного самоуправления и реализации молодежной политики»</t>
  </si>
  <si>
    <t xml:space="preserve">Муниципальная программа «Развитие и функционирование дорожно-транспортного комплекса»      </t>
  </si>
  <si>
    <t xml:space="preserve">Муниципальная программа «Цифровое муниципальное образование»    </t>
  </si>
  <si>
    <t>Муниципальная программа «Архитектура и градостроительство»</t>
  </si>
  <si>
    <t xml:space="preserve">Муниципальная программа «Формирование современной комфортной городской среды»   </t>
  </si>
  <si>
    <t>Муниципальная программа «Строительство объектов социальной инфраструктуры»</t>
  </si>
  <si>
    <t>Руководство и управление в сфере установленных функций органов местного самоуправления</t>
  </si>
  <si>
    <t xml:space="preserve">Муниципальная программа «Образование»            </t>
  </si>
  <si>
    <t>Муниципальная  программа Предпринимательство</t>
  </si>
  <si>
    <t xml:space="preserve"> </t>
  </si>
  <si>
    <t>в 7,8 раза</t>
  </si>
  <si>
    <t>в 3 раза</t>
  </si>
  <si>
    <t>в 2 раза</t>
  </si>
  <si>
    <t>в 24,7 раза</t>
  </si>
  <si>
    <t>в 8,7 раза</t>
  </si>
  <si>
    <t xml:space="preserve">  (тыс.рублей)</t>
  </si>
  <si>
    <t>Проект
бюджета</t>
  </si>
  <si>
    <t>%
 проект
к уточн.</t>
  </si>
  <si>
    <t>% к Проекту бюджета на 2023 год</t>
  </si>
  <si>
    <t>Уточнение бюджета от 11.11.2021 №152/20</t>
  </si>
  <si>
    <t xml:space="preserve">Сведения о расходах бюджета городского округа Лыткарино  в разрезе муниципальных  программ на 2022 год и на плановый период 2023 и 2024 годов в сравнении с ожидаемым исполнением за 2021 год и отчетом за 2020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</si>
</sst>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р_."/>
    <numFmt numFmtId="165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"/>
      <name val="Times New Roman CYR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9">
    <xf numFmtId="0" fontId="0" fillId="0" borderId="0" xfId="0"/>
    <xf numFmtId="164" fontId="5" fillId="0" borderId="11" xfId="0" applyNumberFormat="1" applyFont="1" applyFill="1" applyBorder="1" applyAlignment="1">
      <alignment horizontal="left" vertical="top" wrapText="1"/>
    </xf>
    <xf numFmtId="164" fontId="5" fillId="0" borderId="6" xfId="0" applyNumberFormat="1" applyFont="1" applyFill="1" applyBorder="1" applyAlignment="1">
      <alignment horizontal="left" vertical="center" wrapText="1"/>
    </xf>
    <xf numFmtId="0" fontId="1" fillId="0" borderId="0" xfId="0" applyFont="1" applyFill="1"/>
    <xf numFmtId="4" fontId="1" fillId="0" borderId="0" xfId="0" applyNumberFormat="1" applyFont="1" applyFill="1"/>
    <xf numFmtId="4" fontId="6" fillId="0" borderId="26" xfId="0" applyNumberFormat="1" applyFont="1" applyFill="1" applyBorder="1" applyAlignment="1">
      <alignment horizontal="center" vertical="center" wrapText="1" readingOrder="1"/>
    </xf>
    <xf numFmtId="4" fontId="6" fillId="0" borderId="27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4" fontId="1" fillId="0" borderId="0" xfId="0" applyNumberFormat="1" applyFont="1" applyFill="1" applyBorder="1"/>
    <xf numFmtId="0" fontId="1" fillId="0" borderId="16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horizontal="right" vertical="center" wrapText="1"/>
    </xf>
    <xf numFmtId="0" fontId="1" fillId="0" borderId="1" xfId="1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center" vertical="center"/>
    </xf>
    <xf numFmtId="0" fontId="1" fillId="0" borderId="10" xfId="1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2" fillId="0" borderId="2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165" fontId="1" fillId="0" borderId="10" xfId="0" applyNumberFormat="1" applyFont="1" applyFill="1" applyBorder="1" applyAlignment="1">
      <alignment horizontal="center" vertical="center"/>
    </xf>
    <xf numFmtId="165" fontId="1" fillId="0" borderId="10" xfId="0" applyNumberFormat="1" applyFont="1" applyFill="1" applyBorder="1" applyAlignment="1">
      <alignment horizontal="center" vertical="center" wrapText="1"/>
    </xf>
    <xf numFmtId="165" fontId="2" fillId="0" borderId="7" xfId="0" applyNumberFormat="1" applyFont="1" applyFill="1" applyBorder="1" applyAlignment="1">
      <alignment horizontal="center" vertical="center"/>
    </xf>
    <xf numFmtId="165" fontId="2" fillId="0" borderId="7" xfId="0" applyNumberFormat="1" applyFont="1" applyFill="1" applyBorder="1" applyAlignment="1">
      <alignment horizontal="center" vertical="center" wrapText="1"/>
    </xf>
    <xf numFmtId="165" fontId="2" fillId="0" borderId="8" xfId="0" applyNumberFormat="1" applyFont="1" applyFill="1" applyBorder="1" applyAlignment="1">
      <alignment horizontal="center" vertical="center"/>
    </xf>
    <xf numFmtId="165" fontId="1" fillId="0" borderId="5" xfId="0" applyNumberFormat="1" applyFont="1" applyFill="1" applyBorder="1" applyAlignment="1">
      <alignment horizontal="center" vertical="center"/>
    </xf>
    <xf numFmtId="165" fontId="1" fillId="0" borderId="5" xfId="0" applyNumberFormat="1" applyFont="1" applyFill="1" applyBorder="1" applyAlignment="1">
      <alignment horizontal="center" vertical="center" wrapText="1"/>
    </xf>
    <xf numFmtId="165" fontId="2" fillId="0" borderId="19" xfId="0" applyNumberFormat="1" applyFont="1" applyFill="1" applyBorder="1" applyAlignment="1">
      <alignment horizontal="center" vertical="center" wrapText="1"/>
    </xf>
    <xf numFmtId="165" fontId="6" fillId="0" borderId="12" xfId="0" applyNumberFormat="1" applyFont="1" applyFill="1" applyBorder="1" applyAlignment="1">
      <alignment horizontal="center" vertical="center"/>
    </xf>
    <xf numFmtId="165" fontId="7" fillId="0" borderId="7" xfId="0" applyNumberFormat="1" applyFont="1" applyFill="1" applyBorder="1" applyAlignment="1">
      <alignment horizontal="center" vertical="center"/>
    </xf>
    <xf numFmtId="165" fontId="7" fillId="0" borderId="8" xfId="0" applyNumberFormat="1" applyFont="1" applyFill="1" applyBorder="1" applyAlignment="1">
      <alignment horizontal="center" vertical="center"/>
    </xf>
    <xf numFmtId="165" fontId="8" fillId="0" borderId="26" xfId="0" applyNumberFormat="1" applyFont="1" applyFill="1" applyBorder="1" applyAlignment="1">
      <alignment horizontal="center" vertical="top" wrapText="1" readingOrder="1"/>
    </xf>
    <xf numFmtId="165" fontId="7" fillId="0" borderId="28" xfId="0" applyNumberFormat="1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 wrapText="1"/>
    </xf>
    <xf numFmtId="0" fontId="2" fillId="0" borderId="6" xfId="0" applyFont="1" applyFill="1" applyBorder="1"/>
    <xf numFmtId="165" fontId="1" fillId="0" borderId="26" xfId="0" applyNumberFormat="1" applyFont="1" applyFill="1" applyBorder="1" applyAlignment="1">
      <alignment horizontal="center" vertical="center" wrapText="1"/>
    </xf>
    <xf numFmtId="165" fontId="6" fillId="0" borderId="26" xfId="0" applyNumberFormat="1" applyFont="1" applyFill="1" applyBorder="1" applyAlignment="1">
      <alignment horizontal="center" vertical="center"/>
    </xf>
    <xf numFmtId="165" fontId="6" fillId="0" borderId="8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center" vertical="center" wrapText="1"/>
    </xf>
    <xf numFmtId="4" fontId="6" fillId="0" borderId="22" xfId="0" applyNumberFormat="1" applyFont="1" applyFill="1" applyBorder="1" applyAlignment="1">
      <alignment horizontal="center" vertical="center" wrapText="1" readingOrder="1"/>
    </xf>
    <xf numFmtId="4" fontId="6" fillId="0" borderId="25" xfId="0" applyNumberFormat="1" applyFont="1" applyFill="1" applyBorder="1" applyAlignment="1">
      <alignment horizontal="center" vertical="center" wrapText="1" readingOrder="1"/>
    </xf>
    <xf numFmtId="4" fontId="6" fillId="0" borderId="13" xfId="0" applyNumberFormat="1" applyFont="1" applyFill="1" applyBorder="1" applyAlignment="1">
      <alignment horizontal="center" vertical="center" wrapText="1" readingOrder="1"/>
    </xf>
    <xf numFmtId="4" fontId="6" fillId="0" borderId="19" xfId="0" applyNumberFormat="1" applyFont="1" applyFill="1" applyBorder="1" applyAlignment="1">
      <alignment horizontal="center" vertical="center" wrapText="1" readingOrder="1"/>
    </xf>
    <xf numFmtId="4" fontId="6" fillId="0" borderId="23" xfId="0" applyNumberFormat="1" applyFont="1" applyFill="1" applyBorder="1" applyAlignment="1">
      <alignment horizontal="center" vertical="center" wrapText="1" readingOrder="1"/>
    </xf>
    <xf numFmtId="4" fontId="6" fillId="0" borderId="24" xfId="0" applyNumberFormat="1" applyFont="1" applyFill="1" applyBorder="1" applyAlignment="1">
      <alignment horizontal="center" vertical="center" wrapText="1" readingOrder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0"/>
  <sheetViews>
    <sheetView tabSelected="1" topLeftCell="A19" workbookViewId="0">
      <selection activeCell="D29" sqref="D29"/>
    </sheetView>
  </sheetViews>
  <sheetFormatPr defaultColWidth="8.88671875" defaultRowHeight="12" x14ac:dyDescent="0.25"/>
  <cols>
    <col min="1" max="1" width="4.33203125" style="34" customWidth="1"/>
    <col min="2" max="2" width="11.88671875" style="34" customWidth="1"/>
    <col min="3" max="3" width="43" style="3" customWidth="1"/>
    <col min="4" max="4" width="12.33203125" style="34" customWidth="1"/>
    <col min="5" max="5" width="13.88671875" style="35" customWidth="1"/>
    <col min="6" max="6" width="12.5546875" style="3" customWidth="1"/>
    <col min="7" max="7" width="12" style="3" customWidth="1"/>
    <col min="8" max="8" width="11" style="3" customWidth="1"/>
    <col min="9" max="9" width="13.33203125" style="3" customWidth="1"/>
    <col min="10" max="10" width="12" style="3" customWidth="1"/>
    <col min="11" max="11" width="10.33203125" style="3" customWidth="1"/>
    <col min="12" max="12" width="12.6640625" style="3" customWidth="1"/>
    <col min="13" max="13" width="13.44140625" style="3" customWidth="1"/>
    <col min="14" max="18" width="8.88671875" style="3"/>
    <col min="19" max="19" width="12.5546875" style="3" customWidth="1"/>
    <col min="20" max="20" width="13.5546875" style="3" customWidth="1"/>
    <col min="21" max="21" width="13.88671875" style="3" customWidth="1"/>
    <col min="22" max="26" width="8.88671875" style="3"/>
    <col min="27" max="27" width="11.5546875" style="3" customWidth="1"/>
    <col min="28" max="29" width="11" style="3" customWidth="1"/>
    <col min="30" max="32" width="8.88671875" style="4"/>
    <col min="33" max="16384" width="8.88671875" style="3"/>
  </cols>
  <sheetData>
    <row r="1" spans="1:34" ht="41.25" customHeight="1" x14ac:dyDescent="0.25">
      <c r="A1" s="62" t="s">
        <v>61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1:34" ht="16.5" customHeight="1" thickBot="1" x14ac:dyDescent="0.3">
      <c r="A2" s="61" t="s">
        <v>56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</row>
    <row r="3" spans="1:34" ht="40.5" customHeight="1" x14ac:dyDescent="0.25">
      <c r="A3" s="57" t="s">
        <v>3</v>
      </c>
      <c r="B3" s="59" t="s">
        <v>2</v>
      </c>
      <c r="C3" s="59" t="s">
        <v>4</v>
      </c>
      <c r="D3" s="65" t="s">
        <v>26</v>
      </c>
      <c r="E3" s="65" t="s">
        <v>27</v>
      </c>
      <c r="F3" s="63" t="s">
        <v>30</v>
      </c>
      <c r="G3" s="67"/>
      <c r="H3" s="68"/>
      <c r="I3" s="63" t="s">
        <v>28</v>
      </c>
      <c r="J3" s="67"/>
      <c r="K3" s="68"/>
      <c r="L3" s="63" t="s">
        <v>29</v>
      </c>
      <c r="M3" s="64"/>
    </row>
    <row r="4" spans="1:34" ht="64.5" customHeight="1" thickBot="1" x14ac:dyDescent="0.3">
      <c r="A4" s="58"/>
      <c r="B4" s="60"/>
      <c r="C4" s="60"/>
      <c r="D4" s="66"/>
      <c r="E4" s="66"/>
      <c r="F4" s="5" t="s">
        <v>60</v>
      </c>
      <c r="G4" s="50" t="s">
        <v>57</v>
      </c>
      <c r="H4" s="50" t="s">
        <v>58</v>
      </c>
      <c r="I4" s="5" t="s">
        <v>60</v>
      </c>
      <c r="J4" s="50" t="s">
        <v>57</v>
      </c>
      <c r="K4" s="50" t="s">
        <v>58</v>
      </c>
      <c r="L4" s="50" t="s">
        <v>57</v>
      </c>
      <c r="M4" s="6" t="s">
        <v>59</v>
      </c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8"/>
      <c r="AE4" s="8"/>
      <c r="AF4" s="8"/>
      <c r="AG4" s="7"/>
      <c r="AH4" s="7"/>
    </row>
    <row r="5" spans="1:34" x14ac:dyDescent="0.25">
      <c r="A5" s="9">
        <v>1</v>
      </c>
      <c r="B5" s="10">
        <v>2</v>
      </c>
      <c r="C5" s="10">
        <v>3</v>
      </c>
      <c r="D5" s="10">
        <v>4</v>
      </c>
      <c r="E5" s="11">
        <v>5</v>
      </c>
      <c r="F5" s="10">
        <v>6</v>
      </c>
      <c r="G5" s="10">
        <v>7</v>
      </c>
      <c r="H5" s="10">
        <v>8</v>
      </c>
      <c r="I5" s="10">
        <v>9</v>
      </c>
      <c r="J5" s="10">
        <v>10</v>
      </c>
      <c r="K5" s="10">
        <v>11</v>
      </c>
      <c r="L5" s="10">
        <v>12</v>
      </c>
      <c r="M5" s="12">
        <v>13</v>
      </c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8"/>
      <c r="AE5" s="8"/>
      <c r="AF5" s="8"/>
      <c r="AG5" s="7"/>
      <c r="AH5" s="7"/>
    </row>
    <row r="6" spans="1:34" ht="13.2" x14ac:dyDescent="0.25">
      <c r="A6" s="13">
        <v>1</v>
      </c>
      <c r="B6" s="14" t="s">
        <v>5</v>
      </c>
      <c r="C6" s="15" t="s">
        <v>31</v>
      </c>
      <c r="D6" s="36">
        <v>3852.8</v>
      </c>
      <c r="E6" s="36">
        <v>4880</v>
      </c>
      <c r="F6" s="36">
        <v>3780</v>
      </c>
      <c r="G6" s="36">
        <v>3780</v>
      </c>
      <c r="H6" s="36">
        <f>G6/F6*100</f>
        <v>100</v>
      </c>
      <c r="I6" s="36">
        <v>3780</v>
      </c>
      <c r="J6" s="36">
        <v>3780</v>
      </c>
      <c r="K6" s="36">
        <f>J6/I6*100</f>
        <v>100</v>
      </c>
      <c r="L6" s="36">
        <v>0</v>
      </c>
      <c r="M6" s="37">
        <f t="shared" ref="M6:M25" si="0">L6/J6*100</f>
        <v>0</v>
      </c>
      <c r="P6" s="7"/>
      <c r="Q6" s="7"/>
      <c r="R6" s="7"/>
      <c r="S6" s="16"/>
      <c r="T6" s="16"/>
      <c r="U6" s="16"/>
      <c r="V6" s="7"/>
      <c r="W6" s="7"/>
      <c r="X6" s="7"/>
      <c r="Y6" s="7"/>
      <c r="Z6" s="7"/>
      <c r="AA6" s="16"/>
      <c r="AB6" s="16"/>
      <c r="AC6" s="16"/>
      <c r="AD6" s="8"/>
      <c r="AE6" s="8"/>
      <c r="AF6" s="8"/>
      <c r="AG6" s="7"/>
      <c r="AH6" s="7"/>
    </row>
    <row r="7" spans="1:34" ht="13.2" x14ac:dyDescent="0.25">
      <c r="A7" s="13">
        <v>2</v>
      </c>
      <c r="B7" s="14" t="s">
        <v>6</v>
      </c>
      <c r="C7" s="15" t="s">
        <v>32</v>
      </c>
      <c r="D7" s="38">
        <v>124555.4</v>
      </c>
      <c r="E7" s="36">
        <v>174622.5</v>
      </c>
      <c r="F7" s="36">
        <v>135103.5</v>
      </c>
      <c r="G7" s="36">
        <v>148273</v>
      </c>
      <c r="H7" s="36">
        <f>G7/F7*100</f>
        <v>109.74771193936502</v>
      </c>
      <c r="I7" s="36">
        <v>135104.5</v>
      </c>
      <c r="J7" s="36">
        <v>148304.5</v>
      </c>
      <c r="K7" s="36">
        <f t="shared" ref="K7:K11" si="1">J7/I7*100</f>
        <v>109.77021490771959</v>
      </c>
      <c r="L7" s="36">
        <v>137308.9</v>
      </c>
      <c r="M7" s="37">
        <f>L7/J7*100</f>
        <v>92.585794766847926</v>
      </c>
      <c r="P7" s="7"/>
      <c r="Q7" s="7"/>
      <c r="R7" s="7"/>
      <c r="S7" s="16"/>
      <c r="T7" s="16"/>
      <c r="U7" s="16"/>
      <c r="V7" s="7"/>
      <c r="W7" s="7"/>
      <c r="X7" s="7"/>
      <c r="Y7" s="7"/>
      <c r="Z7" s="7"/>
      <c r="AA7" s="16"/>
      <c r="AB7" s="16"/>
      <c r="AC7" s="16"/>
      <c r="AD7" s="8"/>
      <c r="AE7" s="8"/>
      <c r="AF7" s="8"/>
      <c r="AG7" s="7"/>
      <c r="AH7" s="7"/>
    </row>
    <row r="8" spans="1:34" ht="13.2" x14ac:dyDescent="0.25">
      <c r="A8" s="13">
        <v>3</v>
      </c>
      <c r="B8" s="14" t="s">
        <v>7</v>
      </c>
      <c r="C8" s="15" t="s">
        <v>48</v>
      </c>
      <c r="D8" s="38">
        <v>1094594.7</v>
      </c>
      <c r="E8" s="36">
        <v>1061048.6000000001</v>
      </c>
      <c r="F8" s="36">
        <v>1042228.6</v>
      </c>
      <c r="G8" s="36">
        <v>1053252.1000000001</v>
      </c>
      <c r="H8" s="36">
        <f t="shared" ref="H8:H29" si="2">G8/F8*100</f>
        <v>101.05768542525124</v>
      </c>
      <c r="I8" s="36">
        <v>1042234.6</v>
      </c>
      <c r="J8" s="36">
        <v>1171423.8999999999</v>
      </c>
      <c r="K8" s="36">
        <f t="shared" si="1"/>
        <v>112.39541462162165</v>
      </c>
      <c r="L8" s="36">
        <v>1073958.7</v>
      </c>
      <c r="M8" s="37">
        <f t="shared" si="0"/>
        <v>91.679766820533544</v>
      </c>
      <c r="P8" s="7"/>
      <c r="Q8" s="7"/>
      <c r="R8" s="7"/>
      <c r="S8" s="16"/>
      <c r="T8" s="16"/>
      <c r="U8" s="16"/>
      <c r="V8" s="7"/>
      <c r="W8" s="7"/>
      <c r="X8" s="7"/>
      <c r="Y8" s="7"/>
      <c r="Z8" s="7"/>
      <c r="AA8" s="16"/>
      <c r="AB8" s="16"/>
      <c r="AC8" s="16"/>
      <c r="AD8" s="8"/>
      <c r="AE8" s="8"/>
      <c r="AF8" s="8"/>
      <c r="AG8" s="7"/>
      <c r="AH8" s="7"/>
    </row>
    <row r="9" spans="1:34" ht="24" x14ac:dyDescent="0.25">
      <c r="A9" s="13">
        <v>4</v>
      </c>
      <c r="B9" s="14" t="s">
        <v>8</v>
      </c>
      <c r="C9" s="15" t="s">
        <v>33</v>
      </c>
      <c r="D9" s="36">
        <v>36984.300000000003</v>
      </c>
      <c r="E9" s="36">
        <v>35617.5</v>
      </c>
      <c r="F9" s="36">
        <v>35456.5</v>
      </c>
      <c r="G9" s="36">
        <v>35237.1</v>
      </c>
      <c r="H9" s="36">
        <f t="shared" si="2"/>
        <v>99.381213599763086</v>
      </c>
      <c r="I9" s="36">
        <v>36164.6</v>
      </c>
      <c r="J9" s="36">
        <v>35887.199999999997</v>
      </c>
      <c r="K9" s="36">
        <f t="shared" si="1"/>
        <v>99.232951560365663</v>
      </c>
      <c r="L9" s="36">
        <v>39611</v>
      </c>
      <c r="M9" s="37">
        <f t="shared" si="0"/>
        <v>110.37640161394593</v>
      </c>
      <c r="P9" s="7"/>
      <c r="Q9" s="7"/>
      <c r="R9" s="7"/>
      <c r="S9" s="16"/>
      <c r="T9" s="16"/>
      <c r="U9" s="16"/>
      <c r="V9" s="7"/>
      <c r="W9" s="7"/>
      <c r="X9" s="7"/>
      <c r="Y9" s="7"/>
      <c r="Z9" s="7"/>
      <c r="AA9" s="16"/>
      <c r="AB9" s="16"/>
      <c r="AC9" s="16"/>
      <c r="AD9" s="8"/>
      <c r="AE9" s="8"/>
      <c r="AF9" s="8"/>
      <c r="AG9" s="7"/>
      <c r="AH9" s="7"/>
    </row>
    <row r="10" spans="1:34" ht="13.2" x14ac:dyDescent="0.25">
      <c r="A10" s="13">
        <v>5</v>
      </c>
      <c r="B10" s="14" t="s">
        <v>9</v>
      </c>
      <c r="C10" s="15" t="s">
        <v>34</v>
      </c>
      <c r="D10" s="38">
        <v>86755.7</v>
      </c>
      <c r="E10" s="36">
        <v>94186.7</v>
      </c>
      <c r="F10" s="36">
        <v>83781.8</v>
      </c>
      <c r="G10" s="36">
        <v>89845.7</v>
      </c>
      <c r="H10" s="36">
        <f t="shared" si="2"/>
        <v>107.23772943527115</v>
      </c>
      <c r="I10" s="36">
        <v>83781.8</v>
      </c>
      <c r="J10" s="36">
        <v>89845.7</v>
      </c>
      <c r="K10" s="36">
        <f t="shared" si="1"/>
        <v>107.23772943527115</v>
      </c>
      <c r="L10" s="36">
        <v>74015.7</v>
      </c>
      <c r="M10" s="37">
        <f t="shared" si="0"/>
        <v>82.380904150115143</v>
      </c>
      <c r="P10" s="7"/>
      <c r="Q10" s="7"/>
      <c r="R10" s="7"/>
      <c r="S10" s="16"/>
      <c r="T10" s="16"/>
      <c r="U10" s="16"/>
      <c r="V10" s="7"/>
      <c r="W10" s="7"/>
      <c r="X10" s="7"/>
      <c r="Y10" s="7"/>
      <c r="Z10" s="7"/>
      <c r="AA10" s="16"/>
      <c r="AB10" s="16"/>
      <c r="AC10" s="16"/>
      <c r="AD10" s="8"/>
      <c r="AE10" s="8"/>
      <c r="AF10" s="8"/>
      <c r="AG10" s="7"/>
      <c r="AH10" s="7"/>
    </row>
    <row r="11" spans="1:34" ht="24" x14ac:dyDescent="0.25">
      <c r="A11" s="13">
        <v>6</v>
      </c>
      <c r="B11" s="14" t="s">
        <v>10</v>
      </c>
      <c r="C11" s="15" t="s">
        <v>35</v>
      </c>
      <c r="D11" s="38">
        <v>962.1</v>
      </c>
      <c r="E11" s="36">
        <v>1070</v>
      </c>
      <c r="F11" s="36">
        <v>655</v>
      </c>
      <c r="G11" s="36">
        <v>1260</v>
      </c>
      <c r="H11" s="36">
        <f t="shared" si="2"/>
        <v>192.36641221374046</v>
      </c>
      <c r="I11" s="36">
        <v>655</v>
      </c>
      <c r="J11" s="36">
        <v>1260</v>
      </c>
      <c r="K11" s="36">
        <f t="shared" si="1"/>
        <v>192.36641221374046</v>
      </c>
      <c r="L11" s="36">
        <v>1260</v>
      </c>
      <c r="M11" s="37">
        <f t="shared" si="0"/>
        <v>100</v>
      </c>
      <c r="P11" s="7"/>
      <c r="Q11" s="7"/>
      <c r="R11" s="7"/>
      <c r="S11" s="16"/>
      <c r="T11" s="16"/>
      <c r="U11" s="16"/>
      <c r="V11" s="7"/>
      <c r="W11" s="7"/>
      <c r="X11" s="7"/>
      <c r="Y11" s="7"/>
      <c r="Z11" s="7"/>
      <c r="AA11" s="16"/>
      <c r="AB11" s="16"/>
      <c r="AC11" s="16"/>
      <c r="AD11" s="8"/>
      <c r="AE11" s="8"/>
      <c r="AF11" s="8"/>
      <c r="AG11" s="7"/>
      <c r="AH11" s="7"/>
    </row>
    <row r="12" spans="1:34" ht="24" x14ac:dyDescent="0.25">
      <c r="A12" s="13">
        <v>7</v>
      </c>
      <c r="B12" s="14" t="s">
        <v>11</v>
      </c>
      <c r="C12" s="15" t="s">
        <v>36</v>
      </c>
      <c r="D12" s="38">
        <v>0</v>
      </c>
      <c r="E12" s="36">
        <v>0</v>
      </c>
      <c r="F12" s="36">
        <v>0</v>
      </c>
      <c r="G12" s="36">
        <v>36.6</v>
      </c>
      <c r="H12" s="36">
        <v>0</v>
      </c>
      <c r="I12" s="36">
        <v>0</v>
      </c>
      <c r="J12" s="36">
        <v>36.6</v>
      </c>
      <c r="K12" s="36">
        <v>0</v>
      </c>
      <c r="L12" s="36">
        <v>36.6</v>
      </c>
      <c r="M12" s="37">
        <f t="shared" si="0"/>
        <v>100</v>
      </c>
      <c r="P12" s="7"/>
      <c r="Q12" s="7"/>
      <c r="R12" s="7"/>
      <c r="S12" s="16"/>
      <c r="T12" s="16"/>
      <c r="U12" s="16"/>
      <c r="V12" s="7"/>
      <c r="W12" s="7"/>
      <c r="X12" s="7"/>
      <c r="Y12" s="7"/>
      <c r="Z12" s="7"/>
      <c r="AA12" s="16"/>
      <c r="AB12" s="16"/>
      <c r="AC12" s="16"/>
      <c r="AD12" s="8"/>
      <c r="AE12" s="8"/>
      <c r="AF12" s="8"/>
      <c r="AG12" s="7"/>
      <c r="AH12" s="7"/>
    </row>
    <row r="13" spans="1:34" ht="28.8" customHeight="1" x14ac:dyDescent="0.25">
      <c r="A13" s="13">
        <v>8</v>
      </c>
      <c r="B13" s="14" t="s">
        <v>12</v>
      </c>
      <c r="C13" s="15" t="s">
        <v>37</v>
      </c>
      <c r="D13" s="38">
        <v>46150.1</v>
      </c>
      <c r="E13" s="36">
        <f>58362.7-3058.8</f>
        <v>55303.899999999994</v>
      </c>
      <c r="F13" s="36">
        <v>34411.699999999997</v>
      </c>
      <c r="G13" s="36">
        <v>49245.2</v>
      </c>
      <c r="H13" s="36">
        <f t="shared" si="2"/>
        <v>143.1059784898741</v>
      </c>
      <c r="I13" s="36">
        <v>34411.699999999997</v>
      </c>
      <c r="J13" s="36">
        <v>51242.1</v>
      </c>
      <c r="K13" s="36">
        <f t="shared" ref="K13:K29" si="3">J13/I13*100</f>
        <v>148.90894666639545</v>
      </c>
      <c r="L13" s="36">
        <v>35859.199999999997</v>
      </c>
      <c r="M13" s="37">
        <f t="shared" si="0"/>
        <v>69.979957886191229</v>
      </c>
      <c r="P13" s="7"/>
      <c r="Q13" s="7"/>
      <c r="R13" s="7"/>
      <c r="S13" s="16"/>
      <c r="T13" s="16"/>
      <c r="U13" s="16"/>
      <c r="V13" s="7"/>
      <c r="W13" s="7"/>
      <c r="X13" s="7"/>
      <c r="Y13" s="7"/>
      <c r="Z13" s="7"/>
      <c r="AA13" s="16"/>
      <c r="AB13" s="16"/>
      <c r="AC13" s="16"/>
      <c r="AD13" s="8"/>
      <c r="AE13" s="8"/>
      <c r="AF13" s="8"/>
      <c r="AG13" s="7"/>
      <c r="AH13" s="7"/>
    </row>
    <row r="14" spans="1:34" ht="46.5" customHeight="1" x14ac:dyDescent="0.25">
      <c r="A14" s="13">
        <v>9</v>
      </c>
      <c r="B14" s="14" t="s">
        <v>13</v>
      </c>
      <c r="C14" s="15" t="s">
        <v>38</v>
      </c>
      <c r="D14" s="38">
        <v>23203</v>
      </c>
      <c r="E14" s="36">
        <v>60141.3</v>
      </c>
      <c r="F14" s="36">
        <v>29372</v>
      </c>
      <c r="G14" s="36">
        <v>51820</v>
      </c>
      <c r="H14" s="36">
        <f t="shared" si="2"/>
        <v>176.42652866675746</v>
      </c>
      <c r="I14" s="36">
        <v>19469</v>
      </c>
      <c r="J14" s="36">
        <v>22497</v>
      </c>
      <c r="K14" s="36">
        <f t="shared" si="3"/>
        <v>115.55293029945042</v>
      </c>
      <c r="L14" s="36">
        <v>31269</v>
      </c>
      <c r="M14" s="37">
        <f t="shared" si="0"/>
        <v>138.99186558207762</v>
      </c>
      <c r="P14" s="7"/>
      <c r="Q14" s="7"/>
      <c r="R14" s="7"/>
      <c r="S14" s="16"/>
      <c r="T14" s="16"/>
      <c r="U14" s="16"/>
      <c r="V14" s="7"/>
      <c r="W14" s="7"/>
      <c r="X14" s="7"/>
      <c r="Y14" s="7"/>
      <c r="Z14" s="7"/>
      <c r="AA14" s="16"/>
      <c r="AB14" s="16"/>
      <c r="AC14" s="16"/>
      <c r="AD14" s="8"/>
      <c r="AE14" s="8"/>
      <c r="AF14" s="8"/>
      <c r="AG14" s="7"/>
      <c r="AH14" s="7"/>
    </row>
    <row r="15" spans="1:34" ht="36.75" customHeight="1" x14ac:dyDescent="0.25">
      <c r="A15" s="13">
        <v>10</v>
      </c>
      <c r="B15" s="14" t="s">
        <v>14</v>
      </c>
      <c r="C15" s="15" t="s">
        <v>39</v>
      </c>
      <c r="D15" s="38">
        <v>870398.3</v>
      </c>
      <c r="E15" s="36">
        <v>1724697.9</v>
      </c>
      <c r="F15" s="36">
        <v>661408</v>
      </c>
      <c r="G15" s="36">
        <v>686454.1</v>
      </c>
      <c r="H15" s="36">
        <f t="shared" si="2"/>
        <v>103.78678516135275</v>
      </c>
      <c r="I15" s="36">
        <v>672</v>
      </c>
      <c r="J15" s="36">
        <v>708</v>
      </c>
      <c r="K15" s="36">
        <f t="shared" si="3"/>
        <v>105.35714285714286</v>
      </c>
      <c r="L15" s="36">
        <v>708</v>
      </c>
      <c r="M15" s="37">
        <f t="shared" si="0"/>
        <v>100</v>
      </c>
      <c r="P15" s="7"/>
      <c r="Q15" s="7"/>
      <c r="R15" s="7"/>
      <c r="S15" s="16"/>
      <c r="T15" s="16"/>
      <c r="U15" s="16"/>
      <c r="V15" s="7"/>
      <c r="W15" s="7"/>
      <c r="X15" s="7"/>
      <c r="Y15" s="7"/>
      <c r="Z15" s="7"/>
      <c r="AA15" s="16"/>
      <c r="AB15" s="16"/>
      <c r="AC15" s="16"/>
      <c r="AD15" s="8"/>
      <c r="AE15" s="8"/>
      <c r="AF15" s="8"/>
      <c r="AG15" s="7"/>
      <c r="AH15" s="7"/>
    </row>
    <row r="16" spans="1:34" ht="36.75" customHeight="1" x14ac:dyDescent="0.25">
      <c r="A16" s="13">
        <v>11</v>
      </c>
      <c r="B16" s="14" t="s">
        <v>15</v>
      </c>
      <c r="C16" s="15" t="s">
        <v>49</v>
      </c>
      <c r="D16" s="38">
        <v>0</v>
      </c>
      <c r="E16" s="36">
        <v>300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7">
        <v>0</v>
      </c>
      <c r="P16" s="7"/>
      <c r="Q16" s="7"/>
      <c r="R16" s="7"/>
      <c r="S16" s="16"/>
      <c r="T16" s="16"/>
      <c r="U16" s="16"/>
      <c r="V16" s="7"/>
      <c r="W16" s="7"/>
      <c r="X16" s="7"/>
      <c r="Y16" s="7"/>
      <c r="Z16" s="7"/>
      <c r="AA16" s="16"/>
      <c r="AB16" s="16"/>
      <c r="AC16" s="16"/>
      <c r="AD16" s="8"/>
      <c r="AE16" s="8"/>
      <c r="AF16" s="8"/>
      <c r="AG16" s="7"/>
      <c r="AH16" s="7"/>
    </row>
    <row r="17" spans="1:34" ht="40.5" customHeight="1" x14ac:dyDescent="0.25">
      <c r="A17" s="13">
        <v>12</v>
      </c>
      <c r="B17" s="14" t="s">
        <v>16</v>
      </c>
      <c r="C17" s="15" t="s">
        <v>40</v>
      </c>
      <c r="D17" s="38">
        <v>259912.4</v>
      </c>
      <c r="E17" s="36">
        <f>250909.3-68.2</f>
        <v>250841.09999999998</v>
      </c>
      <c r="F17" s="36">
        <v>212895.5</v>
      </c>
      <c r="G17" s="36">
        <v>230015</v>
      </c>
      <c r="H17" s="36">
        <f t="shared" si="2"/>
        <v>108.0412690733247</v>
      </c>
      <c r="I17" s="36">
        <v>205800.1</v>
      </c>
      <c r="J17" s="36">
        <v>236519</v>
      </c>
      <c r="K17" s="36">
        <f t="shared" si="3"/>
        <v>114.9265719501594</v>
      </c>
      <c r="L17" s="36">
        <v>212206.5</v>
      </c>
      <c r="M17" s="37">
        <f t="shared" si="0"/>
        <v>89.720698971330009</v>
      </c>
      <c r="P17" s="7"/>
      <c r="Q17" s="7"/>
      <c r="R17" s="7"/>
      <c r="S17" s="16"/>
      <c r="T17" s="16"/>
      <c r="U17" s="16"/>
      <c r="V17" s="7"/>
      <c r="W17" s="7"/>
      <c r="X17" s="7"/>
      <c r="Y17" s="7"/>
      <c r="Z17" s="7"/>
      <c r="AA17" s="16"/>
      <c r="AB17" s="16"/>
      <c r="AC17" s="16"/>
      <c r="AD17" s="8"/>
      <c r="AE17" s="8"/>
      <c r="AF17" s="8"/>
      <c r="AG17" s="7"/>
      <c r="AH17" s="7"/>
    </row>
    <row r="18" spans="1:34" ht="55.5" customHeight="1" x14ac:dyDescent="0.25">
      <c r="A18" s="13">
        <v>13</v>
      </c>
      <c r="B18" s="14" t="s">
        <v>17</v>
      </c>
      <c r="C18" s="15" t="s">
        <v>41</v>
      </c>
      <c r="D18" s="38">
        <v>18288.099999999999</v>
      </c>
      <c r="E18" s="36">
        <v>23944.5</v>
      </c>
      <c r="F18" s="36">
        <v>9368</v>
      </c>
      <c r="G18" s="36">
        <v>14831.9</v>
      </c>
      <c r="H18" s="36">
        <f t="shared" si="2"/>
        <v>158.32514944491888</v>
      </c>
      <c r="I18" s="36">
        <v>8984</v>
      </c>
      <c r="J18" s="36">
        <v>14239.9</v>
      </c>
      <c r="K18" s="36">
        <f t="shared" si="3"/>
        <v>158.50289403383792</v>
      </c>
      <c r="L18" s="36">
        <v>8931.6</v>
      </c>
      <c r="M18" s="37">
        <f t="shared" si="0"/>
        <v>62.722350578304628</v>
      </c>
      <c r="P18" s="7"/>
      <c r="Q18" s="17"/>
      <c r="R18" s="17"/>
      <c r="S18" s="17"/>
      <c r="T18" s="16"/>
      <c r="U18" s="16"/>
      <c r="V18" s="7"/>
      <c r="W18" s="7"/>
      <c r="X18" s="7"/>
      <c r="Y18" s="7"/>
      <c r="Z18" s="7"/>
      <c r="AA18" s="16"/>
      <c r="AB18" s="16"/>
      <c r="AC18" s="16"/>
      <c r="AD18" s="8"/>
      <c r="AE18" s="8"/>
      <c r="AF18" s="8"/>
      <c r="AG18" s="7"/>
      <c r="AH18" s="7"/>
    </row>
    <row r="19" spans="1:34" ht="24" x14ac:dyDescent="0.25">
      <c r="A19" s="13">
        <v>14</v>
      </c>
      <c r="B19" s="14" t="s">
        <v>18</v>
      </c>
      <c r="C19" s="18" t="s">
        <v>42</v>
      </c>
      <c r="D19" s="38">
        <v>77913.5</v>
      </c>
      <c r="E19" s="36">
        <v>92397.6</v>
      </c>
      <c r="F19" s="36">
        <v>28170.9</v>
      </c>
      <c r="G19" s="36">
        <v>51353.9</v>
      </c>
      <c r="H19" s="36">
        <f t="shared" si="2"/>
        <v>182.29414040729972</v>
      </c>
      <c r="I19" s="36">
        <v>30237.9</v>
      </c>
      <c r="J19" s="36">
        <v>42043.9</v>
      </c>
      <c r="K19" s="36">
        <f t="shared" si="3"/>
        <v>139.0437166602178</v>
      </c>
      <c r="L19" s="36">
        <v>28843.9</v>
      </c>
      <c r="M19" s="37">
        <f t="shared" si="0"/>
        <v>68.604244610989937</v>
      </c>
      <c r="P19" s="7"/>
      <c r="Q19" s="17"/>
      <c r="R19" s="17"/>
      <c r="S19" s="17"/>
      <c r="T19" s="16"/>
      <c r="U19" s="16"/>
      <c r="V19" s="7"/>
      <c r="W19" s="7"/>
      <c r="X19" s="7"/>
      <c r="Y19" s="7"/>
      <c r="Z19" s="7"/>
      <c r="AA19" s="16"/>
      <c r="AB19" s="16"/>
      <c r="AC19" s="16"/>
      <c r="AD19" s="8"/>
      <c r="AE19" s="8"/>
      <c r="AF19" s="8"/>
      <c r="AG19" s="7"/>
      <c r="AH19" s="7"/>
    </row>
    <row r="20" spans="1:34" ht="31.2" customHeight="1" x14ac:dyDescent="0.25">
      <c r="A20" s="13">
        <v>15</v>
      </c>
      <c r="B20" s="14" t="s">
        <v>19</v>
      </c>
      <c r="C20" s="15" t="s">
        <v>43</v>
      </c>
      <c r="D20" s="38">
        <v>44894.400000000001</v>
      </c>
      <c r="E20" s="36">
        <v>41256.5</v>
      </c>
      <c r="F20" s="36">
        <v>46768.4</v>
      </c>
      <c r="G20" s="36">
        <v>56403</v>
      </c>
      <c r="H20" s="36">
        <f t="shared" si="2"/>
        <v>120.60066198544317</v>
      </c>
      <c r="I20" s="36">
        <v>27001</v>
      </c>
      <c r="J20" s="36">
        <v>36397.5</v>
      </c>
      <c r="K20" s="36">
        <f t="shared" si="3"/>
        <v>134.80056294211323</v>
      </c>
      <c r="L20" s="36">
        <v>32170</v>
      </c>
      <c r="M20" s="37">
        <f t="shared" si="0"/>
        <v>88.385191290610621</v>
      </c>
      <c r="P20" s="7"/>
      <c r="Q20" s="17"/>
      <c r="R20" s="17"/>
      <c r="S20" s="17"/>
      <c r="T20" s="16"/>
      <c r="U20" s="16"/>
      <c r="V20" s="7"/>
      <c r="W20" s="7"/>
      <c r="X20" s="7"/>
      <c r="Y20" s="7"/>
      <c r="Z20" s="7"/>
      <c r="AA20" s="16"/>
      <c r="AB20" s="16"/>
      <c r="AC20" s="16"/>
      <c r="AD20" s="8"/>
      <c r="AE20" s="8"/>
      <c r="AF20" s="8"/>
      <c r="AG20" s="7"/>
      <c r="AH20" s="7"/>
    </row>
    <row r="21" spans="1:34" ht="24" x14ac:dyDescent="0.25">
      <c r="A21" s="13">
        <v>16</v>
      </c>
      <c r="B21" s="14" t="s">
        <v>20</v>
      </c>
      <c r="C21" s="18" t="s">
        <v>44</v>
      </c>
      <c r="D21" s="38">
        <v>8890.9</v>
      </c>
      <c r="E21" s="36">
        <v>9859.6</v>
      </c>
      <c r="F21" s="36">
        <v>9764.6</v>
      </c>
      <c r="G21" s="36">
        <v>10508.1</v>
      </c>
      <c r="H21" s="36">
        <f t="shared" si="2"/>
        <v>107.61423919054545</v>
      </c>
      <c r="I21" s="36">
        <v>9764.6</v>
      </c>
      <c r="J21" s="36">
        <v>10508.1</v>
      </c>
      <c r="K21" s="36">
        <f t="shared" si="3"/>
        <v>107.61423919054545</v>
      </c>
      <c r="L21" s="36">
        <v>10508.1</v>
      </c>
      <c r="M21" s="37">
        <f t="shared" si="0"/>
        <v>100</v>
      </c>
      <c r="P21" s="7"/>
      <c r="Q21" s="17"/>
      <c r="R21" s="17"/>
      <c r="S21" s="17"/>
      <c r="T21" s="16"/>
      <c r="U21" s="16"/>
      <c r="V21" s="7"/>
      <c r="W21" s="7"/>
      <c r="X21" s="7"/>
      <c r="Y21" s="7"/>
      <c r="Z21" s="7"/>
      <c r="AA21" s="16"/>
      <c r="AB21" s="16"/>
      <c r="AC21" s="16"/>
      <c r="AD21" s="8"/>
      <c r="AE21" s="8"/>
      <c r="AF21" s="8"/>
      <c r="AG21" s="7"/>
      <c r="AH21" s="7"/>
    </row>
    <row r="22" spans="1:34" ht="34.799999999999997" customHeight="1" x14ac:dyDescent="0.25">
      <c r="A22" s="13">
        <v>17</v>
      </c>
      <c r="B22" s="14" t="s">
        <v>21</v>
      </c>
      <c r="C22" s="15" t="s">
        <v>45</v>
      </c>
      <c r="D22" s="38">
        <v>80660.100000000006</v>
      </c>
      <c r="E22" s="36">
        <v>142423.20000000001</v>
      </c>
      <c r="F22" s="36">
        <v>29893.9</v>
      </c>
      <c r="G22" s="36">
        <v>230528.1</v>
      </c>
      <c r="H22" s="36" t="s">
        <v>51</v>
      </c>
      <c r="I22" s="36">
        <v>35759.599999999999</v>
      </c>
      <c r="J22" s="36">
        <v>105804.9</v>
      </c>
      <c r="K22" s="36" t="s">
        <v>52</v>
      </c>
      <c r="L22" s="36">
        <v>225843.7</v>
      </c>
      <c r="M22" s="37" t="s">
        <v>53</v>
      </c>
      <c r="P22" s="7"/>
      <c r="Q22" s="17"/>
      <c r="R22" s="17"/>
      <c r="S22" s="17"/>
      <c r="T22" s="16"/>
      <c r="U22" s="16"/>
      <c r="V22" s="7"/>
      <c r="W22" s="7"/>
      <c r="X22" s="7"/>
      <c r="Y22" s="7"/>
      <c r="Z22" s="7"/>
      <c r="AA22" s="16"/>
      <c r="AB22" s="16"/>
      <c r="AC22" s="16"/>
      <c r="AD22" s="8"/>
      <c r="AE22" s="8"/>
      <c r="AF22" s="8"/>
      <c r="AG22" s="7"/>
      <c r="AH22" s="7"/>
    </row>
    <row r="23" spans="1:34" ht="46.8" customHeight="1" thickBot="1" x14ac:dyDescent="0.3">
      <c r="A23" s="19">
        <v>18</v>
      </c>
      <c r="B23" s="20" t="s">
        <v>22</v>
      </c>
      <c r="C23" s="21" t="s">
        <v>46</v>
      </c>
      <c r="D23" s="39">
        <v>48.8</v>
      </c>
      <c r="E23" s="40">
        <v>0</v>
      </c>
      <c r="F23" s="40">
        <v>0</v>
      </c>
      <c r="G23" s="40">
        <v>0</v>
      </c>
      <c r="H23" s="40">
        <v>0</v>
      </c>
      <c r="I23" s="40">
        <v>8105.3</v>
      </c>
      <c r="J23" s="40">
        <v>8105.3</v>
      </c>
      <c r="K23" s="36">
        <f t="shared" si="3"/>
        <v>100</v>
      </c>
      <c r="L23" s="40">
        <v>200000</v>
      </c>
      <c r="M23" s="37" t="s">
        <v>54</v>
      </c>
      <c r="P23" s="7"/>
      <c r="Q23" s="7"/>
      <c r="R23" s="7"/>
      <c r="S23" s="7"/>
      <c r="T23" s="16"/>
      <c r="U23" s="16"/>
      <c r="V23" s="16"/>
      <c r="W23" s="7"/>
      <c r="X23" s="7"/>
      <c r="Y23" s="7"/>
      <c r="Z23" s="7"/>
      <c r="AA23" s="16"/>
      <c r="AB23" s="16"/>
      <c r="AC23" s="16"/>
      <c r="AD23" s="8"/>
      <c r="AE23" s="8"/>
      <c r="AF23" s="8"/>
      <c r="AG23" s="7"/>
      <c r="AH23" s="7"/>
    </row>
    <row r="24" spans="1:34" ht="12.6" thickBot="1" x14ac:dyDescent="0.3">
      <c r="A24" s="22">
        <v>19</v>
      </c>
      <c r="B24" s="52"/>
      <c r="C24" s="53" t="s">
        <v>1</v>
      </c>
      <c r="D24" s="41">
        <f>SUM(D6:D23)</f>
        <v>2778064.6</v>
      </c>
      <c r="E24" s="41">
        <f>SUM(E6:E23)</f>
        <v>3772590.9000000004</v>
      </c>
      <c r="F24" s="41">
        <f>SUM(F6:F23)</f>
        <v>2363058.4</v>
      </c>
      <c r="G24" s="41">
        <f>SUM(G6:G23)</f>
        <v>2712843.8000000003</v>
      </c>
      <c r="H24" s="42">
        <v>106.6</v>
      </c>
      <c r="I24" s="41">
        <f>SUM(I6:I23)</f>
        <v>1681925.7000000004</v>
      </c>
      <c r="J24" s="41">
        <f>SUM(J6:J23)</f>
        <v>1978603.5999999999</v>
      </c>
      <c r="K24" s="42">
        <f t="shared" si="3"/>
        <v>117.6391798995639</v>
      </c>
      <c r="L24" s="41">
        <f>SUM(L6:L23)</f>
        <v>2112530.9</v>
      </c>
      <c r="M24" s="43">
        <f t="shared" si="0"/>
        <v>106.76877874881052</v>
      </c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8"/>
      <c r="AE24" s="8"/>
      <c r="AF24" s="8"/>
      <c r="AG24" s="7"/>
      <c r="AH24" s="7"/>
    </row>
    <row r="25" spans="1:34" ht="38.25" customHeight="1" x14ac:dyDescent="0.25">
      <c r="A25" s="23">
        <v>20</v>
      </c>
      <c r="B25" s="24">
        <v>9500000000</v>
      </c>
      <c r="C25" s="25" t="s">
        <v>47</v>
      </c>
      <c r="D25" s="44">
        <v>23109.4</v>
      </c>
      <c r="E25" s="45">
        <v>23469</v>
      </c>
      <c r="F25" s="45">
        <v>22269</v>
      </c>
      <c r="G25" s="45">
        <v>24424.1</v>
      </c>
      <c r="H25" s="45">
        <v>106.6</v>
      </c>
      <c r="I25" s="45">
        <v>22269</v>
      </c>
      <c r="J25" s="45">
        <v>24424.1</v>
      </c>
      <c r="K25" s="45">
        <f t="shared" si="3"/>
        <v>109.67757869684314</v>
      </c>
      <c r="L25" s="45">
        <v>24424.1</v>
      </c>
      <c r="M25" s="44">
        <f t="shared" si="0"/>
        <v>100</v>
      </c>
      <c r="P25" s="7"/>
      <c r="Q25" s="7"/>
      <c r="R25" s="7"/>
      <c r="S25" s="16"/>
      <c r="T25" s="16"/>
      <c r="U25" s="16"/>
      <c r="V25" s="7"/>
      <c r="W25" s="7"/>
      <c r="X25" s="7"/>
      <c r="Y25" s="7"/>
      <c r="Z25" s="7"/>
      <c r="AA25" s="16"/>
      <c r="AB25" s="16"/>
      <c r="AC25" s="16"/>
      <c r="AD25" s="8"/>
      <c r="AE25" s="8"/>
      <c r="AF25" s="8"/>
      <c r="AG25" s="7"/>
      <c r="AH25" s="7"/>
    </row>
    <row r="26" spans="1:34" ht="15.75" customHeight="1" thickBot="1" x14ac:dyDescent="0.3">
      <c r="A26" s="13">
        <v>21</v>
      </c>
      <c r="B26" s="26">
        <v>9900000000</v>
      </c>
      <c r="C26" s="27" t="s">
        <v>0</v>
      </c>
      <c r="D26" s="38">
        <v>37769.199999999997</v>
      </c>
      <c r="E26" s="36">
        <v>8954.5</v>
      </c>
      <c r="F26" s="36">
        <v>10400.9</v>
      </c>
      <c r="G26" s="36">
        <v>31100</v>
      </c>
      <c r="H26" s="54" t="s">
        <v>52</v>
      </c>
      <c r="I26" s="36">
        <v>7029</v>
      </c>
      <c r="J26" s="36">
        <v>61100</v>
      </c>
      <c r="K26" s="54" t="s">
        <v>55</v>
      </c>
      <c r="L26" s="36">
        <v>2100</v>
      </c>
      <c r="M26" s="55">
        <f t="shared" ref="M26:M28" si="4">L26/J26*100</f>
        <v>3.4369885433715219</v>
      </c>
      <c r="P26" s="7"/>
      <c r="Q26" s="7"/>
      <c r="R26" s="7"/>
      <c r="S26" s="28"/>
      <c r="T26" s="28"/>
      <c r="U26" s="28"/>
      <c r="V26" s="7"/>
      <c r="W26" s="7"/>
      <c r="X26" s="7"/>
      <c r="Y26" s="7"/>
      <c r="Z26" s="7"/>
      <c r="AA26" s="28"/>
      <c r="AB26" s="28"/>
      <c r="AC26" s="28"/>
      <c r="AD26" s="8"/>
      <c r="AE26" s="8"/>
      <c r="AF26" s="8"/>
      <c r="AG26" s="7"/>
      <c r="AH26" s="7"/>
    </row>
    <row r="27" spans="1:34" ht="20.25" customHeight="1" thickBot="1" x14ac:dyDescent="0.3">
      <c r="A27" s="22">
        <v>22</v>
      </c>
      <c r="B27" s="29"/>
      <c r="C27" s="30" t="s">
        <v>25</v>
      </c>
      <c r="D27" s="41">
        <f>D24+D26+D25</f>
        <v>2838943.2</v>
      </c>
      <c r="E27" s="41">
        <f>E24+E26+E25</f>
        <v>3805014.4000000004</v>
      </c>
      <c r="F27" s="41">
        <f>F24+F26+F25</f>
        <v>2395728.2999999998</v>
      </c>
      <c r="G27" s="41">
        <f>G24+G26+G25</f>
        <v>2768367.9000000004</v>
      </c>
      <c r="H27" s="46">
        <f t="shared" si="2"/>
        <v>115.55433477160162</v>
      </c>
      <c r="I27" s="41">
        <f>I24+I26+I25</f>
        <v>1711223.7000000004</v>
      </c>
      <c r="J27" s="41">
        <f>J24+J26+J25</f>
        <v>2064127.7</v>
      </c>
      <c r="K27" s="46">
        <f t="shared" si="3"/>
        <v>120.62290278003978</v>
      </c>
      <c r="L27" s="41">
        <f>L24+L26+L25</f>
        <v>2139055</v>
      </c>
      <c r="M27" s="51">
        <f t="shared" si="4"/>
        <v>103.62997405635319</v>
      </c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8"/>
      <c r="AE27" s="8"/>
      <c r="AF27" s="8"/>
      <c r="AG27" s="7"/>
      <c r="AH27" s="7"/>
    </row>
    <row r="28" spans="1:34" ht="18.75" customHeight="1" thickBot="1" x14ac:dyDescent="0.3">
      <c r="A28" s="31">
        <v>23</v>
      </c>
      <c r="B28" s="32"/>
      <c r="C28" s="1" t="s">
        <v>23</v>
      </c>
      <c r="D28" s="47">
        <v>0</v>
      </c>
      <c r="E28" s="47">
        <v>0</v>
      </c>
      <c r="F28" s="47">
        <v>72642.7</v>
      </c>
      <c r="G28" s="47">
        <v>0</v>
      </c>
      <c r="H28" s="47">
        <f t="shared" si="2"/>
        <v>0</v>
      </c>
      <c r="I28" s="47">
        <v>97342.7</v>
      </c>
      <c r="J28" s="47">
        <v>28918.1</v>
      </c>
      <c r="K28" s="47">
        <f t="shared" si="3"/>
        <v>29.707517872423921</v>
      </c>
      <c r="L28" s="47">
        <v>50881.5</v>
      </c>
      <c r="M28" s="56">
        <f t="shared" si="4"/>
        <v>175.95035635121258</v>
      </c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8"/>
      <c r="AE28" s="8"/>
      <c r="AF28" s="8"/>
      <c r="AG28" s="7"/>
      <c r="AH28" s="7"/>
    </row>
    <row r="29" spans="1:34" ht="27" thickBot="1" x14ac:dyDescent="0.3">
      <c r="A29" s="22">
        <v>24</v>
      </c>
      <c r="B29" s="33"/>
      <c r="C29" s="2" t="s">
        <v>24</v>
      </c>
      <c r="D29" s="48">
        <f>D27+D28</f>
        <v>2838943.2</v>
      </c>
      <c r="E29" s="48">
        <f>E27+E28</f>
        <v>3805014.4000000004</v>
      </c>
      <c r="F29" s="48">
        <f t="shared" ref="F29:L29" si="5">F27+F28</f>
        <v>2468371</v>
      </c>
      <c r="G29" s="48">
        <f t="shared" si="5"/>
        <v>2768367.9000000004</v>
      </c>
      <c r="H29" s="48">
        <f t="shared" si="2"/>
        <v>112.15363897890553</v>
      </c>
      <c r="I29" s="48">
        <f t="shared" si="5"/>
        <v>1808566.4000000004</v>
      </c>
      <c r="J29" s="48">
        <f t="shared" si="5"/>
        <v>2093045.8</v>
      </c>
      <c r="K29" s="48">
        <f t="shared" si="3"/>
        <v>115.72955242340008</v>
      </c>
      <c r="L29" s="48">
        <f t="shared" si="5"/>
        <v>2189936.5</v>
      </c>
      <c r="M29" s="49">
        <f t="shared" ref="M29" si="6">L29/J29*100</f>
        <v>104.62917247200227</v>
      </c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8"/>
      <c r="AE29" s="8"/>
      <c r="AF29" s="8"/>
      <c r="AG29" s="7"/>
      <c r="AH29" s="7"/>
    </row>
    <row r="30" spans="1:34" x14ac:dyDescent="0.25">
      <c r="E30" s="35" t="s">
        <v>50</v>
      </c>
    </row>
  </sheetData>
  <mergeCells count="10">
    <mergeCell ref="A3:A4"/>
    <mergeCell ref="B3:B4"/>
    <mergeCell ref="C3:C4"/>
    <mergeCell ref="A2:M2"/>
    <mergeCell ref="A1:M1"/>
    <mergeCell ref="L3:M3"/>
    <mergeCell ref="D3:D4"/>
    <mergeCell ref="E3:E4"/>
    <mergeCell ref="F3:H3"/>
    <mergeCell ref="I3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ShatohinaLA</dc:creator>
  <cp:lastModifiedBy>Пашкевич Юлия Васильевна</cp:lastModifiedBy>
  <cp:lastPrinted>2018-03-06T12:26:57Z</cp:lastPrinted>
  <dcterms:created xsi:type="dcterms:W3CDTF">2018-02-28T15:03:32Z</dcterms:created>
  <dcterms:modified xsi:type="dcterms:W3CDTF">2021-11-17T08:16:41Z</dcterms:modified>
</cp:coreProperties>
</file>