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3068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9" i="2"/>
  <c r="D11" i="2"/>
  <c r="D13" i="2"/>
  <c r="D14" i="2"/>
  <c r="D15" i="2"/>
  <c r="D18" i="2"/>
  <c r="D19" i="2"/>
  <c r="D20" i="2"/>
  <c r="D21" i="2"/>
  <c r="D24" i="2"/>
  <c r="D25" i="2"/>
  <c r="D26" i="2"/>
  <c r="D27" i="2"/>
  <c r="D30" i="2"/>
  <c r="D34" i="2"/>
  <c r="D35" i="2"/>
  <c r="D36" i="2"/>
  <c r="D37" i="2"/>
  <c r="D40" i="2"/>
  <c r="D42" i="2"/>
  <c r="D43" i="2"/>
  <c r="D44" i="2"/>
  <c r="D45" i="2"/>
  <c r="B39" i="2" l="1"/>
  <c r="B38" i="2" s="1"/>
  <c r="B32" i="2"/>
  <c r="B29" i="2"/>
  <c r="B28" i="2"/>
  <c r="B17" i="2"/>
  <c r="B12" i="2"/>
  <c r="B10" i="2"/>
  <c r="B8" i="2"/>
  <c r="B7" i="2" l="1"/>
  <c r="B23" i="2"/>
  <c r="B22" i="2" s="1"/>
  <c r="B6" i="2" s="1"/>
  <c r="B46" i="2" s="1"/>
  <c r="D28" i="2"/>
  <c r="C39" i="2"/>
  <c r="D39" i="2" s="1"/>
  <c r="C32" i="2"/>
  <c r="D32" i="2" s="1"/>
  <c r="C23" i="2"/>
  <c r="D23" i="2" s="1"/>
  <c r="C29" i="2"/>
  <c r="D29" i="2" s="1"/>
  <c r="C22" i="2" l="1"/>
  <c r="D22" i="2" s="1"/>
  <c r="C12" i="2"/>
  <c r="D12" i="2" s="1"/>
  <c r="C17" i="2" l="1"/>
  <c r="D17" i="2" s="1"/>
  <c r="C10" i="2"/>
  <c r="D10" i="2" s="1"/>
  <c r="C8" i="2"/>
  <c r="D8" i="2" s="1"/>
  <c r="C38" i="2" l="1"/>
  <c r="D38" i="2" s="1"/>
  <c r="C7" i="2"/>
  <c r="D7" i="2" s="1"/>
  <c r="C6" i="2"/>
  <c r="D6" i="2" s="1"/>
  <c r="C46" i="2" l="1"/>
  <c r="D46" i="2" s="1"/>
</calcChain>
</file>

<file path=xl/sharedStrings.xml><?xml version="1.0" encoding="utf-8"?>
<sst xmlns="http://schemas.openxmlformats.org/spreadsheetml/2006/main" count="52" uniqueCount="52">
  <si>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</si>
  <si>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</si>
  <si>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</si>
  <si>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</si>
  <si>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</si>
  <si>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</si>
  <si>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</si>
  <si>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</si>
  <si>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</si>
  <si>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</si>
  <si>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</si>
  <si>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</si>
  <si>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</si>
  <si>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</si>
  <si>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 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</si>
  <si>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</si>
  <si>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</si>
  <si>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</si>
  <si>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Единый налог на вмененный доход</t>
  </si>
  <si>
    <t xml:space="preserve">Налог, взимаемый  в связи с применением патентной системы налогообложения 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</si>
  <si>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</si>
  <si>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</si>
  <si>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</si>
  <si>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</si>
  <si>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</si>
  <si>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 xml:space="preserve">Субсидии бюджетам субъектов Российской Федерации и муниципальных образований,в том числе: </t>
  </si>
  <si>
    <t xml:space="preserve">Субвенции от других бюджетов бюджетной системы Российской Федерации </t>
  </si>
  <si>
    <t>Возврат остатков субсидий, целевого назначения из бюджета</t>
  </si>
  <si>
    <t>Прочие межбюджетные трансферты, передаваемые  бюджетам городских округов</t>
  </si>
  <si>
    <t xml:space="preserve">Налог на доходы физических лиц </t>
  </si>
  <si>
    <t>(тыс.руб)</t>
  </si>
  <si>
    <t>Единый сельскохозяйственный налог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</si>
  <si>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</si>
  <si>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</si>
  <si>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</si>
  <si>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</si>
  <si>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округов (за исключением земельных участков)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</si>
  <si>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</si>
  <si>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</si>
  <si>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</si>
  <si>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</si>
  <si>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Платежи от государственных и муниципальных унитарных предприятий</t>
  </si>
  <si>
    <t>Прочие дотации бюджетам городских округов</t>
  </si>
  <si>
    <t>Темп роста 2022/2021</t>
  </si>
  <si>
    <t xml:space="preserve">Исполнено
за 2022 год </t>
  </si>
  <si>
    <t>Исполнено
за 2021 год</t>
  </si>
  <si>
    <t>%
гр.3/гр.2</t>
  </si>
  <si>
    <t>4</t>
  </si>
  <si>
    <t>в 3,5 раза</t>
  </si>
  <si>
    <t>в 2,3 раза</t>
  </si>
  <si>
    <t>в 2,5 раза</t>
  </si>
  <si>
    <t>Сведения об исполнении  бюджета городского округа Лыткарино  за 2022 год 
по доходам в разрезе видов доходов в сравнении с аналогичным периодом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</si>
</sst>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0" borderId="0" xfId="0" applyFont="1" applyFill="1"/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 readingOrder="1"/>
    </xf>
    <xf numFmtId="164" fontId="1" fillId="0" borderId="4" xfId="0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10" fillId="0" borderId="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 readingOrder="1"/>
    </xf>
    <xf numFmtId="164" fontId="2" fillId="0" borderId="5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 applyAlignment="1">
      <alignment horizontal="right"/>
    </xf>
    <xf numFmtId="164" fontId="2" fillId="0" borderId="4" xfId="0" applyNumberFormat="1" applyFont="1" applyFill="1" applyBorder="1" applyAlignment="1">
      <alignment horizontal="center" vertical="center" wrapText="1" readingOrder="1"/>
    </xf>
    <xf numFmtId="164" fontId="1" fillId="0" borderId="9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165" fontId="2" fillId="0" borderId="14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left" vertical="center" wrapText="1" readingOrder="1"/>
    </xf>
    <xf numFmtId="0" fontId="12" fillId="0" borderId="17" xfId="0" applyFont="1" applyFill="1" applyBorder="1" applyAlignment="1">
      <alignment horizontal="left" vertical="center" wrapText="1" readingOrder="1"/>
    </xf>
    <xf numFmtId="0" fontId="9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 readingOrder="1"/>
    </xf>
    <xf numFmtId="0" fontId="2" fillId="0" borderId="8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left" vertical="center" wrapText="1" readingOrder="1"/>
    </xf>
    <xf numFmtId="0" fontId="2" fillId="0" borderId="18" xfId="0" applyFont="1" applyFill="1" applyBorder="1" applyAlignment="1">
      <alignment horizontal="left" vertical="center" wrapText="1" readingOrder="1"/>
    </xf>
    <xf numFmtId="164" fontId="4" fillId="2" borderId="17" xfId="0" applyNumberFormat="1" applyFont="1" applyFill="1" applyBorder="1" applyAlignment="1">
      <alignment vertical="center" wrapText="1"/>
    </xf>
    <xf numFmtId="164" fontId="8" fillId="2" borderId="8" xfId="0" applyNumberFormat="1" applyFont="1" applyFill="1" applyBorder="1" applyAlignment="1">
      <alignment vertical="center" wrapText="1"/>
    </xf>
    <xf numFmtId="164" fontId="13" fillId="2" borderId="19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 readingOrder="1"/>
    </xf>
    <xf numFmtId="49" fontId="1" fillId="0" borderId="12" xfId="0" applyNumberFormat="1" applyFont="1" applyFill="1" applyBorder="1" applyAlignment="1">
      <alignment horizontal="center" vertical="center" wrapText="1" readingOrder="1"/>
    </xf>
    <xf numFmtId="49" fontId="1" fillId="0" borderId="13" xfId="0" applyNumberFormat="1" applyFont="1" applyFill="1" applyBorder="1" applyAlignment="1">
      <alignment horizontal="center" vertical="center" wrapText="1" readingOrder="1"/>
    </xf>
    <xf numFmtId="165" fontId="1" fillId="0" borderId="4" xfId="0" applyNumberFormat="1" applyFont="1" applyFill="1" applyBorder="1" applyAlignment="1">
      <alignment horizontal="center" vertical="center" wrapText="1" readingOrder="1"/>
    </xf>
    <xf numFmtId="165" fontId="1" fillId="0" borderId="1" xfId="0" applyNumberFormat="1" applyFont="1" applyFill="1" applyBorder="1" applyAlignment="1">
      <alignment horizontal="center" vertical="center" wrapText="1" readingOrder="1"/>
    </xf>
    <xf numFmtId="165" fontId="1" fillId="0" borderId="9" xfId="0" applyNumberFormat="1" applyFont="1" applyFill="1" applyBorder="1" applyAlignment="1">
      <alignment horizontal="center" vertical="center" wrapText="1" readingOrder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 readingOrder="1"/>
    </xf>
    <xf numFmtId="0" fontId="2" fillId="0" borderId="17" xfId="0" applyFont="1" applyFill="1" applyBorder="1" applyAlignment="1">
      <alignment horizontal="left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164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9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14" fillId="0" borderId="15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0" zoomScaleNormal="110" workbookViewId="0">
      <selection sqref="A1:D1"/>
    </sheetView>
  </sheetViews>
  <sheetFormatPr defaultColWidth="9.109375" defaultRowHeight="14.4" x14ac:dyDescent="0.3"/>
  <cols>
    <col min="1" max="1" width="59.44140625" style="1" customWidth="1"/>
    <col min="2" max="2" width="15.109375" style="1" customWidth="1"/>
    <col min="3" max="3" width="14.5546875" style="4" customWidth="1"/>
    <col min="4" max="4" width="13.5546875" style="4" customWidth="1"/>
    <col min="5" max="5" width="0" style="1" hidden="1" customWidth="1"/>
    <col min="6" max="6" width="0.44140625" style="1" customWidth="1"/>
    <col min="7" max="7" width="0.5546875" style="1" hidden="1" customWidth="1"/>
    <col min="8" max="8" width="0.109375" style="1" hidden="1" customWidth="1"/>
    <col min="9" max="9" width="0.44140625" style="1" hidden="1" customWidth="1"/>
    <col min="10" max="10" width="0" style="1" hidden="1" customWidth="1"/>
    <col min="11" max="16384" width="9.109375" style="1"/>
  </cols>
  <sheetData>
    <row r="1" spans="1:9" ht="61.2" customHeight="1" x14ac:dyDescent="0.35">
      <c r="A1" s="45" t="s">
        <v>51</v>
      </c>
      <c r="B1" s="45"/>
      <c r="C1" s="45"/>
      <c r="D1" s="45"/>
    </row>
    <row r="2" spans="1:9" ht="15" thickBot="1" x14ac:dyDescent="0.35">
      <c r="D2" s="12" t="s">
        <v>30</v>
      </c>
    </row>
    <row r="3" spans="1:9" ht="34.950000000000003" customHeight="1" x14ac:dyDescent="0.3">
      <c r="A3" s="37" t="s">
        <v>0</v>
      </c>
      <c r="B3" s="43" t="s">
        <v>45</v>
      </c>
      <c r="C3" s="39" t="s">
        <v>44</v>
      </c>
      <c r="D3" s="41" t="s">
        <v>46</v>
      </c>
    </row>
    <row r="4" spans="1:9" ht="0.75" customHeight="1" thickBot="1" x14ac:dyDescent="0.35">
      <c r="A4" s="38"/>
      <c r="B4" s="44"/>
      <c r="C4" s="40"/>
      <c r="D4" s="42"/>
      <c r="G4" s="15" t="s">
        <v>43</v>
      </c>
    </row>
    <row r="5" spans="1:9" ht="15.75" customHeight="1" thickBot="1" x14ac:dyDescent="0.35">
      <c r="A5" s="17">
        <v>1</v>
      </c>
      <c r="B5" s="28">
        <v>2</v>
      </c>
      <c r="C5" s="29">
        <v>3</v>
      </c>
      <c r="D5" s="30" t="s">
        <v>47</v>
      </c>
      <c r="G5" s="15"/>
    </row>
    <row r="6" spans="1:9" ht="22.5" customHeight="1" thickBot="1" x14ac:dyDescent="0.35">
      <c r="A6" s="10" t="s">
        <v>1</v>
      </c>
      <c r="B6" s="11">
        <f>B7+B22</f>
        <v>1086079.1000000001</v>
      </c>
      <c r="C6" s="6">
        <f>C8+C10+C12+C17+C20+C21+C23+C29+C31+C32+C36+C37</f>
        <v>1001424.8</v>
      </c>
      <c r="D6" s="16">
        <f>C6/B6</f>
        <v>0.9220551247142128</v>
      </c>
    </row>
    <row r="7" spans="1:9" ht="22.5" customHeight="1" x14ac:dyDescent="0.3">
      <c r="A7" s="18" t="s">
        <v>32</v>
      </c>
      <c r="B7" s="13">
        <f>B8+B10+B12+B17+B20+B21</f>
        <v>929444.8</v>
      </c>
      <c r="C7" s="13">
        <f>C8+C10+C12+C17+C20+C21</f>
        <v>868789.8</v>
      </c>
      <c r="D7" s="31">
        <f t="shared" ref="D7:D46" si="0">C7/B7</f>
        <v>0.93474061073879799</v>
      </c>
    </row>
    <row r="8" spans="1:9" x14ac:dyDescent="0.3">
      <c r="A8" s="19" t="s">
        <v>2</v>
      </c>
      <c r="B8" s="8">
        <f>SUM(B9:B9)</f>
        <v>493402</v>
      </c>
      <c r="C8" s="8">
        <f>SUM(C9:C9)</f>
        <v>448994</v>
      </c>
      <c r="D8" s="32">
        <f t="shared" si="0"/>
        <v>0.90999631132423464</v>
      </c>
      <c r="G8" s="2"/>
      <c r="H8" s="3"/>
      <c r="I8" s="3"/>
    </row>
    <row r="9" spans="1:9" ht="15.6" x14ac:dyDescent="0.3">
      <c r="A9" s="20" t="s">
        <v>29</v>
      </c>
      <c r="B9" s="8">
        <v>493402</v>
      </c>
      <c r="C9" s="8">
        <v>448994</v>
      </c>
      <c r="D9" s="32">
        <f t="shared" si="0"/>
        <v>0.90999631132423464</v>
      </c>
      <c r="G9" s="2"/>
      <c r="H9" s="3"/>
      <c r="I9" s="3"/>
    </row>
    <row r="10" spans="1:9" ht="41.25" customHeight="1" x14ac:dyDescent="0.3">
      <c r="A10" s="21" t="s">
        <v>3</v>
      </c>
      <c r="B10" s="8">
        <f>SUM(B11)</f>
        <v>6877.7</v>
      </c>
      <c r="C10" s="8">
        <f>SUM(C11)</f>
        <v>7521.7</v>
      </c>
      <c r="D10" s="32">
        <f t="shared" si="0"/>
        <v>1.0936359538799307</v>
      </c>
      <c r="G10" s="2"/>
      <c r="H10" s="2"/>
      <c r="I10" s="2"/>
    </row>
    <row r="11" spans="1:9" ht="31.2" x14ac:dyDescent="0.3">
      <c r="A11" s="20" t="s">
        <v>15</v>
      </c>
      <c r="B11" s="8">
        <v>6877.7</v>
      </c>
      <c r="C11" s="8">
        <v>7521.7</v>
      </c>
      <c r="D11" s="32">
        <f t="shared" si="0"/>
        <v>1.0936359538799307</v>
      </c>
      <c r="G11" s="2"/>
      <c r="H11" s="2"/>
      <c r="I11" s="2"/>
    </row>
    <row r="12" spans="1:9" x14ac:dyDescent="0.3">
      <c r="A12" s="21" t="s">
        <v>4</v>
      </c>
      <c r="B12" s="8">
        <f>SUM(B13:B16)</f>
        <v>174820</v>
      </c>
      <c r="C12" s="8">
        <f>SUM(C13:C16)</f>
        <v>182354.4</v>
      </c>
      <c r="D12" s="32">
        <f t="shared" si="0"/>
        <v>1.0430980437020936</v>
      </c>
      <c r="G12" s="2"/>
      <c r="H12" s="2"/>
      <c r="I12" s="2"/>
    </row>
    <row r="13" spans="1:9" ht="31.2" x14ac:dyDescent="0.3">
      <c r="A13" s="20" t="s">
        <v>16</v>
      </c>
      <c r="B13" s="8">
        <v>157252.1</v>
      </c>
      <c r="C13" s="8">
        <v>166906.9</v>
      </c>
      <c r="D13" s="32">
        <f t="shared" si="0"/>
        <v>1.0613969543173032</v>
      </c>
      <c r="G13" s="2"/>
      <c r="H13" s="2"/>
      <c r="I13" s="2"/>
    </row>
    <row r="14" spans="1:9" ht="15.6" x14ac:dyDescent="0.3">
      <c r="A14" s="9" t="s">
        <v>18</v>
      </c>
      <c r="B14" s="8">
        <v>3137.2</v>
      </c>
      <c r="C14" s="8">
        <v>429.4</v>
      </c>
      <c r="D14" s="32">
        <f t="shared" si="0"/>
        <v>0.13687364528879256</v>
      </c>
      <c r="G14" s="2"/>
      <c r="H14" s="2"/>
      <c r="I14" s="2"/>
    </row>
    <row r="15" spans="1:9" ht="17.25" customHeight="1" x14ac:dyDescent="0.3">
      <c r="A15" s="9" t="s">
        <v>19</v>
      </c>
      <c r="B15" s="8">
        <v>14314.8</v>
      </c>
      <c r="C15" s="8">
        <v>15134</v>
      </c>
      <c r="D15" s="32">
        <f t="shared" si="0"/>
        <v>1.057227484840864</v>
      </c>
      <c r="G15" s="2"/>
      <c r="H15" s="2"/>
      <c r="I15" s="2"/>
    </row>
    <row r="16" spans="1:9" ht="17.25" customHeight="1" x14ac:dyDescent="0.3">
      <c r="A16" s="9" t="s">
        <v>31</v>
      </c>
      <c r="B16" s="8">
        <v>115.9</v>
      </c>
      <c r="C16" s="8">
        <v>-115.9</v>
      </c>
      <c r="D16" s="32">
        <f t="shared" si="0"/>
        <v>-1</v>
      </c>
      <c r="G16" s="2"/>
      <c r="H16" s="2"/>
      <c r="I16" s="2"/>
    </row>
    <row r="17" spans="1:9" x14ac:dyDescent="0.3">
      <c r="A17" s="21" t="s">
        <v>5</v>
      </c>
      <c r="B17" s="8">
        <f>SUM(B18:B19)</f>
        <v>246685.9</v>
      </c>
      <c r="C17" s="8">
        <f>SUM(C18:C19)</f>
        <v>222254.2</v>
      </c>
      <c r="D17" s="32">
        <f t="shared" si="0"/>
        <v>0.90096028998819966</v>
      </c>
      <c r="G17" s="2"/>
      <c r="H17" s="2"/>
      <c r="I17" s="2"/>
    </row>
    <row r="18" spans="1:9" ht="15.6" x14ac:dyDescent="0.3">
      <c r="A18" s="20" t="s">
        <v>20</v>
      </c>
      <c r="B18" s="5">
        <v>26586.9</v>
      </c>
      <c r="C18" s="8">
        <v>30665.5</v>
      </c>
      <c r="D18" s="32">
        <f t="shared" si="0"/>
        <v>1.1534063768246767</v>
      </c>
      <c r="G18" s="2"/>
      <c r="H18" s="2"/>
      <c r="I18" s="2"/>
    </row>
    <row r="19" spans="1:9" ht="15.6" x14ac:dyDescent="0.3">
      <c r="A19" s="20" t="s">
        <v>21</v>
      </c>
      <c r="B19" s="8">
        <v>220099</v>
      </c>
      <c r="C19" s="8">
        <v>191588.7</v>
      </c>
      <c r="D19" s="32">
        <f t="shared" si="0"/>
        <v>0.87046601756482311</v>
      </c>
      <c r="G19" s="2"/>
      <c r="H19" s="2"/>
      <c r="I19" s="2"/>
    </row>
    <row r="20" spans="1:9" x14ac:dyDescent="0.3">
      <c r="A20" s="21" t="s">
        <v>6</v>
      </c>
      <c r="B20" s="8">
        <v>7675.8</v>
      </c>
      <c r="C20" s="8">
        <v>7669.7</v>
      </c>
      <c r="D20" s="32">
        <f t="shared" si="0"/>
        <v>0.99920529456213025</v>
      </c>
      <c r="G20" s="2"/>
      <c r="H20" s="2"/>
      <c r="I20" s="2"/>
    </row>
    <row r="21" spans="1:9" ht="44.25" customHeight="1" thickBot="1" x14ac:dyDescent="0.35">
      <c r="A21" s="35" t="s">
        <v>7</v>
      </c>
      <c r="B21" s="14">
        <v>-16.600000000000001</v>
      </c>
      <c r="C21" s="14">
        <v>-4.2</v>
      </c>
      <c r="D21" s="33">
        <f t="shared" si="0"/>
        <v>0.25301204819277107</v>
      </c>
      <c r="G21" s="2"/>
      <c r="H21" s="2"/>
      <c r="I21" s="2"/>
    </row>
    <row r="22" spans="1:9" ht="27" customHeight="1" thickBot="1" x14ac:dyDescent="0.35">
      <c r="A22" s="10" t="s">
        <v>33</v>
      </c>
      <c r="B22" s="6">
        <f>B23+B29+B31+B32+B36+B37</f>
        <v>156634.30000000002</v>
      </c>
      <c r="C22" s="6">
        <f>C23+C29+C31+C32+C36+C37</f>
        <v>132635</v>
      </c>
      <c r="D22" s="16">
        <f t="shared" si="0"/>
        <v>0.84678132439701892</v>
      </c>
      <c r="G22" s="2"/>
      <c r="H22" s="2"/>
      <c r="I22" s="2"/>
    </row>
    <row r="23" spans="1:9" ht="41.4" x14ac:dyDescent="0.3">
      <c r="A23" s="36" t="s">
        <v>8</v>
      </c>
      <c r="B23" s="7">
        <f>B24+B25+B26+B27+B28</f>
        <v>108134.3</v>
      </c>
      <c r="C23" s="7">
        <f>C24+C25+C26+C27+C28</f>
        <v>100532.2</v>
      </c>
      <c r="D23" s="31">
        <f t="shared" si="0"/>
        <v>0.92969760751213992</v>
      </c>
      <c r="G23" s="2"/>
      <c r="H23" s="2"/>
      <c r="I23" s="2"/>
    </row>
    <row r="24" spans="1:9" ht="93.6" x14ac:dyDescent="0.3">
      <c r="A24" s="23" t="s">
        <v>34</v>
      </c>
      <c r="B24" s="8">
        <v>48146.6</v>
      </c>
      <c r="C24" s="8">
        <v>34790.800000000003</v>
      </c>
      <c r="D24" s="32">
        <f t="shared" si="0"/>
        <v>0.72260138826002263</v>
      </c>
      <c r="G24" s="2"/>
      <c r="H24" s="2"/>
      <c r="I24" s="2"/>
    </row>
    <row r="25" spans="1:9" ht="78" x14ac:dyDescent="0.3">
      <c r="A25" s="23" t="s">
        <v>35</v>
      </c>
      <c r="B25" s="8">
        <v>13894.8</v>
      </c>
      <c r="C25" s="8">
        <v>24366.6</v>
      </c>
      <c r="D25" s="32">
        <f t="shared" si="0"/>
        <v>1.7536488470506952</v>
      </c>
      <c r="G25" s="2"/>
      <c r="H25" s="2"/>
      <c r="I25" s="2"/>
    </row>
    <row r="26" spans="1:9" ht="44.25" customHeight="1" x14ac:dyDescent="0.3">
      <c r="A26" s="23" t="s">
        <v>36</v>
      </c>
      <c r="B26" s="8">
        <v>27609.599999999999</v>
      </c>
      <c r="C26" s="8">
        <v>27078.5</v>
      </c>
      <c r="D26" s="32">
        <f t="shared" si="0"/>
        <v>0.98076393718127031</v>
      </c>
      <c r="G26" s="2"/>
      <c r="H26" s="2"/>
      <c r="I26" s="2"/>
    </row>
    <row r="27" spans="1:9" ht="44.25" customHeight="1" x14ac:dyDescent="0.3">
      <c r="A27" s="23" t="s">
        <v>41</v>
      </c>
      <c r="B27" s="8">
        <v>4428.6000000000004</v>
      </c>
      <c r="C27" s="8">
        <v>199</v>
      </c>
      <c r="D27" s="32">
        <f t="shared" si="0"/>
        <v>4.4935193966490532E-2</v>
      </c>
      <c r="G27" s="2"/>
      <c r="H27" s="2"/>
      <c r="I27" s="2"/>
    </row>
    <row r="28" spans="1:9" ht="93.6" x14ac:dyDescent="0.3">
      <c r="A28" s="23" t="s">
        <v>37</v>
      </c>
      <c r="B28" s="8">
        <f>13776.6+278.1</f>
        <v>14054.7</v>
      </c>
      <c r="C28" s="8">
        <v>14097.3</v>
      </c>
      <c r="D28" s="32">
        <f t="shared" si="0"/>
        <v>1.0030310145360626</v>
      </c>
      <c r="G28" s="2"/>
      <c r="H28" s="2"/>
      <c r="I28" s="2"/>
    </row>
    <row r="29" spans="1:9" ht="27.6" x14ac:dyDescent="0.3">
      <c r="A29" s="22" t="s">
        <v>9</v>
      </c>
      <c r="B29" s="8">
        <f>SUM(B30:B30)</f>
        <v>355.8</v>
      </c>
      <c r="C29" s="8">
        <f>SUM(C30:C30)</f>
        <v>634.1</v>
      </c>
      <c r="D29" s="32">
        <f t="shared" si="0"/>
        <v>1.7821810005621135</v>
      </c>
      <c r="G29" s="2"/>
      <c r="H29" s="2"/>
      <c r="I29" s="2"/>
    </row>
    <row r="30" spans="1:9" ht="31.2" customHeight="1" x14ac:dyDescent="0.3">
      <c r="A30" s="20" t="s">
        <v>17</v>
      </c>
      <c r="B30" s="8">
        <v>355.8</v>
      </c>
      <c r="C30" s="8">
        <v>634.1</v>
      </c>
      <c r="D30" s="32">
        <f t="shared" si="0"/>
        <v>1.7821810005621135</v>
      </c>
      <c r="G30" s="2"/>
      <c r="H30" s="2"/>
      <c r="I30" s="2"/>
    </row>
    <row r="31" spans="1:9" ht="39.6" customHeight="1" x14ac:dyDescent="0.3">
      <c r="A31" s="22" t="s">
        <v>10</v>
      </c>
      <c r="B31" s="8">
        <v>2038.3</v>
      </c>
      <c r="C31" s="8">
        <v>7162.4</v>
      </c>
      <c r="D31" s="32" t="s">
        <v>48</v>
      </c>
      <c r="G31" s="2"/>
      <c r="H31" s="2"/>
      <c r="I31" s="2"/>
    </row>
    <row r="32" spans="1:9" ht="34.950000000000003" customHeight="1" x14ac:dyDescent="0.3">
      <c r="A32" s="22" t="s">
        <v>11</v>
      </c>
      <c r="B32" s="8">
        <f>B33+B34+B35</f>
        <v>39849</v>
      </c>
      <c r="C32" s="8">
        <f>C33+C34+C35</f>
        <v>18962.3</v>
      </c>
      <c r="D32" s="32">
        <f t="shared" si="0"/>
        <v>0.47585384827724658</v>
      </c>
      <c r="G32" s="2"/>
      <c r="H32" s="2"/>
      <c r="I32" s="2"/>
    </row>
    <row r="33" spans="1:9" ht="34.950000000000003" customHeight="1" x14ac:dyDescent="0.3">
      <c r="A33" s="23" t="s">
        <v>38</v>
      </c>
      <c r="B33" s="8">
        <v>618.29999999999995</v>
      </c>
      <c r="C33" s="8">
        <v>1430.6</v>
      </c>
      <c r="D33" s="32" t="s">
        <v>49</v>
      </c>
      <c r="G33" s="2"/>
      <c r="H33" s="2"/>
      <c r="I33" s="2"/>
    </row>
    <row r="34" spans="1:9" ht="97.5" customHeight="1" x14ac:dyDescent="0.3">
      <c r="A34" s="23" t="s">
        <v>39</v>
      </c>
      <c r="B34" s="8">
        <v>37793.199999999997</v>
      </c>
      <c r="C34" s="8">
        <v>16987.3</v>
      </c>
      <c r="D34" s="32">
        <f t="shared" si="0"/>
        <v>0.44948032979477792</v>
      </c>
      <c r="G34" s="2"/>
      <c r="H34" s="2"/>
      <c r="I34" s="2"/>
    </row>
    <row r="35" spans="1:9" ht="34.950000000000003" customHeight="1" x14ac:dyDescent="0.3">
      <c r="A35" s="23" t="s">
        <v>40</v>
      </c>
      <c r="B35" s="8">
        <v>1437.5</v>
      </c>
      <c r="C35" s="8">
        <v>544.4</v>
      </c>
      <c r="D35" s="32">
        <f t="shared" si="0"/>
        <v>0.37871304347826085</v>
      </c>
      <c r="G35" s="2"/>
      <c r="H35" s="2"/>
      <c r="I35" s="2"/>
    </row>
    <row r="36" spans="1:9" ht="20.399999999999999" customHeight="1" x14ac:dyDescent="0.3">
      <c r="A36" s="22" t="s">
        <v>12</v>
      </c>
      <c r="B36" s="8">
        <v>5278.1</v>
      </c>
      <c r="C36" s="8">
        <v>4594</v>
      </c>
      <c r="D36" s="32">
        <f t="shared" si="0"/>
        <v>0.87038896572630298</v>
      </c>
      <c r="G36" s="2"/>
      <c r="H36" s="2"/>
      <c r="I36" s="2"/>
    </row>
    <row r="37" spans="1:9" ht="22.2" customHeight="1" thickBot="1" x14ac:dyDescent="0.35">
      <c r="A37" s="24" t="s">
        <v>13</v>
      </c>
      <c r="B37" s="14">
        <v>978.8</v>
      </c>
      <c r="C37" s="14">
        <v>750</v>
      </c>
      <c r="D37" s="33">
        <f t="shared" si="0"/>
        <v>0.76624438087454028</v>
      </c>
      <c r="G37" s="2"/>
      <c r="H37" s="2"/>
      <c r="I37" s="2"/>
    </row>
    <row r="38" spans="1:9" ht="19.5" customHeight="1" thickBot="1" x14ac:dyDescent="0.35">
      <c r="A38" s="10" t="s">
        <v>22</v>
      </c>
      <c r="B38" s="11">
        <f>B39+B45</f>
        <v>1276683.5</v>
      </c>
      <c r="C38" s="6">
        <f>C39+C45</f>
        <v>1925767.9999999998</v>
      </c>
      <c r="D38" s="16">
        <f t="shared" si="0"/>
        <v>1.5084145757347063</v>
      </c>
      <c r="G38" s="2"/>
      <c r="H38" s="2"/>
      <c r="I38" s="2"/>
    </row>
    <row r="39" spans="1:9" ht="49.2" customHeight="1" x14ac:dyDescent="0.3">
      <c r="A39" s="25" t="s">
        <v>23</v>
      </c>
      <c r="B39" s="7">
        <f t="shared" ref="B39" si="1">B40+B41+B42+B43+B44</f>
        <v>1281443</v>
      </c>
      <c r="C39" s="34">
        <f>C40+C41+C42+C43+C44</f>
        <v>1934387.2999999998</v>
      </c>
      <c r="D39" s="31">
        <f t="shared" si="0"/>
        <v>1.5095383095463473</v>
      </c>
      <c r="G39" s="2"/>
      <c r="H39" s="2"/>
      <c r="I39" s="2"/>
    </row>
    <row r="40" spans="1:9" ht="39" customHeight="1" x14ac:dyDescent="0.3">
      <c r="A40" s="26" t="s">
        <v>24</v>
      </c>
      <c r="B40" s="8">
        <v>542</v>
      </c>
      <c r="C40" s="8">
        <v>874</v>
      </c>
      <c r="D40" s="32">
        <f t="shared" si="0"/>
        <v>1.6125461254612545</v>
      </c>
      <c r="G40" s="2"/>
      <c r="H40" s="2"/>
      <c r="I40" s="2"/>
    </row>
    <row r="41" spans="1:9" ht="27.75" customHeight="1" x14ac:dyDescent="0.3">
      <c r="A41" s="26" t="s">
        <v>42</v>
      </c>
      <c r="B41" s="8">
        <v>50146.3</v>
      </c>
      <c r="C41" s="8">
        <v>125793.7</v>
      </c>
      <c r="D41" s="32" t="s">
        <v>50</v>
      </c>
      <c r="G41" s="2"/>
      <c r="H41" s="2"/>
      <c r="I41" s="2"/>
    </row>
    <row r="42" spans="1:9" ht="38.4" customHeight="1" x14ac:dyDescent="0.3">
      <c r="A42" s="26" t="s">
        <v>25</v>
      </c>
      <c r="B42" s="8">
        <v>463424.9</v>
      </c>
      <c r="C42" s="8">
        <v>997067</v>
      </c>
      <c r="D42" s="32">
        <f t="shared" si="0"/>
        <v>2.151517969794027</v>
      </c>
      <c r="G42" s="2"/>
      <c r="H42" s="2"/>
      <c r="I42" s="2"/>
    </row>
    <row r="43" spans="1:9" ht="35.4" customHeight="1" x14ac:dyDescent="0.3">
      <c r="A43" s="26" t="s">
        <v>26</v>
      </c>
      <c r="B43" s="8">
        <v>742329.8</v>
      </c>
      <c r="C43" s="8">
        <v>804022.6</v>
      </c>
      <c r="D43" s="32">
        <f t="shared" si="0"/>
        <v>1.0831069963781597</v>
      </c>
      <c r="G43" s="2"/>
      <c r="H43" s="2"/>
      <c r="I43" s="2"/>
    </row>
    <row r="44" spans="1:9" ht="38.4" customHeight="1" x14ac:dyDescent="0.3">
      <c r="A44" s="26" t="s">
        <v>28</v>
      </c>
      <c r="B44" s="8">
        <v>25000</v>
      </c>
      <c r="C44" s="8">
        <v>6630</v>
      </c>
      <c r="D44" s="32">
        <f t="shared" si="0"/>
        <v>0.26519999999999999</v>
      </c>
      <c r="G44" s="2"/>
      <c r="H44" s="2"/>
      <c r="I44" s="2"/>
    </row>
    <row r="45" spans="1:9" ht="31.8" thickBot="1" x14ac:dyDescent="0.35">
      <c r="A45" s="27" t="s">
        <v>27</v>
      </c>
      <c r="B45" s="14">
        <v>-4759.5</v>
      </c>
      <c r="C45" s="14">
        <v>-8619.2999999999993</v>
      </c>
      <c r="D45" s="33">
        <f t="shared" si="0"/>
        <v>1.8109675386069963</v>
      </c>
      <c r="G45" s="2"/>
      <c r="H45" s="2"/>
      <c r="I45" s="2"/>
    </row>
    <row r="46" spans="1:9" ht="24" customHeight="1" thickBot="1" x14ac:dyDescent="0.35">
      <c r="A46" s="10" t="s">
        <v>14</v>
      </c>
      <c r="B46" s="11">
        <f>B6+B38</f>
        <v>2362762.6</v>
      </c>
      <c r="C46" s="6">
        <f>C6+C38</f>
        <v>2927192.8</v>
      </c>
      <c r="D46" s="16">
        <f t="shared" si="0"/>
        <v>1.238885701001023</v>
      </c>
    </row>
  </sheetData>
  <mergeCells count="5">
    <mergeCell ref="A1:D1"/>
    <mergeCell ref="A3:A4"/>
    <mergeCell ref="C3:C4"/>
    <mergeCell ref="D3:D4"/>
    <mergeCell ref="B3:B4"/>
  </mergeCells>
  <pageMargins left="0.70866141732283472" right="0.31496062992125984" top="0.27559055118110237" bottom="0.19685039370078741" header="0.19685039370078741" footer="0.15748031496062992"/>
  <pageSetup paperSize="9" scale="8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Пашкевич Юлия Васильевна</cp:lastModifiedBy>
  <cp:lastPrinted>2023-03-13T12:05:38Z</cp:lastPrinted>
  <dcterms:created xsi:type="dcterms:W3CDTF">2020-10-12T07:22:17Z</dcterms:created>
  <dcterms:modified xsi:type="dcterms:W3CDTF">2023-03-14T07:09:09Z</dcterms:modified>
</cp:coreProperties>
</file>