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6" yWindow="540" windowWidth="23256" windowHeight="13176"/>
  </bookViews>
  <sheets>
    <sheet name="Лист 1" sheetId="2" r:id="rId1"/>
  </sheets>
  <definedNames>
    <definedName name="_xlnm.Print_Titles" localSheetId="0">'Лист 1'!$10:$11</definedName>
    <definedName name="_xlnm.Print_Area" localSheetId="0">'Лист 1'!$A$1:$E$331</definedName>
  </definedNames>
  <calcPr calcId="14562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5" i="2"/>
  <c r="E86" i="2"/>
  <c r="E87" i="2"/>
  <c r="E89" i="2"/>
  <c r="E90" i="2"/>
  <c r="E91" i="2"/>
  <c r="E92" i="2"/>
  <c r="E93" i="2"/>
  <c r="E94" i="2"/>
  <c r="E95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3" i="2"/>
  <c r="E124" i="2"/>
  <c r="E125" i="2"/>
  <c r="E126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60" i="2"/>
  <c r="E161" i="2"/>
  <c r="E162" i="2"/>
  <c r="E163" i="2"/>
  <c r="E164" i="2"/>
  <c r="E165" i="2"/>
  <c r="E166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9" i="2"/>
  <c r="E243" i="2"/>
  <c r="E244" i="2"/>
  <c r="E245" i="2"/>
  <c r="E246" i="2"/>
  <c r="E247" i="2"/>
  <c r="E248" i="2"/>
  <c r="E249" i="2"/>
  <c r="E250" i="2"/>
  <c r="E252" i="2"/>
  <c r="E254" i="2"/>
  <c r="E255" i="2"/>
  <c r="E256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30" i="2"/>
  <c r="E331" i="2"/>
  <c r="E5" i="2" l="1"/>
  <c r="D316" i="2" l="1"/>
  <c r="D315" i="2" s="1"/>
  <c r="D313" i="2"/>
  <c r="D312" i="2" s="1"/>
  <c r="D310" i="2"/>
  <c r="D308" i="2"/>
  <c r="D305" i="2"/>
  <c r="D304" i="2" s="1"/>
  <c r="D302" i="2"/>
  <c r="D301" i="2" s="1"/>
  <c r="D298" i="2"/>
  <c r="D299" i="2"/>
  <c r="D294" i="2"/>
  <c r="D293" i="2" s="1"/>
  <c r="D291" i="2"/>
  <c r="D290" i="2" s="1"/>
  <c r="D288" i="2"/>
  <c r="D287" i="2" s="1"/>
  <c r="D285" i="2"/>
  <c r="D283" i="2"/>
  <c r="D280" i="2"/>
  <c r="D279" i="2" s="1"/>
  <c r="D277" i="2"/>
  <c r="D276" i="2" s="1"/>
  <c r="D255" i="2"/>
  <c r="D237" i="2"/>
  <c r="D232" i="2"/>
  <c r="D230" i="2"/>
  <c r="D228" i="2"/>
  <c r="D226" i="2"/>
  <c r="D223" i="2"/>
  <c r="D220" i="2"/>
  <c r="D216" i="2"/>
  <c r="D215" i="2" s="1"/>
  <c r="D203" i="2"/>
  <c r="D202" i="2" s="1"/>
  <c r="D200" i="2"/>
  <c r="D199" i="2" s="1"/>
  <c r="D197" i="2"/>
  <c r="D195" i="2"/>
  <c r="D175" i="2"/>
  <c r="D174" i="2" s="1"/>
  <c r="D158" i="2"/>
  <c r="D157" i="2" s="1"/>
  <c r="D156" i="2" s="1"/>
  <c r="D154" i="2"/>
  <c r="D153" i="2" s="1"/>
  <c r="D151" i="2"/>
  <c r="D148" i="2"/>
  <c r="D147" i="2" s="1"/>
  <c r="D144" i="2"/>
  <c r="D143" i="2" s="1"/>
  <c r="D134" i="2"/>
  <c r="D129" i="2"/>
  <c r="D128" i="2" s="1"/>
  <c r="D124" i="2"/>
  <c r="D115" i="2"/>
  <c r="D113" i="2"/>
  <c r="D111" i="2"/>
  <c r="D109" i="2"/>
  <c r="D105" i="2"/>
  <c r="D104" i="2" s="1"/>
  <c r="D103" i="2" s="1"/>
  <c r="D250" i="2" l="1"/>
  <c r="D249" i="2" s="1"/>
  <c r="D262" i="2"/>
  <c r="D282" i="2"/>
  <c r="D266" i="2"/>
  <c r="D265" i="2" s="1"/>
  <c r="D168" i="2"/>
  <c r="D170" i="2"/>
  <c r="D194" i="2"/>
  <c r="D193" i="2" s="1"/>
  <c r="D219" i="2"/>
  <c r="D244" i="2"/>
  <c r="D243" i="2" s="1"/>
  <c r="D307" i="2"/>
  <c r="D259" i="2"/>
  <c r="D258" i="2" s="1"/>
  <c r="D225" i="2"/>
  <c r="D241" i="2"/>
  <c r="D240" i="2" s="1"/>
  <c r="D207" i="2"/>
  <c r="D206" i="2" s="1"/>
  <c r="D211" i="2"/>
  <c r="D210" i="2" s="1"/>
  <c r="D165" i="2"/>
  <c r="D150" i="2"/>
  <c r="D161" i="2"/>
  <c r="D160" i="2" s="1"/>
  <c r="D117" i="2"/>
  <c r="D108" i="2" s="1"/>
  <c r="D126" i="2"/>
  <c r="D123" i="2" s="1"/>
  <c r="D132" i="2"/>
  <c r="D131" i="2" s="1"/>
  <c r="D137" i="2"/>
  <c r="D136" i="2" s="1"/>
  <c r="D100" i="2"/>
  <c r="D99" i="2" s="1"/>
  <c r="D86" i="2"/>
  <c r="D85" i="2" s="1"/>
  <c r="D90" i="2"/>
  <c r="D89" i="2" s="1"/>
  <c r="D107" i="2" l="1"/>
  <c r="D140" i="2"/>
  <c r="D139" i="2" s="1"/>
  <c r="D141" i="2"/>
  <c r="D218" i="2"/>
  <c r="D275" i="2"/>
  <c r="D330" i="2" s="1"/>
  <c r="D164" i="2"/>
  <c r="D248" i="2"/>
  <c r="D239" i="2"/>
  <c r="D178" i="2"/>
  <c r="D177" i="2" s="1"/>
  <c r="D205" i="2"/>
  <c r="D146" i="2"/>
  <c r="D95" i="2"/>
  <c r="D94" i="2" s="1"/>
  <c r="D93" i="2" s="1"/>
  <c r="D82" i="2"/>
  <c r="D163" i="2" l="1"/>
  <c r="D81" i="2"/>
  <c r="D77" i="2" l="1"/>
  <c r="D65" i="2"/>
  <c r="D59" i="2"/>
  <c r="D39" i="2"/>
  <c r="D35" i="2"/>
  <c r="D33" i="2"/>
  <c r="D30" i="2"/>
  <c r="D29" i="2" s="1"/>
  <c r="D27" i="2"/>
  <c r="D24" i="2" s="1"/>
  <c r="D11" i="2"/>
  <c r="D10" i="2" s="1"/>
  <c r="D7" i="2"/>
  <c r="D6" i="2" s="1"/>
  <c r="D53" i="2" l="1"/>
  <c r="D21" i="2"/>
  <c r="D5" i="2"/>
  <c r="D62" i="2"/>
  <c r="D61" i="2" s="1"/>
  <c r="D48" i="2"/>
  <c r="D68" i="2"/>
  <c r="D67" i="2" s="1"/>
  <c r="D32" i="2"/>
  <c r="D41" i="2"/>
  <c r="D38" i="2" s="1"/>
  <c r="D18" i="2"/>
  <c r="D14" i="2"/>
  <c r="D13" i="2" s="1"/>
  <c r="D74" i="2" l="1"/>
  <c r="D17" i="2"/>
  <c r="D47" i="2"/>
  <c r="D73" i="2" l="1"/>
  <c r="D72" i="2" s="1"/>
  <c r="D37" i="2"/>
  <c r="D9" i="2"/>
  <c r="D274" i="2" l="1"/>
  <c r="D331" i="2" s="1"/>
</calcChain>
</file>

<file path=xl/sharedStrings.xml><?xml version="1.0" encoding="utf-8"?>
<sst xmlns="http://schemas.openxmlformats.org/spreadsheetml/2006/main" count="658" uniqueCount="582">
  <si>
    <t>Наименование КБК</t>
  </si>
  <si>
    <t>Муниципальная программа "Здравоохранение"</t>
  </si>
  <si>
    <t>01 0 00 00000</t>
  </si>
  <si>
    <t>Подпрограмма "Финансовое обеспечение системы организации медицинской помощи"</t>
  </si>
  <si>
    <t>01 5 00 00000</t>
  </si>
  <si>
    <t>Основное мероприятие "Развитие мер социальной поддержки медицинских работников"</t>
  </si>
  <si>
    <t>01 5 03 00000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</si>
  <si>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</si>
  <si>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</si>
  <si>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Муниципальная программа "Культура"</t>
  </si>
  <si>
    <t>02 0 00 00000</t>
  </si>
  <si>
    <t>Подпрограмма "Развитие музейного дела и народных художественных промыслов"</t>
  </si>
  <si>
    <t>02 2 00 00000</t>
  </si>
  <si>
    <t>Основное мероприятие "Обеспечение выполнения функций муниципальных музеев"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</si>
  <si>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</si>
  <si>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</si>
  <si>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</si>
  <si>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</si>
  <si>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</si>
  <si>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</si>
  <si>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</si>
  <si>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</si>
  <si>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</si>
  <si>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</si>
  <si>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</si>
  <si>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</si>
  <si>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02 4 00 00000</t>
  </si>
  <si>
    <t>Основное мероприятие "Обеспечение функций театрально-концертных учреждений"</t>
  </si>
  <si>
    <t>02 4 01 00000</t>
  </si>
  <si>
    <t>Мероприятия в сфере культуры (проведение культурно-массовых и праздничных мероприятий в сфере культуры в городе Лыткарино)</t>
  </si>
  <si>
    <t>02 4 01 00501</t>
  </si>
  <si>
    <t>Закупка товаров,работ и услуг для обеспечения государственных (муниципальных) нужд</t>
  </si>
  <si>
    <t>Иные закупки товаров,работ и услуг для обеспечения государственных (муниципальных) нужд</t>
  </si>
  <si>
    <t>Мероприятия в сфере культуры (проведение мероприятий по духовно-нравственному воспитанию)</t>
  </si>
  <si>
    <t>02 4 01 00502</t>
  </si>
  <si>
    <t>Основное меропритяие "Обеспечение функций культурно-досуговых учреждений"</t>
  </si>
  <si>
    <t>02 4 05 00000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</si>
  <si>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"Мир")</t>
  </si>
  <si>
    <t>02 4 05 06111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</si>
  <si>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"Центр молодежи")</t>
  </si>
  <si>
    <t>02 4 05 06112</t>
  </si>
  <si>
    <t>Подпрограмма "Укрепление материально-технической базы государственных и муниципальных учреждений культуры Московской области"</t>
  </si>
  <si>
    <t>02 5 00 00000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</si>
  <si>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культуры"</t>
  </si>
  <si>
    <t>02 5 01 00000</t>
  </si>
  <si>
    <t>Проведение капитального ремонта, технического переоснащения и благоустройства территорий культурно-досуговых учреждений культуры</t>
  </si>
  <si>
    <t>02 5 01 01310</t>
  </si>
  <si>
    <t>Подпрограмма "Развитие архивного дела"</t>
  </si>
  <si>
    <t>02 7 00 00000</t>
  </si>
  <si>
    <t>Основное мероприятие "Хранение, комплектование, учет и использование архивных документов в муниципальных архивах"</t>
  </si>
  <si>
    <t>02 7 01 00000</t>
  </si>
  <si>
    <t>Расходы на обеспечение деятельности (оказание услуг) муниципальных архивов</t>
  </si>
  <si>
    <t>02 7 01 06160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</si>
  <si>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</si>
  <si>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</si>
  <si>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</si>
  <si>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</si>
  <si>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Расходы на выплаты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</t>
  </si>
  <si>
    <t>Расходы на выплаты персоналу органов местного самоуправления</t>
  </si>
  <si>
    <t>Муниципальная программа "Образование"</t>
  </si>
  <si>
    <t>03 0 00 00000</t>
  </si>
  <si>
    <t>Подпрограмма "Дошкольное образование"</t>
  </si>
  <si>
    <t>03 1 00 00000</t>
  </si>
  <si>
    <t>Основное мероприятие "Проведение капитального ремонта объектов дошкольного образования"</t>
  </si>
  <si>
    <t>03 1 01 00000</t>
  </si>
  <si>
    <t>Проведение капитального ремонта и (или) оснащение оборудованием муниципальных дошкольных образовательных организаций в Московской области</t>
  </si>
  <si>
    <t>03 1 01 62460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</si>
  <si>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</si>
  <si>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03 1 02 00000</t>
  </si>
  <si>
    <t>Проведение капитального ремонта, технического переоснащения и благоустройства территорий учреждений образования</t>
  </si>
  <si>
    <t>03 1 02 00390</t>
  </si>
  <si>
    <t>Расходы на обеспечение деятельности (оказание услуг) муниципальных учреждений - дошкольные образовательные организации (выполнение мун. задания)</t>
  </si>
  <si>
    <t>03 1 02 06041</t>
  </si>
  <si>
    <t>Расходы на обеспечение деятельности (оказание услуг) муниципальных учреждений - дошкольные образовательные организации (мероприятия в сфере образования)</t>
  </si>
  <si>
    <t>03 1 02 06042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</si>
  <si>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</si>
  <si>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03 1 02 62110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</si>
  <si>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</si>
  <si>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03 1 02 62140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</si>
  <si>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</si>
  <si>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</si>
  <si>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</si>
  <si>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</si>
  <si>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 (выполнение мун. задания)</t>
  </si>
  <si>
    <t>03 2 01 06051</t>
  </si>
  <si>
    <t>Расходы на обеспечение деятельности (оказание услуг) муниципальных учреждений - общеобразовательные организации (мероприятия в сфере образования)</t>
  </si>
  <si>
    <t>03 2 01 06052</t>
  </si>
  <si>
    <t>03 2 01 53031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</si>
  <si>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</si>
  <si>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</si>
  <si>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</si>
  <si>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</si>
  <si>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</si>
  <si>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03 2 03 60680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</si>
  <si>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</si>
  <si>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</si>
  <si>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</si>
  <si>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</si>
  <si>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</si>
  <si>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2 03 L3040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</si>
  <si>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</si>
  <si>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03 2 05 00000</t>
  </si>
  <si>
    <t>Расходы на обеспечение деятельности (оказание услуг) муниципальных учреждений - общеобразовательные организации</t>
  </si>
  <si>
    <t>03 2 05 06050</t>
  </si>
  <si>
    <t>Подпрограмма "Дополнительное образование, воспитание и психолого-социальное сопровождение детей"</t>
  </si>
  <si>
    <t>03 3 00 00000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</si>
  <si>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</si>
  <si>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03 3 03 00000</t>
  </si>
  <si>
    <t>Расходы на обеспечение деятельности (оказание услуг) муниципальных учреждений - организации дополнительного образования (выполнение мун. задания )</t>
  </si>
  <si>
    <t>03 3 03 06061</t>
  </si>
  <si>
    <t>Расходы на обеспечение деятельности (оказание услуг) муниципальных учреждений - организации дополнительного образования (мероприятия в сфере образования)</t>
  </si>
  <si>
    <t>03 3 03 06062</t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</si>
  <si>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</si>
  <si>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t>03 3 06 00000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</si>
  <si>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</si>
  <si>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03 3 06 00940</t>
  </si>
  <si>
    <t>Иные бюджетные ассигнования</t>
  </si>
  <si>
    <t>Подпрограмма "Обеспечивающая подпрограмма"</t>
  </si>
  <si>
    <t>03 5 00 00000</t>
  </si>
  <si>
    <t>Основное мероприятие "Создание условий для реализации полномочий органов местного самоуправления"</t>
  </si>
  <si>
    <t>03 5 01 00000</t>
  </si>
  <si>
    <t>Обеспечение деятельности органов местного самоуправления (расходы на обеспечение деятельности органов местного самоуправления)</t>
  </si>
  <si>
    <t>03 5 01 00131</t>
  </si>
  <si>
    <t>Уплата налогов,сборов и иных платежей</t>
  </si>
  <si>
    <t>Обеспечение деятельности органов местного самоуправления (расходы на содержание лиц, замещающих должности не являющиеся должностями муниципальной службы)</t>
  </si>
  <si>
    <t>03 5 01 00132</t>
  </si>
  <si>
    <t>Обеспечение деятельности органов местного самоуправления (расходы на содержание лиц, замещающих должности муниципальной службы)</t>
  </si>
  <si>
    <t>03 5 01 00133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</si>
  <si>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</si>
  <si>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</si>
  <si>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</si>
  <si>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</si>
  <si>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</si>
  <si>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</si>
  <si>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</si>
  <si>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</si>
  <si>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Обеспечение предоставления гражданам субсидий на оплату жилого помещения и коммунальных услуг</t>
  </si>
  <si>
    <t>04 1 03 61420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</si>
  <si>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</si>
  <si>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</si>
  <si>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</si>
  <si>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</si>
  <si>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Основное мероприятие "Дополнительные меры социальной поддержки и социальной помощи гражданам"</t>
  </si>
  <si>
    <t>04 1 19 00000</t>
  </si>
  <si>
    <t>Дополнительные меры социальной поддержки и социальной помощи гражданам</t>
  </si>
  <si>
    <t>04 1 19 00920</t>
  </si>
  <si>
    <t>Подпрограмма "Развитие системы отдыха и оздоровления детей"</t>
  </si>
  <si>
    <t>04 3 00 00000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</si>
  <si>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</si>
  <si>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04 3 05 00000</t>
  </si>
  <si>
    <t>Мероприятия по организации отдыха детей в каникулярное время(Организация  отдыха  детей  и  подростков  в  санаторно-курортных  учреждениях  и  загородных  оздоровительных  лагерях)</t>
  </si>
  <si>
    <t>04 3 05 S2191</t>
  </si>
  <si>
    <t>Мероприятия по организации отдыха детей в каникулярное время (организация  отдыха  детей  и  подростков  в   лагерях  с  дневным  пребыванием )</t>
  </si>
  <si>
    <t>04 3 05 S2192</t>
  </si>
  <si>
    <t>Подпрограмма "Развитие и поддержка социально ориентированных некоммерческих организаций"</t>
  </si>
  <si>
    <t>04 9 00 00000</t>
  </si>
  <si>
    <t>Основное мероприятие "Осуществление финансовой поддержки СО НКО"</t>
  </si>
  <si>
    <t>04 9 01 00000</t>
  </si>
  <si>
    <t>Оказание поддержки социально ориентированным некоммерческим организациям</t>
  </si>
  <si>
    <t>04 9 01 00760</t>
  </si>
  <si>
    <t>Оказание финансовой поддержки общественным объединениям инвалидов, а также созданным общероссийскими общественными объединениями инвалидов</t>
  </si>
  <si>
    <t>04 9 01 00880</t>
  </si>
  <si>
    <t>Муниципальная программа "Спорт"</t>
  </si>
  <si>
    <t>05 0 00 00000</t>
  </si>
  <si>
    <t>Подпрограмма "Развитие физической культуры и спорта"</t>
  </si>
  <si>
    <t>05 1 00 00000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</si>
  <si>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</si>
  <si>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05 1 01 00000</t>
  </si>
  <si>
    <t>Организация проведения официальных физкультурно-оздоровительных и спортивных мероприятий</t>
  </si>
  <si>
    <t>05 1 01 00570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</si>
  <si>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</si>
  <si>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</si>
  <si>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Подпрограмма "Подготовка спортивного резерва"</t>
  </si>
  <si>
    <t>05 3 00 00000</t>
  </si>
  <si>
    <t>Основное мероприятие "Подготовка спортивных сборных команд"</t>
  </si>
  <si>
    <t>05 3 01 00000</t>
  </si>
  <si>
    <t>Расходы на обеспечение деятельности (оказание услуг) муниципальных учреждений по подготовке спортивных команд и спортивного резерва(Расходы на выполнение муниципального задания муниципальных бюджетных учреждений-МБУ "СШ Лыткарино")</t>
  </si>
  <si>
    <t>05 3 01 06151</t>
  </si>
  <si>
    <t>Расходы на обеспечение деятельности (оказание услуг) муниципальных учреждений по подготовке спортивных команд и спортивного резерва(Расходы на выполнение муниципального задания муниципальных бюджетных учреждений-МБУ "СШОР Лыткарино")</t>
  </si>
  <si>
    <t>05 3 01 06152</t>
  </si>
  <si>
    <t>Муниципальная программа "Развитие сельского хозяйства"</t>
  </si>
  <si>
    <t>06 0 00 00000</t>
  </si>
  <si>
    <t>Подпрограмма "Обеспечение эпизоотического и ветеринарно-санитарного благополучия"</t>
  </si>
  <si>
    <t>06 4 00 00000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</si>
  <si>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</si>
  <si>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</si>
  <si>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</si>
  <si>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06 4 01 60870</t>
  </si>
  <si>
    <t>Муниципальная программа "Безопасность и обеспечение безопасности жизнедеятельности населения"</t>
  </si>
  <si>
    <t>08 0 00 00000</t>
  </si>
  <si>
    <t>Подпрограмма "Профилактика преступлений и иных правонарушений"</t>
  </si>
  <si>
    <t>08 1 00 00000</t>
  </si>
  <si>
    <t>Основное мероприятие "Повышение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людей"</t>
  </si>
  <si>
    <t>08 1 01 00000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</si>
  <si>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</si>
  <si>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08 1 01 00320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</si>
  <si>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</si>
  <si>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</si>
  <si>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</si>
  <si>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08 1 03 00300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</si>
  <si>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</si>
  <si>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</si>
  <si>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</si>
  <si>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</si>
  <si>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</si>
  <si>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</si>
  <si>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</si>
  <si>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08 1 05 00990</t>
  </si>
  <si>
    <t>Основное мероприятие "Развитие похоронного дела на территории Московской области"</t>
  </si>
  <si>
    <t>08 1 07 00000</t>
  </si>
  <si>
    <t>Организация ритуальных услуг</t>
  </si>
  <si>
    <t>08 1 07 00480</t>
  </si>
  <si>
    <t>Транспортировка в морг с мест обнаружения или происшествия умерших для производства судебно-медицинской экспертизы</t>
  </si>
  <si>
    <t>08 1 07 00490</t>
  </si>
  <si>
    <t>Содержание мест захоронения</t>
  </si>
  <si>
    <t>08 1 07 00590</t>
  </si>
  <si>
    <t>Расходы на обеспечение деятельности (оказание услуг) муниципальных учреждений в сфере похоронного дела</t>
  </si>
  <si>
    <t>08 1 07 06250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</si>
  <si>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</si>
  <si>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08 1 07 62820</t>
  </si>
  <si>
    <t>Подпрограмма «Снижение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области»</t>
  </si>
  <si>
    <t>08 2 00 00000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</si>
  <si>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  муниципального образования Московской области»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</si>
  <si>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</si>
  <si>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</si>
  <si>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</si>
  <si>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Основное мероприятие  "Выполнение мероприятий по безопасности населения на водных объектах, расположенных на территории муниципального образования Московской области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</si>
  <si>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</si>
  <si>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</si>
  <si>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</si>
  <si>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Подпрограмма «Развитие и совершенствование систем оповещения и информирования населения муниципального образования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</si>
  <si>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</si>
  <si>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</si>
  <si>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</si>
  <si>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</si>
  <si>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</si>
  <si>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 на территории муниципального образования Московской области»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</si>
  <si>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</si>
  <si>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</si>
  <si>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</si>
  <si>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</si>
  <si>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</si>
  <si>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</si>
  <si>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</si>
  <si>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</si>
  <si>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</si>
  <si>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Обеспечивающая подпрограмма</t>
  </si>
  <si>
    <t>08 6 00 00000</t>
  </si>
  <si>
    <t>08 6 01 00000</t>
  </si>
  <si>
    <t>Содержание и развитие муниципальных экстренных оперативных служб</t>
  </si>
  <si>
    <t>08 6 01 01020</t>
  </si>
  <si>
    <t>Муниципальная программа "Жилище"</t>
  </si>
  <si>
    <t>09 0 00 00000</t>
  </si>
  <si>
    <t>Подпрограмма "Обеспечение жильем молодых семей"</t>
  </si>
  <si>
    <t>09 2 00 00000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</si>
  <si>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</si>
  <si>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09 2 01 00000</t>
  </si>
  <si>
    <t>Реализация мероприятий по обеспечению жильем молодых семей</t>
  </si>
  <si>
    <t>09 2 01 L4970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</si>
  <si>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</si>
  <si>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</si>
  <si>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</si>
  <si>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</si>
  <si>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</si>
  <si>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</si>
  <si>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Муниципальная программа "Развитие инженерной инфраструктуры и энергоэффективности"</t>
  </si>
  <si>
    <t>10 0 00 00000</t>
  </si>
  <si>
    <t>Подпрограмма "Чистая вода"</t>
  </si>
  <si>
    <t>10 1 00 00000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</si>
  <si>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</si>
  <si>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10 1 02 00000</t>
  </si>
  <si>
    <t xml:space="preserve">Организация в границах городского округа электро-, тепло-, газо- и водоснабжения населения, водоотведения, снабжения населения топливом (ПИР и строительство водовода от ул.Трудкоммуны городского округа Дзержинский до водораспределительного узла, ВЗУ-2, ВЗУ-3, ВЗУ-4 городского округа Лыткарино) </t>
  </si>
  <si>
    <t>10 1 02 00191</t>
  </si>
  <si>
    <t>10 8 00 00000</t>
  </si>
  <si>
    <t>10 8 01 00000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</si>
  <si>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</si>
  <si>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10 8 01 62670</t>
  </si>
  <si>
    <t>Муниципальная программа "Управление имуществом и муниципальными финансами"</t>
  </si>
  <si>
    <t>12 0 00 00000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</si>
  <si>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</si>
  <si>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</si>
  <si>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</si>
  <si>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</si>
  <si>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</si>
  <si>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</si>
  <si>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Основное мероприятие "Создание условий для реализации государственных полномочий в области земельных отношений"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</si>
  <si>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</si>
  <si>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</si>
  <si>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</si>
  <si>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12 1 07 00000</t>
  </si>
  <si>
    <t>12 1 07 00131</t>
  </si>
  <si>
    <t>12 1 07 00132</t>
  </si>
  <si>
    <t>12 1 07 00133</t>
  </si>
  <si>
    <t>Подпрограмма "Управление муниципальными финансами"</t>
  </si>
  <si>
    <t>12 4 00 00000</t>
  </si>
  <si>
    <t>Основное мероприятие "Управление муниципальным долгом"</t>
  </si>
  <si>
    <t>12 4 06 00000</t>
  </si>
  <si>
    <t>Обслуживание муниципального долга</t>
  </si>
  <si>
    <t>12 4 06 00800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</si>
  <si>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</si>
  <si>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</si>
  <si>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</si>
  <si>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</si>
  <si>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 (расходы на обеспечение деятельности органов местного самоуправления)</t>
  </si>
  <si>
    <t>12 5 01 00121</t>
  </si>
  <si>
    <t>Обеспечение деятельности администрации (расходы  на  содержание  лиц,  замещающих должности, не являющиеся должностями муниципальной  службы)</t>
  </si>
  <si>
    <t>12 5 01 00122</t>
  </si>
  <si>
    <t>Обеспечение деятельности администрации (расходы  на  содержание  лиц,  замещающих должности  муниципальной  службы)</t>
  </si>
  <si>
    <t>12 5 01 00123</t>
  </si>
  <si>
    <t>Обеспечение деятельности финансового органа (расходы на обеспечение деятельности органов местного самоуправления)</t>
  </si>
  <si>
    <t>12 5 01 00161</t>
  </si>
  <si>
    <t>Обеспечение деятельности финансового органа (расходы  на  содержание  лиц,  замещающих должности, не являющиеся должностями муниципальной  службы)</t>
  </si>
  <si>
    <t>12 5 01 00162</t>
  </si>
  <si>
    <t>Обеспечение деятельности финансового органа (расходы  на  содержание  лиц,  замещающих должности  муниципальной  службы)</t>
  </si>
  <si>
    <t>12 5 01 00163</t>
  </si>
  <si>
    <t>Организация и осуществление мероприятий по мобилизационной подготовке</t>
  </si>
  <si>
    <t>12 5 01 00720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</si>
  <si>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</si>
  <si>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</si>
  <si>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</si>
  <si>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</si>
  <si>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МКУ"Комитет по торгам города Лыткарино")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</si>
  <si>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</si>
  <si>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"Управление обеспечения деятельности Администрации города Лыткарино")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</si>
  <si>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</si>
  <si>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("Комитет  по  делам  культуры, молодежи,спорта  и  туризма  г.Лыткарино")</t>
  </si>
  <si>
    <t>12 5 01 06093</t>
  </si>
  <si>
    <t>Расходы на обеспечение деятельности(оказание услуг)муниципальных учреждений–обеспечение деятельности органов местного самоуправления (МБУ ЛАПТ-автотранспортное обслуживание)</t>
  </si>
  <si>
    <t>12 5 01 06094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</si>
  <si>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</si>
  <si>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</si>
  <si>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</si>
  <si>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</si>
  <si>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</si>
  <si>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</si>
  <si>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населения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</si>
  <si>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</si>
  <si>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Основное мероприятие "Организация создания и эксплуатации сети объектов наружной рекламы"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</si>
  <si>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</si>
  <si>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</si>
  <si>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</si>
  <si>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Подпрограмма "Молодежь Подмосковья"</t>
  </si>
  <si>
    <t>13 4 00 00000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</si>
  <si>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</si>
  <si>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</si>
  <si>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</si>
  <si>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</si>
  <si>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</si>
  <si>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</si>
  <si>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</si>
  <si>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</si>
  <si>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</si>
  <si>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Муниципальная программа "Развитие и функционирование дорожно-транспортного комплекса"</t>
  </si>
  <si>
    <t>14 0 00 00000</t>
  </si>
  <si>
    <t>Подпрограмма "Пассажирский транспорт общего пользования"</t>
  </si>
  <si>
    <t>14 1 00 00000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</si>
  <si>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</si>
  <si>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14 1 02 00000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</si>
  <si>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 (маршруты №1 и №2)</t>
  </si>
  <si>
    <t>14 1 02 00281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</si>
  <si>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 (транспортное обеспечение мероприятий)</t>
  </si>
  <si>
    <t>14 1 02 00282</t>
  </si>
  <si>
    <t>Подпрограмма "Дороги Подмосковья"</t>
  </si>
  <si>
    <t>14 2 00 00000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</si>
  <si>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</si>
  <si>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</si>
  <si>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</si>
  <si>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</si>
  <si>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</si>
  <si>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</si>
  <si>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</si>
  <si>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</si>
  <si>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</si>
  <si>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</si>
  <si>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</si>
  <si>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</si>
  <si>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</si>
  <si>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</si>
  <si>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</si>
  <si>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</si>
  <si>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</si>
  <si>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</si>
  <si>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</si>
  <si>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</si>
  <si>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</si>
  <si>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15 1 02 S0720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</si>
  <si>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</si>
  <si>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15 1 03 00000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</si>
  <si>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</si>
  <si>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</si>
  <si>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</si>
  <si>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</si>
  <si>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</si>
  <si>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</si>
  <si>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</si>
  <si>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</si>
  <si>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</si>
  <si>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</si>
  <si>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</si>
  <si>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</si>
  <si>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</si>
  <si>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</si>
  <si>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</si>
  <si>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</si>
  <si>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Федеральный проект "Информационная инфраструктура"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</si>
  <si>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</si>
  <si>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</t>
  </si>
  <si>
    <t>15 2 D2 70600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</si>
  <si>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</t>
  </si>
  <si>
    <t>15 2 D2 S0600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</si>
  <si>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</si>
  <si>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</si>
  <si>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</si>
  <si>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</si>
  <si>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</si>
  <si>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</si>
  <si>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</si>
  <si>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</si>
  <si>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</si>
  <si>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</si>
  <si>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</si>
  <si>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16 2 03 60700</t>
  </si>
  <si>
    <t>16 4 00 00000</t>
  </si>
  <si>
    <t>16 4 01 00000</t>
  </si>
  <si>
    <t>16 4 01 00131</t>
  </si>
  <si>
    <t>16 4 01 00132</t>
  </si>
  <si>
    <t>16 4 01 00133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</si>
  <si>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</si>
  <si>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</si>
  <si>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</si>
  <si>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</si>
  <si>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</si>
  <si>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</si>
  <si>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Комплексное благоустройство территорий муниципальных образований  Московской области за счет средств местного бюджета</t>
  </si>
  <si>
    <t>17 1 01 71350</t>
  </si>
  <si>
    <t>Устройство контейнерных площадок за счет средств местного бюджета</t>
  </si>
  <si>
    <t>17 1 01 71670</t>
  </si>
  <si>
    <t>Федеральный проект "Формирование комфортной городской среды"</t>
  </si>
  <si>
    <t>17 1 F2 00000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</si>
  <si>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</si>
  <si>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F2 75551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</si>
  <si>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</si>
  <si>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</si>
  <si>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</si>
  <si>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</si>
  <si>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</si>
  <si>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</si>
  <si>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</si>
  <si>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17 2 01 00620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</si>
  <si>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</si>
  <si>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</si>
  <si>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Подпрограмма "Создание условий для обеспечения комфортного проживания жителей в многоквартирных домах"</t>
  </si>
  <si>
    <t>17 3 00 00000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</si>
  <si>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</si>
  <si>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17 3 02 00000</t>
  </si>
  <si>
    <t>Проведение капитального ремонта многоквартирных домов</t>
  </si>
  <si>
    <t>17 3 02 01260</t>
  </si>
  <si>
    <t>17 5 00 00000</t>
  </si>
  <si>
    <t>17 5 01 00000</t>
  </si>
  <si>
    <t>17 5 01 00131</t>
  </si>
  <si>
    <t>17 5 01 00132</t>
  </si>
  <si>
    <t>17 5 01 00133</t>
  </si>
  <si>
    <t>Муниципальная программа "Строительство объектов социальной инфраструктуры"</t>
  </si>
  <si>
    <t>18 0 00 00000</t>
  </si>
  <si>
    <t>Подпрограмма "Строительство (реконструкция) объектов образования"</t>
  </si>
  <si>
    <t>18 3 00 00000</t>
  </si>
  <si>
    <t>Федеральный проект "Современная школа"</t>
  </si>
  <si>
    <t>18 3 E1 00000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</si>
  <si>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 (капитальные вложения в общеобразовательные организации в целях обеспечения односменного режима обучения (МС(К)ОУ специальная (коррекционная) общеобр.школа N 8 для детей с ОВЗ на 216  мест, г.о. Лыткарино, ул.Пионерская д.12б)</t>
  </si>
  <si>
    <t>18 3 E1 74481</t>
  </si>
  <si>
    <t>Руководство и управление в сфере установленных функций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</si>
  <si>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</si>
  <si>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</si>
  <si>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</si>
  <si>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Депутат представительного органа местного самоуправления на постоянной основе</t>
  </si>
  <si>
    <t>95 0 00 00020</t>
  </si>
  <si>
    <t>Расходы на содержание представительного органа муниципального образования( обеспечение деятельности)</t>
  </si>
  <si>
    <t>95 0 00 00031</t>
  </si>
  <si>
    <t>Расходы на содержание представительного органа муниципального образования  (расходы  на  содержание  лиц,  замещающих должности, не являющиеся должностями муниципальной  службы)</t>
  </si>
  <si>
    <t>95 0 00 00032</t>
  </si>
  <si>
    <t>Расходы на содержание представительного органа муниципального образования (расходы  на  содержание  лиц,  замещающих должности  муниципальной  службы)</t>
  </si>
  <si>
    <t>95 0 00 00033</t>
  </si>
  <si>
    <t>Обеспечение деятельности избирательной комиссии муниципального образования (расходы на обеспечение деятельности)</t>
  </si>
  <si>
    <t>95 0 00 00051</t>
  </si>
  <si>
    <t>Обеспечение деятельности избирательной комиссии муниципального образования (расходы  на  содержание  лиц,  замещающих должности, не являющиеся должностями муниципальной  службы)</t>
  </si>
  <si>
    <t>95 0 00 00052</t>
  </si>
  <si>
    <t>Обеспечение деятельности избирательной комиссии муниципального образования (расходы  на  содержание  лиц,  замещающих должности  муниципальной  службы)</t>
  </si>
  <si>
    <t>95 0 00 00053</t>
  </si>
  <si>
    <t>Председатель Контрольно-счетной палаты</t>
  </si>
  <si>
    <t>95 0 00 00140</t>
  </si>
  <si>
    <t>Обеспечение деятельности контрольно-счетной палаты (обеспечение деятельности)</t>
  </si>
  <si>
    <t>95 0 00 00151</t>
  </si>
  <si>
    <t>Обеспечение деятельности контрольно-счетной палаты(расходы  на  содержание  лиц,  замещающих должности, не являющиеся должностями муниципальной  службы)</t>
  </si>
  <si>
    <t>95 0 00 00152</t>
  </si>
  <si>
    <t>Обеспечение деятельности контрольно-счетной палаты (расходы  на  содержание  лиц,  замещающих должности  муниципальной  службы)</t>
  </si>
  <si>
    <t>95 0 00 00153</t>
  </si>
  <si>
    <t>Непрограммные расходы</t>
  </si>
  <si>
    <t>99 0 00 00000</t>
  </si>
  <si>
    <t>Проведение выборов</t>
  </si>
  <si>
    <t>99 0 00 00040</t>
  </si>
  <si>
    <t>Оплата исполнительных листов, судебных издержек</t>
  </si>
  <si>
    <t>99 0 00 00080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</si>
  <si>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</si>
  <si>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99 0 00 00090</t>
  </si>
  <si>
    <t>Ежемесячные денежные выплаты Почетным гражданам</t>
  </si>
  <si>
    <t>99 0 00 01120</t>
  </si>
  <si>
    <t xml:space="preserve">Иные расходы (взыскания на средства бюджета)
</t>
  </si>
  <si>
    <t>99 0 00 04002</t>
  </si>
  <si>
    <t>Иные расходы (возврат средств субсидии бюджетам муниципальных образований Московской области на мероприятия по организации отдыха детей в каникулярное время)</t>
  </si>
  <si>
    <t>99 0 00 04003</t>
  </si>
  <si>
    <t>Иные расходы (возврат средств  субвенции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</si>
  <si>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99 0 00 04004</t>
  </si>
  <si>
    <t>Иные расходы (предоставление субсидии МП «Лыткаринская теплосеть»  на возмещение недополученных доходов в связи с применением в расчетах с управляющими организациями нормативов расхода тепловой энергии, используемой на подогрев холодной воды, для предоставления коммунальной услуги по горячему водоснабжению для населения на территории муниципального образования)</t>
  </si>
  <si>
    <t>99 0 00 04005</t>
  </si>
  <si>
    <t xml:space="preserve">Иные расходы (расходы на оплату кредиторской  задолженности 2019 года на мероприятия по организации  отдыха  детей  и  подростков в санаторно-курортных  учреждениях и загородных оздоровительных  лагерях по  муниципальной программе «Молодое поколение города Лыткарино» на 2017-2021 годы, исключенной  из  перечня  муниципальных программ города Лыткарино в 2020 году)
</t>
  </si>
  <si>
    <t>99 0 00 04006</t>
  </si>
  <si>
    <t xml:space="preserve">Иные расходы ( предоставление субсидии муниципальному предприятию «Лыткаринская теплосеть» в целях возмещения затрат на выполнение дополнительного объема работ по капитальному ремонту водогрейных котлов и пусконаладочным работам в Котельной №6 по адресу: г.Лыткарино, ул.Набережная, д.11)   
</t>
  </si>
  <si>
    <t>99 0 00 04007</t>
  </si>
  <si>
    <t>Итого:</t>
  </si>
  <si>
    <t>(руб.)</t>
  </si>
  <si>
    <t>ЦСР</t>
  </si>
  <si>
    <t>Исполнено на 01.10.2020г.</t>
  </si>
  <si>
    <t>Итого программные расходы бюджета городского округа Лыткарино</t>
  </si>
  <si>
    <t>Итого непрограммные расходы бюджета городского округа Лыткарино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</si>
  <si>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</si>
  <si>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Исполнено на 01.10.2021г.</t>
  </si>
  <si>
    <t>Федеральный проект "Культурная среда"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</si>
  <si>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</si>
  <si>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02 5 А1 00000</t>
  </si>
  <si>
    <t>02 5 А1 S0480</t>
  </si>
  <si>
    <t>Подпрограмма "Развитие образования в сфере культуры Московской области"</t>
  </si>
  <si>
    <t>Основное мероприятие "Обеспечение функций муниципальных учреждений дополнительного образования сферы культуры"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</si>
  <si>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</si>
  <si>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02 6 00 00000</t>
  </si>
  <si>
    <t>02 6 01 00000</t>
  </si>
  <si>
    <t>02 6 01 06260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</si>
  <si>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</si>
  <si>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03 2 03 S2870</t>
  </si>
  <si>
    <t>Подпрограмма «Доступная среда»</t>
  </si>
  <si>
    <t>Основное мероприятие «Создание безбарьерной среды на объектах социальной, инженерной и транспортной инфраструктуры в Московской области»</t>
  </si>
  <si>
    <t>Повышение доступности объектов культуры, спорта, образования для инвалидов и маломобильных групп населения</t>
  </si>
  <si>
    <t>04 2 02 00000</t>
  </si>
  <si>
    <t>04 2 02 00960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</si>
  <si>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</si>
  <si>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04 2 00 00000</t>
  </si>
  <si>
    <t>04 2 02 S1560</t>
  </si>
  <si>
    <t>Капитальный ремонт, текущий ремонт ,обустройство и техническое переоснащение, благоустройство территорий объектов спорта</t>
  </si>
  <si>
    <t>05 1 01 00550</t>
  </si>
  <si>
    <t>Подпрограмма «Системы водоотведения»</t>
  </si>
  <si>
    <t>10 2 00 00000</t>
  </si>
  <si>
    <t>Основное мероприятие "Строительство, реконструкция (модернизация) 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</si>
  <si>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10 2 01 00000</t>
  </si>
  <si>
    <t>Строительство и реконструкция объектов очистки сточных вод за счет средств местного бюджета</t>
  </si>
  <si>
    <t>10 2 01 74020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</si>
  <si>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</si>
  <si>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</si>
  <si>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</si>
  <si>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</si>
  <si>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Сокращение доли загрязненных сточных вод (строительство городских канализационных очистных сооружений г.Лыткарино производительностью 30 000 м.куб. в сутки)</t>
  </si>
  <si>
    <t>10 2 G6 50131</t>
  </si>
  <si>
    <t>Основное мероприятие "Строительство, реконструкция, капитальный ремонт, приобретение, монтаж и ввод в эксплуатацию объектов коммунальной инфраструктуры"</t>
  </si>
  <si>
    <t>10 3 02 00000</t>
  </si>
  <si>
    <t>Капитальный ремонт, приобретение, монтаж и ввод в эксплуатацию объектов коммунальной инфраструктуры</t>
  </si>
  <si>
    <t>10 3 02 S0320</t>
  </si>
  <si>
    <t>Капитальный ремонт, приобретение, монтаж и ввод в эксплуатацию объектов коммунальной инфраструктуры (капитальный ремонт сетей теплоснабжения)</t>
  </si>
  <si>
    <t>10 3 02 S0321</t>
  </si>
  <si>
    <t>Подпрограмма "Создание условий для обеспечения качественными коммунальными услугами"</t>
  </si>
  <si>
    <t>10 3 00 00000</t>
  </si>
  <si>
    <t>Взносы на капитальный ремонт общего имущества</t>
  </si>
  <si>
    <t>12 1 02 00180</t>
  </si>
  <si>
    <t>Федеральный проект "Цифровая образовательная среда"</t>
  </si>
  <si>
    <t>15 2 E4 00000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</si>
  <si>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</si>
  <si>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 2 E4 52080</t>
  </si>
  <si>
    <t xml:space="preserve">Благоустройство дворовых территорий </t>
  </si>
  <si>
    <t>17 1 01 01340</t>
  </si>
  <si>
    <t>Комплексное благоустройство территорий муниципальных образований Московской области</t>
  </si>
  <si>
    <t>17 1 01 S1350</t>
  </si>
  <si>
    <t>Иные расходы  (возврат средств 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</si>
  <si>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99 0 00 04008</t>
  </si>
  <si>
    <t>Сведения об исполнении бюджета городского округа Лыткарино по расходам в разрезе муниципальных программ на 1.10.2021года в сравнении с  расходами на 01.10.2020г.</t>
  </si>
  <si>
    <t>%гр.4/гр.3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</si>
</sst>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;[Red]\-#,##0.00"/>
    <numFmt numFmtId="165" formatCode="0.0%"/>
  </numFmts>
  <fonts count="14" x14ac:knownFonts="1">
    <font>
      <sz val="11"/>
      <color rgb="FF000000"/>
      <name val="Calibri"/>
      <family val="2"/>
    </font>
    <font>
      <sz val="12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 Cyr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 applyBorder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</cellStyleXfs>
  <cellXfs count="63">
    <xf numFmtId="0" fontId="0" fillId="0" borderId="0" xfId="0" applyNumberForma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7" fillId="3" borderId="0" xfId="0" applyNumberFormat="1" applyFont="1" applyFill="1" applyAlignment="1" applyProtection="1"/>
    <xf numFmtId="0" fontId="6" fillId="0" borderId="0" xfId="0" applyFont="1" applyFill="1" applyBorder="1" applyAlignment="1">
      <alignment horizontal="left" vertical="center" wrapText="1"/>
    </xf>
    <xf numFmtId="0" fontId="7" fillId="5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9" fillId="2" borderId="3" xfId="1" applyNumberFormat="1" applyFont="1" applyFill="1" applyBorder="1" applyAlignment="1" applyProtection="1">
      <alignment horizontal="center" wrapText="1"/>
      <protection locked="0" hidden="1"/>
    </xf>
    <xf numFmtId="49" fontId="9" fillId="2" borderId="3" xfId="2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3" xfId="0" applyNumberFormat="1" applyFont="1" applyFill="1" applyBorder="1" applyAlignment="1" applyProtection="1">
      <alignment horizontal="center" wrapText="1"/>
      <protection locked="0" hidden="1"/>
    </xf>
    <xf numFmtId="0" fontId="11" fillId="4" borderId="4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 applyProtection="1">
      <alignment horizontal="center" vertical="center" wrapText="1"/>
    </xf>
    <xf numFmtId="165" fontId="4" fillId="0" borderId="3" xfId="0" applyNumberFormat="1" applyFont="1" applyFill="1" applyBorder="1" applyAlignment="1" applyProtection="1">
      <alignment horizontal="center" vertical="center" wrapText="1"/>
    </xf>
    <xf numFmtId="165" fontId="4" fillId="0" borderId="4" xfId="0" applyNumberFormat="1" applyFont="1" applyFill="1" applyBorder="1" applyAlignment="1" applyProtection="1">
      <alignment horizontal="center" vertical="center" wrapText="1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9" fillId="2" borderId="3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vertical="center" wrapText="1"/>
    </xf>
    <xf numFmtId="0" fontId="9" fillId="2" borderId="3" xfId="2" applyFont="1" applyFill="1" applyBorder="1" applyAlignment="1" applyProtection="1">
      <alignment vertical="center" wrapText="1"/>
      <protection locked="0" hidden="1"/>
    </xf>
    <xf numFmtId="49" fontId="9" fillId="2" borderId="3" xfId="0" applyNumberFormat="1" applyFont="1" applyFill="1" applyBorder="1" applyAlignment="1" applyProtection="1">
      <alignment vertical="center" wrapText="1"/>
      <protection locked="0" hidden="1"/>
    </xf>
    <xf numFmtId="0" fontId="9" fillId="2" borderId="3" xfId="0" applyNumberFormat="1" applyFont="1" applyFill="1" applyBorder="1" applyAlignment="1" applyProtection="1">
      <alignment vertical="center" wrapText="1"/>
      <protection locked="0" hidden="1"/>
    </xf>
    <xf numFmtId="0" fontId="9" fillId="2" borderId="3" xfId="3" applyFont="1" applyFill="1" applyBorder="1" applyAlignment="1" applyProtection="1">
      <alignment vertical="center" wrapText="1"/>
      <protection locked="0" hidden="1"/>
    </xf>
    <xf numFmtId="0" fontId="9" fillId="2" borderId="3" xfId="0" applyFont="1" applyFill="1" applyBorder="1" applyAlignment="1">
      <alignment horizontal="left" vertical="center" wrapText="1"/>
    </xf>
    <xf numFmtId="49" fontId="9" fillId="0" borderId="6" xfId="0" applyNumberFormat="1" applyFont="1" applyBorder="1" applyAlignment="1">
      <alignment vertical="center" wrapText="1"/>
    </xf>
    <xf numFmtId="0" fontId="9" fillId="2" borderId="3" xfId="0" applyFont="1" applyFill="1" applyBorder="1" applyAlignment="1" applyProtection="1">
      <alignment wrapText="1"/>
      <protection locked="0" hidden="1"/>
    </xf>
    <xf numFmtId="49" fontId="9" fillId="2" borderId="3" xfId="0" applyNumberFormat="1" applyFont="1" applyFill="1" applyBorder="1" applyAlignment="1" applyProtection="1">
      <alignment horizontal="left" vertical="center" wrapText="1"/>
      <protection locked="0" hidden="1"/>
    </xf>
    <xf numFmtId="0" fontId="9" fillId="2" borderId="3" xfId="0" applyFont="1" applyFill="1" applyBorder="1" applyAlignment="1" applyProtection="1">
      <alignment horizontal="left" vertical="center" wrapText="1"/>
      <protection locked="0" hidden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164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left" wrapText="1"/>
    </xf>
    <xf numFmtId="0" fontId="4" fillId="0" borderId="0" xfId="0" applyNumberFormat="1" applyFont="1" applyFill="1" applyAlignment="1" applyProtection="1"/>
    <xf numFmtId="0" fontId="12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horizontal="center"/>
    </xf>
    <xf numFmtId="165" fontId="7" fillId="0" borderId="2" xfId="0" applyNumberFormat="1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Обычный 5" xfId="4"/>
    <cellStyle name="Обычный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3"/>
  <sheetViews>
    <sheetView tabSelected="1" view="pageBreakPreview" zoomScale="110" zoomScaleNormal="100" zoomScaleSheetLayoutView="110" workbookViewId="0">
      <selection activeCell="H8" sqref="H8"/>
    </sheetView>
  </sheetViews>
  <sheetFormatPr defaultColWidth="9.109375" defaultRowHeight="13.8" x14ac:dyDescent="0.25"/>
  <cols>
    <col min="1" max="1" width="71.109375" style="1" customWidth="1"/>
    <col min="2" max="2" width="15.109375" style="11" customWidth="1"/>
    <col min="3" max="3" width="19.88671875" style="7" customWidth="1"/>
    <col min="4" max="4" width="17.77734375" style="7" customWidth="1"/>
    <col min="5" max="5" width="10.77734375" style="1" customWidth="1"/>
    <col min="6" max="16384" width="9.109375" style="1"/>
  </cols>
  <sheetData>
    <row r="1" spans="1:5" ht="60.75" customHeight="1" x14ac:dyDescent="0.25">
      <c r="A1" s="59" t="s">
        <v>580</v>
      </c>
      <c r="B1" s="60"/>
      <c r="C1" s="60"/>
      <c r="D1" s="60"/>
      <c r="E1" s="60"/>
    </row>
    <row r="2" spans="1:5" ht="16.2" thickBot="1" x14ac:dyDescent="0.35">
      <c r="A2" s="57"/>
      <c r="B2" s="58"/>
      <c r="E2" s="61" t="s">
        <v>519</v>
      </c>
    </row>
    <row r="3" spans="1:5" ht="34.200000000000003" thickBot="1" x14ac:dyDescent="0.3">
      <c r="A3" s="13" t="s">
        <v>0</v>
      </c>
      <c r="B3" s="13" t="s">
        <v>520</v>
      </c>
      <c r="C3" s="13" t="s">
        <v>521</v>
      </c>
      <c r="D3" s="27" t="s">
        <v>525</v>
      </c>
      <c r="E3" s="56" t="s">
        <v>581</v>
      </c>
    </row>
    <row r="4" spans="1:5" ht="15.6" x14ac:dyDescent="0.3">
      <c r="A4" s="14">
        <v>1</v>
      </c>
      <c r="B4" s="14">
        <v>2</v>
      </c>
      <c r="C4" s="14">
        <v>3</v>
      </c>
      <c r="D4" s="14">
        <v>4</v>
      </c>
      <c r="E4" s="14">
        <v>5</v>
      </c>
    </row>
    <row r="5" spans="1:5" s="6" customFormat="1" x14ac:dyDescent="0.25">
      <c r="A5" s="32" t="s">
        <v>1</v>
      </c>
      <c r="B5" s="15" t="s">
        <v>2</v>
      </c>
      <c r="C5" s="23">
        <v>2456896.52</v>
      </c>
      <c r="D5" s="23">
        <f>D6</f>
        <v>3247500</v>
      </c>
      <c r="E5" s="28">
        <f>D5/C5</f>
        <v>1.3217894907515275</v>
      </c>
    </row>
    <row r="6" spans="1:5" ht="27.6" x14ac:dyDescent="0.25">
      <c r="A6" s="33" t="s">
        <v>3</v>
      </c>
      <c r="B6" s="16" t="s">
        <v>4</v>
      </c>
      <c r="C6" s="24">
        <v>2456896.52</v>
      </c>
      <c r="D6" s="24">
        <f>D7</f>
        <v>3247500</v>
      </c>
      <c r="E6" s="29">
        <f t="shared" ref="E6:E69" si="0">D6/C6</f>
        <v>1.3217894907515275</v>
      </c>
    </row>
    <row r="7" spans="1:5" ht="27.6" x14ac:dyDescent="0.25">
      <c r="A7" s="33" t="s">
        <v>5</v>
      </c>
      <c r="B7" s="16" t="s">
        <v>6</v>
      </c>
      <c r="C7" s="24">
        <v>2456896.52</v>
      </c>
      <c r="D7" s="24">
        <f>D8</f>
        <v>3247500</v>
      </c>
      <c r="E7" s="29">
        <f t="shared" si="0"/>
        <v>1.3217894907515275</v>
      </c>
    </row>
    <row r="8" spans="1:5" ht="55.2" x14ac:dyDescent="0.25">
      <c r="A8" s="33" t="s">
        <v>7</v>
      </c>
      <c r="B8" s="16" t="s">
        <v>8</v>
      </c>
      <c r="C8" s="24">
        <v>2456896.52</v>
      </c>
      <c r="D8" s="24">
        <v>3247500</v>
      </c>
      <c r="E8" s="29">
        <f t="shared" si="0"/>
        <v>1.3217894907515275</v>
      </c>
    </row>
    <row r="9" spans="1:5" s="6" customFormat="1" x14ac:dyDescent="0.25">
      <c r="A9" s="32" t="s">
        <v>9</v>
      </c>
      <c r="B9" s="15" t="s">
        <v>10</v>
      </c>
      <c r="C9" s="23">
        <v>87551595.640000001</v>
      </c>
      <c r="D9" s="23">
        <f>D10+D13+D17+D24+D29+D32</f>
        <v>116794212.97</v>
      </c>
      <c r="E9" s="28">
        <f t="shared" si="0"/>
        <v>1.3340043903967391</v>
      </c>
    </row>
    <row r="10" spans="1:5" ht="27.6" x14ac:dyDescent="0.25">
      <c r="A10" s="33" t="s">
        <v>11</v>
      </c>
      <c r="B10" s="16" t="s">
        <v>12</v>
      </c>
      <c r="C10" s="24">
        <v>15096458.439999999</v>
      </c>
      <c r="D10" s="24">
        <f>D11</f>
        <v>11799375</v>
      </c>
      <c r="E10" s="29">
        <f t="shared" si="0"/>
        <v>0.78159887942565687</v>
      </c>
    </row>
    <row r="11" spans="1:5" ht="27.6" x14ac:dyDescent="0.25">
      <c r="A11" s="33" t="s">
        <v>13</v>
      </c>
      <c r="B11" s="16" t="s">
        <v>14</v>
      </c>
      <c r="C11" s="24">
        <v>15096458.439999999</v>
      </c>
      <c r="D11" s="24">
        <f>D12</f>
        <v>11799375</v>
      </c>
      <c r="E11" s="29">
        <f t="shared" si="0"/>
        <v>0.78159887942565687</v>
      </c>
    </row>
    <row r="12" spans="1:5" ht="27.6" x14ac:dyDescent="0.25">
      <c r="A12" s="33" t="s">
        <v>15</v>
      </c>
      <c r="B12" s="16" t="s">
        <v>16</v>
      </c>
      <c r="C12" s="24">
        <v>15096458.439999999</v>
      </c>
      <c r="D12" s="24">
        <v>11799375</v>
      </c>
      <c r="E12" s="29">
        <f t="shared" si="0"/>
        <v>0.78159887942565687</v>
      </c>
    </row>
    <row r="13" spans="1:5" x14ac:dyDescent="0.25">
      <c r="A13" s="33" t="s">
        <v>17</v>
      </c>
      <c r="B13" s="16" t="s">
        <v>18</v>
      </c>
      <c r="C13" s="24">
        <v>22969554.73</v>
      </c>
      <c r="D13" s="24">
        <f>D14</f>
        <v>19214015.73</v>
      </c>
      <c r="E13" s="29">
        <f t="shared" si="0"/>
        <v>0.83649926852543732</v>
      </c>
    </row>
    <row r="14" spans="1:5" ht="27.6" x14ac:dyDescent="0.25">
      <c r="A14" s="33" t="s">
        <v>19</v>
      </c>
      <c r="B14" s="16" t="s">
        <v>20</v>
      </c>
      <c r="C14" s="24">
        <v>22969554.73</v>
      </c>
      <c r="D14" s="24">
        <f>D15+D16</f>
        <v>19214015.73</v>
      </c>
      <c r="E14" s="29">
        <f t="shared" si="0"/>
        <v>0.83649926852543732</v>
      </c>
    </row>
    <row r="15" spans="1:5" ht="27.6" x14ac:dyDescent="0.25">
      <c r="A15" s="33" t="s">
        <v>21</v>
      </c>
      <c r="B15" s="16" t="s">
        <v>22</v>
      </c>
      <c r="C15" s="24">
        <v>472524.18</v>
      </c>
      <c r="D15" s="24">
        <v>681715.73</v>
      </c>
      <c r="E15" s="29">
        <f t="shared" si="0"/>
        <v>1.442710783604767</v>
      </c>
    </row>
    <row r="16" spans="1:5" ht="27.6" x14ac:dyDescent="0.25">
      <c r="A16" s="33" t="s">
        <v>23</v>
      </c>
      <c r="B16" s="16" t="s">
        <v>24</v>
      </c>
      <c r="C16" s="24">
        <v>22497030.550000001</v>
      </c>
      <c r="D16" s="24">
        <v>18532300</v>
      </c>
      <c r="E16" s="29">
        <f t="shared" si="0"/>
        <v>0.82376649481857944</v>
      </c>
    </row>
    <row r="17" spans="1:5" ht="27.6" x14ac:dyDescent="0.25">
      <c r="A17" s="33" t="s">
        <v>25</v>
      </c>
      <c r="B17" s="16" t="s">
        <v>26</v>
      </c>
      <c r="C17" s="24">
        <v>47510959.07</v>
      </c>
      <c r="D17" s="24">
        <f>D18+D21</f>
        <v>42735320.479999997</v>
      </c>
      <c r="E17" s="29">
        <f t="shared" si="0"/>
        <v>0.89948343111820073</v>
      </c>
    </row>
    <row r="18" spans="1:5" ht="27.6" x14ac:dyDescent="0.25">
      <c r="A18" s="33" t="s">
        <v>27</v>
      </c>
      <c r="B18" s="16" t="s">
        <v>28</v>
      </c>
      <c r="C18" s="24">
        <v>2488856.38</v>
      </c>
      <c r="D18" s="24">
        <f>D19+D20</f>
        <v>5723495.4799999995</v>
      </c>
      <c r="E18" s="29">
        <f t="shared" si="0"/>
        <v>2.2996487567514845</v>
      </c>
    </row>
    <row r="19" spans="1:5" ht="27.6" x14ac:dyDescent="0.25">
      <c r="A19" s="33" t="s">
        <v>29</v>
      </c>
      <c r="B19" s="16" t="s">
        <v>30</v>
      </c>
      <c r="C19" s="24">
        <v>2437790</v>
      </c>
      <c r="D19" s="24">
        <v>5657908.0999999996</v>
      </c>
      <c r="E19" s="29">
        <f t="shared" si="0"/>
        <v>2.3209169370618468</v>
      </c>
    </row>
    <row r="20" spans="1:5" ht="27.6" x14ac:dyDescent="0.25">
      <c r="A20" s="33" t="s">
        <v>33</v>
      </c>
      <c r="B20" s="16" t="s">
        <v>34</v>
      </c>
      <c r="C20" s="24">
        <v>51066.38</v>
      </c>
      <c r="D20" s="24">
        <v>65587.38</v>
      </c>
      <c r="E20" s="29">
        <f t="shared" si="0"/>
        <v>1.2843553821516231</v>
      </c>
    </row>
    <row r="21" spans="1:5" ht="27.6" x14ac:dyDescent="0.25">
      <c r="A21" s="33" t="s">
        <v>35</v>
      </c>
      <c r="B21" s="16" t="s">
        <v>36</v>
      </c>
      <c r="C21" s="24">
        <v>45022102.689999998</v>
      </c>
      <c r="D21" s="24">
        <f>D22+D23</f>
        <v>37011825</v>
      </c>
      <c r="E21" s="29">
        <f t="shared" si="0"/>
        <v>0.82208121763759412</v>
      </c>
    </row>
    <row r="22" spans="1:5" ht="41.4" x14ac:dyDescent="0.25">
      <c r="A22" s="33" t="s">
        <v>37</v>
      </c>
      <c r="B22" s="16" t="s">
        <v>38</v>
      </c>
      <c r="C22" s="24">
        <v>28070575.98</v>
      </c>
      <c r="D22" s="24">
        <v>19222725</v>
      </c>
      <c r="E22" s="29">
        <f t="shared" si="0"/>
        <v>0.68479980651968086</v>
      </c>
    </row>
    <row r="23" spans="1:5" ht="55.2" x14ac:dyDescent="0.25">
      <c r="A23" s="33" t="s">
        <v>39</v>
      </c>
      <c r="B23" s="16" t="s">
        <v>40</v>
      </c>
      <c r="C23" s="24">
        <v>16951526.710000001</v>
      </c>
      <c r="D23" s="24">
        <v>17789100</v>
      </c>
      <c r="E23" s="29">
        <f t="shared" si="0"/>
        <v>1.0494099029738662</v>
      </c>
    </row>
    <row r="24" spans="1:5" ht="27.6" x14ac:dyDescent="0.25">
      <c r="A24" s="33" t="s">
        <v>41</v>
      </c>
      <c r="B24" s="16" t="s">
        <v>42</v>
      </c>
      <c r="C24" s="24">
        <v>760438</v>
      </c>
      <c r="D24" s="24">
        <f>D25+D27</f>
        <v>10562000</v>
      </c>
      <c r="E24" s="29">
        <f t="shared" si="0"/>
        <v>13.889363761411186</v>
      </c>
    </row>
    <row r="25" spans="1:5" ht="41.4" x14ac:dyDescent="0.25">
      <c r="A25" s="33" t="s">
        <v>43</v>
      </c>
      <c r="B25" s="16" t="s">
        <v>44</v>
      </c>
      <c r="C25" s="24">
        <v>760438</v>
      </c>
      <c r="D25" s="24">
        <v>0</v>
      </c>
      <c r="E25" s="29">
        <f t="shared" si="0"/>
        <v>0</v>
      </c>
    </row>
    <row r="26" spans="1:5" ht="27.6" x14ac:dyDescent="0.25">
      <c r="A26" s="33" t="s">
        <v>45</v>
      </c>
      <c r="B26" s="16" t="s">
        <v>46</v>
      </c>
      <c r="C26" s="24">
        <v>760438</v>
      </c>
      <c r="D26" s="24">
        <v>0</v>
      </c>
      <c r="E26" s="29">
        <f t="shared" si="0"/>
        <v>0</v>
      </c>
    </row>
    <row r="27" spans="1:5" s="7" customFormat="1" x14ac:dyDescent="0.25">
      <c r="A27" s="33" t="s">
        <v>526</v>
      </c>
      <c r="B27" s="17" t="s">
        <v>528</v>
      </c>
      <c r="C27" s="24">
        <v>0</v>
      </c>
      <c r="D27" s="24">
        <f>D28</f>
        <v>10562000</v>
      </c>
      <c r="E27" s="28"/>
    </row>
    <row r="28" spans="1:5" s="7" customFormat="1" ht="41.4" x14ac:dyDescent="0.25">
      <c r="A28" s="34" t="s">
        <v>527</v>
      </c>
      <c r="B28" s="17" t="s">
        <v>529</v>
      </c>
      <c r="C28" s="24">
        <v>0</v>
      </c>
      <c r="D28" s="24">
        <v>10562000</v>
      </c>
      <c r="E28" s="28"/>
    </row>
    <row r="29" spans="1:5" s="7" customFormat="1" x14ac:dyDescent="0.25">
      <c r="A29" s="35" t="s">
        <v>530</v>
      </c>
      <c r="B29" s="18" t="s">
        <v>533</v>
      </c>
      <c r="C29" s="24">
        <v>0</v>
      </c>
      <c r="D29" s="24">
        <f>D30</f>
        <v>30929210</v>
      </c>
      <c r="E29" s="28"/>
    </row>
    <row r="30" spans="1:5" s="7" customFormat="1" ht="27.6" x14ac:dyDescent="0.25">
      <c r="A30" s="35" t="s">
        <v>531</v>
      </c>
      <c r="B30" s="18" t="s">
        <v>534</v>
      </c>
      <c r="C30" s="24">
        <v>0</v>
      </c>
      <c r="D30" s="24">
        <f>D31</f>
        <v>30929210</v>
      </c>
      <c r="E30" s="28"/>
    </row>
    <row r="31" spans="1:5" s="7" customFormat="1" ht="27.6" x14ac:dyDescent="0.25">
      <c r="A31" s="36" t="s">
        <v>532</v>
      </c>
      <c r="B31" s="18" t="s">
        <v>535</v>
      </c>
      <c r="C31" s="24">
        <v>0</v>
      </c>
      <c r="D31" s="24">
        <v>30929210</v>
      </c>
      <c r="E31" s="28"/>
    </row>
    <row r="32" spans="1:5" x14ac:dyDescent="0.25">
      <c r="A32" s="33" t="s">
        <v>47</v>
      </c>
      <c r="B32" s="16" t="s">
        <v>48</v>
      </c>
      <c r="C32" s="24">
        <v>1214185.3999999999</v>
      </c>
      <c r="D32" s="24">
        <f>D35+D33</f>
        <v>1554291.76</v>
      </c>
      <c r="E32" s="29">
        <f t="shared" si="0"/>
        <v>1.2801107310300388</v>
      </c>
    </row>
    <row r="33" spans="1:5" ht="27.6" x14ac:dyDescent="0.25">
      <c r="A33" s="33" t="s">
        <v>49</v>
      </c>
      <c r="B33" s="16" t="s">
        <v>50</v>
      </c>
      <c r="C33" s="24">
        <v>148000</v>
      </c>
      <c r="D33" s="24">
        <f>D34</f>
        <v>520838</v>
      </c>
      <c r="E33" s="29">
        <f t="shared" si="0"/>
        <v>3.5191756756756756</v>
      </c>
    </row>
    <row r="34" spans="1:5" ht="27.6" x14ac:dyDescent="0.25">
      <c r="A34" s="33" t="s">
        <v>51</v>
      </c>
      <c r="B34" s="16" t="s">
        <v>52</v>
      </c>
      <c r="C34" s="24">
        <v>148000</v>
      </c>
      <c r="D34" s="24">
        <v>520838</v>
      </c>
      <c r="E34" s="29">
        <f t="shared" si="0"/>
        <v>3.5191756756756756</v>
      </c>
    </row>
    <row r="35" spans="1:5" ht="41.4" x14ac:dyDescent="0.25">
      <c r="A35" s="33" t="s">
        <v>53</v>
      </c>
      <c r="B35" s="16" t="s">
        <v>54</v>
      </c>
      <c r="C35" s="24">
        <v>1066185.3999999999</v>
      </c>
      <c r="D35" s="24">
        <f>D36</f>
        <v>1033453.76</v>
      </c>
      <c r="E35" s="29">
        <f t="shared" si="0"/>
        <v>0.96930023615029814</v>
      </c>
    </row>
    <row r="36" spans="1:5" ht="55.2" x14ac:dyDescent="0.25">
      <c r="A36" s="33" t="s">
        <v>55</v>
      </c>
      <c r="B36" s="16" t="s">
        <v>56</v>
      </c>
      <c r="C36" s="24">
        <v>1066185.3999999999</v>
      </c>
      <c r="D36" s="24">
        <v>1033453.76</v>
      </c>
      <c r="E36" s="29">
        <f t="shared" si="0"/>
        <v>0.96930023615029814</v>
      </c>
    </row>
    <row r="37" spans="1:5" s="6" customFormat="1" x14ac:dyDescent="0.25">
      <c r="A37" s="32" t="s">
        <v>59</v>
      </c>
      <c r="B37" s="15" t="s">
        <v>60</v>
      </c>
      <c r="C37" s="23">
        <v>727413583.54999995</v>
      </c>
      <c r="D37" s="23">
        <f>D38+D47+D61+D67</f>
        <v>687296598.88999999</v>
      </c>
      <c r="E37" s="28">
        <f t="shared" si="0"/>
        <v>0.94484982743349821</v>
      </c>
    </row>
    <row r="38" spans="1:5" x14ac:dyDescent="0.25">
      <c r="A38" s="33" t="s">
        <v>61</v>
      </c>
      <c r="B38" s="16" t="s">
        <v>62</v>
      </c>
      <c r="C38" s="24">
        <v>314048614.23000002</v>
      </c>
      <c r="D38" s="24">
        <f>D39+D41</f>
        <v>298138873.57999998</v>
      </c>
      <c r="E38" s="29">
        <f t="shared" si="0"/>
        <v>0.94933987946736109</v>
      </c>
    </row>
    <row r="39" spans="1:5" ht="27.6" x14ac:dyDescent="0.25">
      <c r="A39" s="33" t="s">
        <v>63</v>
      </c>
      <c r="B39" s="16" t="s">
        <v>64</v>
      </c>
      <c r="C39" s="24">
        <v>45805930.520000003</v>
      </c>
      <c r="D39" s="24">
        <f>D40</f>
        <v>0</v>
      </c>
      <c r="E39" s="29">
        <f t="shared" si="0"/>
        <v>0</v>
      </c>
    </row>
    <row r="40" spans="1:5" ht="41.4" x14ac:dyDescent="0.25">
      <c r="A40" s="33" t="s">
        <v>65</v>
      </c>
      <c r="B40" s="16" t="s">
        <v>66</v>
      </c>
      <c r="C40" s="24">
        <v>45805930.520000003</v>
      </c>
      <c r="D40" s="24">
        <v>0</v>
      </c>
      <c r="E40" s="29">
        <f t="shared" si="0"/>
        <v>0</v>
      </c>
    </row>
    <row r="41" spans="1:5" ht="27.6" x14ac:dyDescent="0.25">
      <c r="A41" s="33" t="s">
        <v>67</v>
      </c>
      <c r="B41" s="16" t="s">
        <v>68</v>
      </c>
      <c r="C41" s="24">
        <v>268242683.71000001</v>
      </c>
      <c r="D41" s="24">
        <f>D42+D43+D44+D45+D46</f>
        <v>298138873.57999998</v>
      </c>
      <c r="E41" s="29">
        <f t="shared" si="0"/>
        <v>1.1114520234308463</v>
      </c>
    </row>
    <row r="42" spans="1:5" ht="27.6" x14ac:dyDescent="0.25">
      <c r="A42" s="33" t="s">
        <v>69</v>
      </c>
      <c r="B42" s="16" t="s">
        <v>70</v>
      </c>
      <c r="C42" s="24">
        <v>150000</v>
      </c>
      <c r="D42" s="24">
        <v>0</v>
      </c>
      <c r="E42" s="29">
        <f t="shared" si="0"/>
        <v>0</v>
      </c>
    </row>
    <row r="43" spans="1:5" ht="41.4" x14ac:dyDescent="0.25">
      <c r="A43" s="33" t="s">
        <v>71</v>
      </c>
      <c r="B43" s="16" t="s">
        <v>72</v>
      </c>
      <c r="C43" s="24">
        <v>88811050.290000007</v>
      </c>
      <c r="D43" s="24">
        <v>103137430.29000001</v>
      </c>
      <c r="E43" s="29">
        <f t="shared" si="0"/>
        <v>1.1613130342814235</v>
      </c>
    </row>
    <row r="44" spans="1:5" ht="41.4" x14ac:dyDescent="0.25">
      <c r="A44" s="33" t="s">
        <v>73</v>
      </c>
      <c r="B44" s="16" t="s">
        <v>74</v>
      </c>
      <c r="C44" s="24">
        <v>845844.79</v>
      </c>
      <c r="D44" s="24">
        <v>712050</v>
      </c>
      <c r="E44" s="29">
        <f t="shared" si="0"/>
        <v>0.84182110999347759</v>
      </c>
    </row>
    <row r="45" spans="1:5" ht="82.8" x14ac:dyDescent="0.25">
      <c r="A45" s="33" t="s">
        <v>75</v>
      </c>
      <c r="B45" s="16" t="s">
        <v>76</v>
      </c>
      <c r="C45" s="24">
        <v>169924719.25999999</v>
      </c>
      <c r="D45" s="24">
        <v>184009348.96000001</v>
      </c>
      <c r="E45" s="29">
        <f t="shared" si="0"/>
        <v>1.0828874678230263</v>
      </c>
    </row>
    <row r="46" spans="1:5" ht="55.2" x14ac:dyDescent="0.25">
      <c r="A46" s="33" t="s">
        <v>77</v>
      </c>
      <c r="B46" s="16" t="s">
        <v>78</v>
      </c>
      <c r="C46" s="24">
        <v>8511069.3699999992</v>
      </c>
      <c r="D46" s="24">
        <v>10280044.33</v>
      </c>
      <c r="E46" s="29">
        <f t="shared" si="0"/>
        <v>1.2078440302972175</v>
      </c>
    </row>
    <row r="47" spans="1:5" x14ac:dyDescent="0.25">
      <c r="A47" s="33" t="s">
        <v>79</v>
      </c>
      <c r="B47" s="16" t="s">
        <v>80</v>
      </c>
      <c r="C47" s="24">
        <v>327884409.26999998</v>
      </c>
      <c r="D47" s="24">
        <f>D48+D53+D59</f>
        <v>333364674.34000003</v>
      </c>
      <c r="E47" s="29">
        <f t="shared" si="0"/>
        <v>1.0167140154123255</v>
      </c>
    </row>
    <row r="48" spans="1:5" ht="27.6" x14ac:dyDescent="0.25">
      <c r="A48" s="33" t="s">
        <v>81</v>
      </c>
      <c r="B48" s="16" t="s">
        <v>82</v>
      </c>
      <c r="C48" s="24">
        <v>316536006.55000001</v>
      </c>
      <c r="D48" s="24">
        <f>D49+D50+D51+D52</f>
        <v>319540387.18000001</v>
      </c>
      <c r="E48" s="29">
        <f t="shared" si="0"/>
        <v>1.0094914340480423</v>
      </c>
    </row>
    <row r="49" spans="1:5" ht="27.6" x14ac:dyDescent="0.25">
      <c r="A49" s="33" t="s">
        <v>83</v>
      </c>
      <c r="B49" s="16" t="s">
        <v>84</v>
      </c>
      <c r="C49" s="24">
        <v>51434142.549999997</v>
      </c>
      <c r="D49" s="24">
        <v>49493499.979999997</v>
      </c>
      <c r="E49" s="29">
        <f t="shared" si="0"/>
        <v>0.96226937062062479</v>
      </c>
    </row>
    <row r="50" spans="1:5" ht="41.4" x14ac:dyDescent="0.25">
      <c r="A50" s="33" t="s">
        <v>85</v>
      </c>
      <c r="B50" s="16" t="s">
        <v>86</v>
      </c>
      <c r="C50" s="24">
        <v>10094195.859999999</v>
      </c>
      <c r="D50" s="24">
        <v>750344.8</v>
      </c>
      <c r="E50" s="29">
        <f t="shared" si="0"/>
        <v>7.433428183946493E-2</v>
      </c>
    </row>
    <row r="51" spans="1:5" ht="151.80000000000001" x14ac:dyDescent="0.25">
      <c r="A51" s="33" t="s">
        <v>524</v>
      </c>
      <c r="B51" s="16" t="s">
        <v>87</v>
      </c>
      <c r="C51" s="24">
        <v>1529850</v>
      </c>
      <c r="D51" s="24">
        <v>13768650</v>
      </c>
      <c r="E51" s="29">
        <f t="shared" si="0"/>
        <v>9</v>
      </c>
    </row>
    <row r="52" spans="1:5" ht="124.2" x14ac:dyDescent="0.25">
      <c r="A52" s="33" t="s">
        <v>88</v>
      </c>
      <c r="B52" s="16" t="s">
        <v>89</v>
      </c>
      <c r="C52" s="24">
        <v>253477818.13999999</v>
      </c>
      <c r="D52" s="24">
        <v>255527892.40000001</v>
      </c>
      <c r="E52" s="29">
        <f t="shared" si="0"/>
        <v>1.0080877856494241</v>
      </c>
    </row>
    <row r="53" spans="1:5" ht="55.2" x14ac:dyDescent="0.25">
      <c r="A53" s="33" t="s">
        <v>90</v>
      </c>
      <c r="B53" s="16" t="s">
        <v>91</v>
      </c>
      <c r="C53" s="24">
        <v>10267631.720000001</v>
      </c>
      <c r="D53" s="24">
        <f>D54+D55+D56+D57++D58</f>
        <v>13361971.16</v>
      </c>
      <c r="E53" s="29">
        <f t="shared" si="0"/>
        <v>1.3013683704658623</v>
      </c>
    </row>
    <row r="54" spans="1:5" ht="41.4" x14ac:dyDescent="0.25">
      <c r="A54" s="33" t="s">
        <v>92</v>
      </c>
      <c r="B54" s="16" t="s">
        <v>93</v>
      </c>
      <c r="C54" s="24">
        <v>1293756.73</v>
      </c>
      <c r="D54" s="24">
        <v>1487617.75</v>
      </c>
      <c r="E54" s="29">
        <f t="shared" si="0"/>
        <v>1.1498434871909806</v>
      </c>
    </row>
    <row r="55" spans="1:5" ht="82.8" x14ac:dyDescent="0.25">
      <c r="A55" s="33" t="s">
        <v>94</v>
      </c>
      <c r="B55" s="16" t="s">
        <v>95</v>
      </c>
      <c r="C55" s="24">
        <v>8970471.5199999996</v>
      </c>
      <c r="D55" s="24">
        <v>0</v>
      </c>
      <c r="E55" s="29">
        <f t="shared" si="0"/>
        <v>0</v>
      </c>
    </row>
    <row r="56" spans="1:5" ht="41.4" x14ac:dyDescent="0.25">
      <c r="A56" s="33" t="s">
        <v>96</v>
      </c>
      <c r="B56" s="16" t="s">
        <v>97</v>
      </c>
      <c r="C56" s="24">
        <v>3403.47</v>
      </c>
      <c r="D56" s="24">
        <v>9190.9500000000007</v>
      </c>
      <c r="E56" s="29">
        <f t="shared" si="0"/>
        <v>2.7004645259103213</v>
      </c>
    </row>
    <row r="57" spans="1:5" ht="41.4" x14ac:dyDescent="0.25">
      <c r="A57" s="33" t="s">
        <v>98</v>
      </c>
      <c r="B57" s="16" t="s">
        <v>99</v>
      </c>
      <c r="C57" s="24">
        <v>0</v>
      </c>
      <c r="D57" s="24">
        <v>7703047.2400000002</v>
      </c>
      <c r="E57" s="29"/>
    </row>
    <row r="58" spans="1:5" s="7" customFormat="1" ht="55.2" x14ac:dyDescent="0.25">
      <c r="A58" s="37" t="s">
        <v>536</v>
      </c>
      <c r="B58" s="18" t="s">
        <v>537</v>
      </c>
      <c r="C58" s="24">
        <v>0</v>
      </c>
      <c r="D58" s="24">
        <v>4162115.22</v>
      </c>
      <c r="E58" s="29"/>
    </row>
    <row r="59" spans="1:5" ht="55.2" x14ac:dyDescent="0.25">
      <c r="A59" s="33" t="s">
        <v>100</v>
      </c>
      <c r="B59" s="16" t="s">
        <v>101</v>
      </c>
      <c r="C59" s="24">
        <v>1080771</v>
      </c>
      <c r="D59" s="24">
        <f>D60</f>
        <v>462316</v>
      </c>
      <c r="E59" s="29">
        <f t="shared" si="0"/>
        <v>0.42776499369431636</v>
      </c>
    </row>
    <row r="60" spans="1:5" ht="27.6" x14ac:dyDescent="0.25">
      <c r="A60" s="33" t="s">
        <v>102</v>
      </c>
      <c r="B60" s="16" t="s">
        <v>103</v>
      </c>
      <c r="C60" s="24">
        <v>1080771</v>
      </c>
      <c r="D60" s="24">
        <v>462316</v>
      </c>
      <c r="E60" s="29">
        <f t="shared" si="0"/>
        <v>0.42776499369431636</v>
      </c>
    </row>
    <row r="61" spans="1:5" ht="27.6" x14ac:dyDescent="0.25">
      <c r="A61" s="33" t="s">
        <v>104</v>
      </c>
      <c r="B61" s="16" t="s">
        <v>105</v>
      </c>
      <c r="C61" s="24">
        <v>76032800.329999998</v>
      </c>
      <c r="D61" s="24">
        <f>D62+D65</f>
        <v>44197438.68</v>
      </c>
      <c r="E61" s="29">
        <f t="shared" si="0"/>
        <v>0.5812943688536113</v>
      </c>
    </row>
    <row r="62" spans="1:5" ht="27.6" x14ac:dyDescent="0.25">
      <c r="A62" s="33" t="s">
        <v>106</v>
      </c>
      <c r="B62" s="16" t="s">
        <v>107</v>
      </c>
      <c r="C62" s="24">
        <v>75088281.359999999</v>
      </c>
      <c r="D62" s="24">
        <f>D63+D64</f>
        <v>44197438.68</v>
      </c>
      <c r="E62" s="29">
        <f t="shared" si="0"/>
        <v>0.58860634282068214</v>
      </c>
    </row>
    <row r="63" spans="1:5" ht="41.4" x14ac:dyDescent="0.25">
      <c r="A63" s="33" t="s">
        <v>108</v>
      </c>
      <c r="B63" s="16" t="s">
        <v>109</v>
      </c>
      <c r="C63" s="24">
        <v>74175041.359999999</v>
      </c>
      <c r="D63" s="24">
        <v>44197438.68</v>
      </c>
      <c r="E63" s="29">
        <f t="shared" si="0"/>
        <v>0.59585323944064739</v>
      </c>
    </row>
    <row r="64" spans="1:5" ht="41.4" x14ac:dyDescent="0.25">
      <c r="A64" s="33" t="s">
        <v>110</v>
      </c>
      <c r="B64" s="16" t="s">
        <v>111</v>
      </c>
      <c r="C64" s="24">
        <v>913240</v>
      </c>
      <c r="D64" s="24">
        <v>0</v>
      </c>
      <c r="E64" s="29">
        <f t="shared" si="0"/>
        <v>0</v>
      </c>
    </row>
    <row r="65" spans="1:5" ht="41.4" x14ac:dyDescent="0.25">
      <c r="A65" s="33" t="s">
        <v>112</v>
      </c>
      <c r="B65" s="16" t="s">
        <v>113</v>
      </c>
      <c r="C65" s="24">
        <v>944518.97</v>
      </c>
      <c r="D65" s="24">
        <f>D66</f>
        <v>0</v>
      </c>
      <c r="E65" s="29">
        <f t="shared" si="0"/>
        <v>0</v>
      </c>
    </row>
    <row r="66" spans="1:5" ht="27.6" x14ac:dyDescent="0.25">
      <c r="A66" s="33" t="s">
        <v>114</v>
      </c>
      <c r="B66" s="16" t="s">
        <v>115</v>
      </c>
      <c r="C66" s="24">
        <v>944518.97</v>
      </c>
      <c r="D66" s="24">
        <v>0</v>
      </c>
      <c r="E66" s="29">
        <f t="shared" si="0"/>
        <v>0</v>
      </c>
    </row>
    <row r="67" spans="1:5" x14ac:dyDescent="0.25">
      <c r="A67" s="33" t="s">
        <v>117</v>
      </c>
      <c r="B67" s="16" t="s">
        <v>118</v>
      </c>
      <c r="C67" s="24">
        <v>9447759.7200000007</v>
      </c>
      <c r="D67" s="24">
        <f>D68</f>
        <v>11595612.289999999</v>
      </c>
      <c r="E67" s="29">
        <f t="shared" si="0"/>
        <v>1.2273398809511635</v>
      </c>
    </row>
    <row r="68" spans="1:5" ht="27.6" x14ac:dyDescent="0.25">
      <c r="A68" s="33" t="s">
        <v>119</v>
      </c>
      <c r="B68" s="16" t="s">
        <v>120</v>
      </c>
      <c r="C68" s="24">
        <v>9447759.7200000007</v>
      </c>
      <c r="D68" s="24">
        <f>D69+D70+D71</f>
        <v>11595612.289999999</v>
      </c>
      <c r="E68" s="29">
        <f t="shared" si="0"/>
        <v>1.2273398809511635</v>
      </c>
    </row>
    <row r="69" spans="1:5" ht="27.6" x14ac:dyDescent="0.25">
      <c r="A69" s="33" t="s">
        <v>121</v>
      </c>
      <c r="B69" s="16" t="s">
        <v>122</v>
      </c>
      <c r="C69" s="24">
        <v>794040.46</v>
      </c>
      <c r="D69" s="24">
        <v>1363392.42</v>
      </c>
      <c r="E69" s="29">
        <f t="shared" si="0"/>
        <v>1.7170314217993374</v>
      </c>
    </row>
    <row r="70" spans="1:5" ht="41.4" x14ac:dyDescent="0.25">
      <c r="A70" s="33" t="s">
        <v>124</v>
      </c>
      <c r="B70" s="16" t="s">
        <v>125</v>
      </c>
      <c r="C70" s="24">
        <v>3668687.75</v>
      </c>
      <c r="D70" s="24">
        <v>4020830.51</v>
      </c>
      <c r="E70" s="29">
        <f t="shared" ref="E70:E133" si="1">D70/C70</f>
        <v>1.0959860266112862</v>
      </c>
    </row>
    <row r="71" spans="1:5" ht="27.6" x14ac:dyDescent="0.25">
      <c r="A71" s="33" t="s">
        <v>126</v>
      </c>
      <c r="B71" s="16" t="s">
        <v>127</v>
      </c>
      <c r="C71" s="24">
        <v>4985031.51</v>
      </c>
      <c r="D71" s="24">
        <v>6211389.3600000003</v>
      </c>
      <c r="E71" s="29">
        <f t="shared" si="1"/>
        <v>1.2460080437886742</v>
      </c>
    </row>
    <row r="72" spans="1:5" s="6" customFormat="1" x14ac:dyDescent="0.25">
      <c r="A72" s="32" t="s">
        <v>128</v>
      </c>
      <c r="B72" s="15" t="s">
        <v>129</v>
      </c>
      <c r="C72" s="23">
        <v>25681065.100000001</v>
      </c>
      <c r="D72" s="23">
        <f>D73+D81+D85+D89</f>
        <v>23777953.399999999</v>
      </c>
      <c r="E72" s="28">
        <f t="shared" si="1"/>
        <v>0.92589436253560986</v>
      </c>
    </row>
    <row r="73" spans="1:5" x14ac:dyDescent="0.25">
      <c r="A73" s="33" t="s">
        <v>130</v>
      </c>
      <c r="B73" s="16" t="s">
        <v>131</v>
      </c>
      <c r="C73" s="24">
        <v>22277698.600000001</v>
      </c>
      <c r="D73" s="24">
        <f>D74+D77+D79</f>
        <v>17916954.399999999</v>
      </c>
      <c r="E73" s="29">
        <f t="shared" si="1"/>
        <v>0.80425517562213533</v>
      </c>
    </row>
    <row r="74" spans="1:5" ht="41.4" x14ac:dyDescent="0.25">
      <c r="A74" s="33" t="s">
        <v>132</v>
      </c>
      <c r="B74" s="16" t="s">
        <v>133</v>
      </c>
      <c r="C74" s="24">
        <v>15833541.640000001</v>
      </c>
      <c r="D74" s="24">
        <f>D75+D76</f>
        <v>13781470.23</v>
      </c>
      <c r="E74" s="29">
        <f t="shared" si="1"/>
        <v>0.87039719497652457</v>
      </c>
    </row>
    <row r="75" spans="1:5" ht="27.6" x14ac:dyDescent="0.25">
      <c r="A75" s="33" t="s">
        <v>134</v>
      </c>
      <c r="B75" s="16" t="s">
        <v>135</v>
      </c>
      <c r="C75" s="24">
        <v>14244800.91</v>
      </c>
      <c r="D75" s="24">
        <v>12374556.85</v>
      </c>
      <c r="E75" s="29">
        <f t="shared" si="1"/>
        <v>0.8687069007270527</v>
      </c>
    </row>
    <row r="76" spans="1:5" ht="27.6" x14ac:dyDescent="0.25">
      <c r="A76" s="33" t="s">
        <v>136</v>
      </c>
      <c r="B76" s="16" t="s">
        <v>137</v>
      </c>
      <c r="C76" s="24">
        <v>1588740.73</v>
      </c>
      <c r="D76" s="24">
        <v>1406913.38</v>
      </c>
      <c r="E76" s="29">
        <f t="shared" si="1"/>
        <v>0.885552534427691</v>
      </c>
    </row>
    <row r="77" spans="1:5" ht="27.6" x14ac:dyDescent="0.25">
      <c r="A77" s="33" t="s">
        <v>138</v>
      </c>
      <c r="B77" s="16" t="s">
        <v>139</v>
      </c>
      <c r="C77" s="24">
        <v>4445379.59</v>
      </c>
      <c r="D77" s="24">
        <f>D78</f>
        <v>4135484.17</v>
      </c>
      <c r="E77" s="29">
        <f t="shared" si="1"/>
        <v>0.93028819840332244</v>
      </c>
    </row>
    <row r="78" spans="1:5" ht="27.6" x14ac:dyDescent="0.25">
      <c r="A78" s="33" t="s">
        <v>140</v>
      </c>
      <c r="B78" s="16" t="s">
        <v>141</v>
      </c>
      <c r="C78" s="24">
        <v>4445379.59</v>
      </c>
      <c r="D78" s="24">
        <v>4135484.17</v>
      </c>
      <c r="E78" s="29">
        <f t="shared" si="1"/>
        <v>0.93028819840332244</v>
      </c>
    </row>
    <row r="79" spans="1:5" ht="27.6" x14ac:dyDescent="0.25">
      <c r="A79" s="33" t="s">
        <v>142</v>
      </c>
      <c r="B79" s="16" t="s">
        <v>143</v>
      </c>
      <c r="C79" s="24">
        <v>1998777.37</v>
      </c>
      <c r="D79" s="24">
        <v>0</v>
      </c>
      <c r="E79" s="29">
        <f t="shared" si="1"/>
        <v>0</v>
      </c>
    </row>
    <row r="80" spans="1:5" ht="27.6" x14ac:dyDescent="0.25">
      <c r="A80" s="33" t="s">
        <v>144</v>
      </c>
      <c r="B80" s="16" t="s">
        <v>145</v>
      </c>
      <c r="C80" s="24">
        <v>1998777.37</v>
      </c>
      <c r="D80" s="24">
        <v>0</v>
      </c>
      <c r="E80" s="29">
        <f t="shared" si="1"/>
        <v>0</v>
      </c>
    </row>
    <row r="81" spans="1:5" s="7" customFormat="1" x14ac:dyDescent="0.25">
      <c r="A81" s="38" t="s">
        <v>538</v>
      </c>
      <c r="B81" s="19" t="s">
        <v>544</v>
      </c>
      <c r="C81" s="24">
        <v>0</v>
      </c>
      <c r="D81" s="24">
        <f>D82</f>
        <v>1323350</v>
      </c>
      <c r="E81" s="29"/>
    </row>
    <row r="82" spans="1:5" s="7" customFormat="1" ht="41.4" x14ac:dyDescent="0.25">
      <c r="A82" s="39" t="s">
        <v>539</v>
      </c>
      <c r="B82" s="19" t="s">
        <v>541</v>
      </c>
      <c r="C82" s="24">
        <v>0</v>
      </c>
      <c r="D82" s="24">
        <f>D83+D84</f>
        <v>1323350</v>
      </c>
      <c r="E82" s="29"/>
    </row>
    <row r="83" spans="1:5" s="7" customFormat="1" ht="27.6" x14ac:dyDescent="0.25">
      <c r="A83" s="40" t="s">
        <v>540</v>
      </c>
      <c r="B83" s="19" t="s">
        <v>542</v>
      </c>
      <c r="C83" s="24">
        <v>0</v>
      </c>
      <c r="D83" s="24">
        <v>531350</v>
      </c>
      <c r="E83" s="29"/>
    </row>
    <row r="84" spans="1:5" s="7" customFormat="1" ht="41.4" x14ac:dyDescent="0.25">
      <c r="A84" s="41" t="s">
        <v>543</v>
      </c>
      <c r="B84" s="19" t="s">
        <v>545</v>
      </c>
      <c r="C84" s="24">
        <v>0</v>
      </c>
      <c r="D84" s="24">
        <v>792000</v>
      </c>
      <c r="E84" s="29"/>
    </row>
    <row r="85" spans="1:5" s="2" customFormat="1" x14ac:dyDescent="0.25">
      <c r="A85" s="33" t="s">
        <v>146</v>
      </c>
      <c r="B85" s="16" t="s">
        <v>147</v>
      </c>
      <c r="C85" s="24">
        <v>-21633.5</v>
      </c>
      <c r="D85" s="24">
        <f>D86</f>
        <v>4432649</v>
      </c>
      <c r="E85" s="29">
        <f t="shared" si="1"/>
        <v>-204.89745071301454</v>
      </c>
    </row>
    <row r="86" spans="1:5" ht="41.4" x14ac:dyDescent="0.25">
      <c r="A86" s="33" t="s">
        <v>148</v>
      </c>
      <c r="B86" s="16" t="s">
        <v>149</v>
      </c>
      <c r="C86" s="24">
        <v>-21633.5</v>
      </c>
      <c r="D86" s="24">
        <f>D87+D88</f>
        <v>4432649</v>
      </c>
      <c r="E86" s="29">
        <f t="shared" si="1"/>
        <v>-204.89745071301454</v>
      </c>
    </row>
    <row r="87" spans="1:5" ht="41.4" x14ac:dyDescent="0.25">
      <c r="A87" s="33" t="s">
        <v>150</v>
      </c>
      <c r="B87" s="16" t="s">
        <v>151</v>
      </c>
      <c r="C87" s="24">
        <v>-21633.5</v>
      </c>
      <c r="D87" s="24">
        <v>3060131</v>
      </c>
      <c r="E87" s="29">
        <f t="shared" si="1"/>
        <v>-141.45334781704301</v>
      </c>
    </row>
    <row r="88" spans="1:5" ht="41.4" x14ac:dyDescent="0.25">
      <c r="A88" s="33" t="s">
        <v>152</v>
      </c>
      <c r="B88" s="16" t="s">
        <v>153</v>
      </c>
      <c r="C88" s="24">
        <v>0</v>
      </c>
      <c r="D88" s="24">
        <v>1372518</v>
      </c>
      <c r="E88" s="29"/>
    </row>
    <row r="89" spans="1:5" ht="27.6" x14ac:dyDescent="0.25">
      <c r="A89" s="33" t="s">
        <v>154</v>
      </c>
      <c r="B89" s="16" t="s">
        <v>155</v>
      </c>
      <c r="C89" s="24">
        <v>3425000</v>
      </c>
      <c r="D89" s="24">
        <f>D90</f>
        <v>105000</v>
      </c>
      <c r="E89" s="29">
        <f t="shared" si="1"/>
        <v>3.0656934306569343E-2</v>
      </c>
    </row>
    <row r="90" spans="1:5" x14ac:dyDescent="0.25">
      <c r="A90" s="33" t="s">
        <v>156</v>
      </c>
      <c r="B90" s="16" t="s">
        <v>157</v>
      </c>
      <c r="C90" s="24">
        <v>3425000</v>
      </c>
      <c r="D90" s="24">
        <f>D91+D92</f>
        <v>105000</v>
      </c>
      <c r="E90" s="29">
        <f t="shared" si="1"/>
        <v>3.0656934306569343E-2</v>
      </c>
    </row>
    <row r="91" spans="1:5" ht="27.6" x14ac:dyDescent="0.25">
      <c r="A91" s="33" t="s">
        <v>158</v>
      </c>
      <c r="B91" s="16" t="s">
        <v>159</v>
      </c>
      <c r="C91" s="24">
        <v>3390000</v>
      </c>
      <c r="D91" s="24">
        <v>52500</v>
      </c>
      <c r="E91" s="29">
        <f t="shared" si="1"/>
        <v>1.5486725663716814E-2</v>
      </c>
    </row>
    <row r="92" spans="1:5" ht="41.4" x14ac:dyDescent="0.25">
      <c r="A92" s="33" t="s">
        <v>160</v>
      </c>
      <c r="B92" s="16" t="s">
        <v>161</v>
      </c>
      <c r="C92" s="24">
        <v>35000</v>
      </c>
      <c r="D92" s="24">
        <v>52500</v>
      </c>
      <c r="E92" s="29">
        <f t="shared" si="1"/>
        <v>1.5</v>
      </c>
    </row>
    <row r="93" spans="1:5" s="6" customFormat="1" x14ac:dyDescent="0.25">
      <c r="A93" s="32" t="s">
        <v>162</v>
      </c>
      <c r="B93" s="15" t="s">
        <v>163</v>
      </c>
      <c r="C93" s="23">
        <v>63515325.189999998</v>
      </c>
      <c r="D93" s="23">
        <f>D94+D99</f>
        <v>70273157.180000007</v>
      </c>
      <c r="E93" s="28">
        <f t="shared" si="1"/>
        <v>1.1063968730347298</v>
      </c>
    </row>
    <row r="94" spans="1:5" x14ac:dyDescent="0.25">
      <c r="A94" s="33" t="s">
        <v>164</v>
      </c>
      <c r="B94" s="16" t="s">
        <v>165</v>
      </c>
      <c r="C94" s="24">
        <v>26400293.800000001</v>
      </c>
      <c r="D94" s="24">
        <f>D95</f>
        <v>36344016.25</v>
      </c>
      <c r="E94" s="29">
        <f t="shared" si="1"/>
        <v>1.3766519617293047</v>
      </c>
    </row>
    <row r="95" spans="1:5" ht="41.4" x14ac:dyDescent="0.25">
      <c r="A95" s="33" t="s">
        <v>166</v>
      </c>
      <c r="B95" s="16" t="s">
        <v>167</v>
      </c>
      <c r="C95" s="24">
        <v>26400293.800000001</v>
      </c>
      <c r="D95" s="24">
        <f>D96+D97+D98</f>
        <v>36344016.25</v>
      </c>
      <c r="E95" s="29">
        <f t="shared" si="1"/>
        <v>1.3766519617293047</v>
      </c>
    </row>
    <row r="96" spans="1:5" s="7" customFormat="1" ht="27.6" x14ac:dyDescent="0.25">
      <c r="A96" s="42" t="s">
        <v>546</v>
      </c>
      <c r="B96" s="19" t="s">
        <v>547</v>
      </c>
      <c r="C96" s="24">
        <v>0</v>
      </c>
      <c r="D96" s="24">
        <v>5100000</v>
      </c>
      <c r="E96" s="29"/>
    </row>
    <row r="97" spans="1:8" ht="27.6" x14ac:dyDescent="0.25">
      <c r="A97" s="33" t="s">
        <v>168</v>
      </c>
      <c r="B97" s="16" t="s">
        <v>169</v>
      </c>
      <c r="C97" s="24">
        <v>481912.5</v>
      </c>
      <c r="D97" s="24">
        <v>1972816.25</v>
      </c>
      <c r="E97" s="29">
        <f t="shared" si="1"/>
        <v>4.09372292687988</v>
      </c>
    </row>
    <row r="98" spans="1:8" ht="27.6" x14ac:dyDescent="0.25">
      <c r="A98" s="33" t="s">
        <v>170</v>
      </c>
      <c r="B98" s="16" t="s">
        <v>171</v>
      </c>
      <c r="C98" s="24">
        <v>25918381.300000001</v>
      </c>
      <c r="D98" s="24">
        <v>29271200</v>
      </c>
      <c r="E98" s="29">
        <f t="shared" si="1"/>
        <v>1.1293606518552144</v>
      </c>
    </row>
    <row r="99" spans="1:8" x14ac:dyDescent="0.25">
      <c r="A99" s="33" t="s">
        <v>172</v>
      </c>
      <c r="B99" s="16" t="s">
        <v>173</v>
      </c>
      <c r="C99" s="24">
        <v>37115031.390000001</v>
      </c>
      <c r="D99" s="24">
        <f>D100</f>
        <v>33929140.93</v>
      </c>
      <c r="E99" s="29">
        <f t="shared" si="1"/>
        <v>0.91416171991010675</v>
      </c>
    </row>
    <row r="100" spans="1:8" x14ac:dyDescent="0.25">
      <c r="A100" s="33" t="s">
        <v>174</v>
      </c>
      <c r="B100" s="16" t="s">
        <v>175</v>
      </c>
      <c r="C100" s="24">
        <v>37115031.390000001</v>
      </c>
      <c r="D100" s="24">
        <f>D101+D102</f>
        <v>33929140.93</v>
      </c>
      <c r="E100" s="29">
        <f t="shared" si="1"/>
        <v>0.91416171991010675</v>
      </c>
    </row>
    <row r="101" spans="1:8" ht="55.2" x14ac:dyDescent="0.25">
      <c r="A101" s="33" t="s">
        <v>176</v>
      </c>
      <c r="B101" s="16" t="s">
        <v>177</v>
      </c>
      <c r="C101" s="24">
        <v>23955594.690000001</v>
      </c>
      <c r="D101" s="24">
        <v>21300990.93</v>
      </c>
      <c r="E101" s="29">
        <f t="shared" si="1"/>
        <v>0.88918648047138082</v>
      </c>
    </row>
    <row r="102" spans="1:8" ht="55.2" x14ac:dyDescent="0.25">
      <c r="A102" s="33" t="s">
        <v>178</v>
      </c>
      <c r="B102" s="16" t="s">
        <v>179</v>
      </c>
      <c r="C102" s="24">
        <v>13159436.699999999</v>
      </c>
      <c r="D102" s="24">
        <v>12628150</v>
      </c>
      <c r="E102" s="29">
        <f t="shared" si="1"/>
        <v>0.95962694208635846</v>
      </c>
    </row>
    <row r="103" spans="1:8" s="6" customFormat="1" x14ac:dyDescent="0.25">
      <c r="A103" s="32" t="s">
        <v>180</v>
      </c>
      <c r="B103" s="15" t="s">
        <v>181</v>
      </c>
      <c r="C103" s="23">
        <v>506276.1</v>
      </c>
      <c r="D103" s="23">
        <f>D104</f>
        <v>241073.25</v>
      </c>
      <c r="E103" s="28">
        <f t="shared" si="1"/>
        <v>0.47616952488967978</v>
      </c>
    </row>
    <row r="104" spans="1:8" ht="27.6" x14ac:dyDescent="0.25">
      <c r="A104" s="33" t="s">
        <v>182</v>
      </c>
      <c r="B104" s="16" t="s">
        <v>183</v>
      </c>
      <c r="C104" s="24">
        <v>506276.1</v>
      </c>
      <c r="D104" s="24">
        <f>D105</f>
        <v>241073.25</v>
      </c>
      <c r="E104" s="29">
        <f t="shared" si="1"/>
        <v>0.47616952488967978</v>
      </c>
    </row>
    <row r="105" spans="1:8" ht="41.4" x14ac:dyDescent="0.25">
      <c r="A105" s="33" t="s">
        <v>184</v>
      </c>
      <c r="B105" s="16" t="s">
        <v>185</v>
      </c>
      <c r="C105" s="24">
        <v>506276.1</v>
      </c>
      <c r="D105" s="24">
        <f>D106</f>
        <v>241073.25</v>
      </c>
      <c r="E105" s="29">
        <f t="shared" si="1"/>
        <v>0.47616952488967978</v>
      </c>
    </row>
    <row r="106" spans="1:8" ht="41.4" x14ac:dyDescent="0.25">
      <c r="A106" s="33" t="s">
        <v>186</v>
      </c>
      <c r="B106" s="16" t="s">
        <v>187</v>
      </c>
      <c r="C106" s="24">
        <v>506276.1</v>
      </c>
      <c r="D106" s="24">
        <v>241073.25</v>
      </c>
      <c r="E106" s="29">
        <f t="shared" si="1"/>
        <v>0.47616952488967978</v>
      </c>
    </row>
    <row r="107" spans="1:8" s="8" customFormat="1" ht="27.6" x14ac:dyDescent="0.25">
      <c r="A107" s="32" t="s">
        <v>188</v>
      </c>
      <c r="B107" s="15" t="s">
        <v>189</v>
      </c>
      <c r="C107" s="23">
        <v>31394417.449999999</v>
      </c>
      <c r="D107" s="23">
        <f>D108+D123+D128+D131+D136+D134</f>
        <v>34854049.410000004</v>
      </c>
      <c r="E107" s="28">
        <f t="shared" si="1"/>
        <v>1.110198953858913</v>
      </c>
      <c r="F107" s="6"/>
      <c r="G107" s="6"/>
      <c r="H107" s="6"/>
    </row>
    <row r="108" spans="1:8" x14ac:dyDescent="0.25">
      <c r="A108" s="33" t="s">
        <v>190</v>
      </c>
      <c r="B108" s="16" t="s">
        <v>191</v>
      </c>
      <c r="C108" s="24">
        <v>15703225.380000001</v>
      </c>
      <c r="D108" s="24">
        <f>D109+D111+D113+D115+D117</f>
        <v>20415990.850000001</v>
      </c>
      <c r="E108" s="29">
        <f t="shared" si="1"/>
        <v>1.3001144896004797</v>
      </c>
    </row>
    <row r="109" spans="1:8" ht="41.4" x14ac:dyDescent="0.25">
      <c r="A109" s="33" t="s">
        <v>192</v>
      </c>
      <c r="B109" s="16" t="s">
        <v>193</v>
      </c>
      <c r="C109" s="24">
        <v>58000</v>
      </c>
      <c r="D109" s="24">
        <f>D110</f>
        <v>878113</v>
      </c>
      <c r="E109" s="29">
        <f t="shared" si="1"/>
        <v>15.139879310344828</v>
      </c>
    </row>
    <row r="110" spans="1:8" ht="69" x14ac:dyDescent="0.25">
      <c r="A110" s="33" t="s">
        <v>194</v>
      </c>
      <c r="B110" s="16" t="s">
        <v>195</v>
      </c>
      <c r="C110" s="24">
        <v>58000</v>
      </c>
      <c r="D110" s="24">
        <v>878113</v>
      </c>
      <c r="E110" s="29">
        <f t="shared" si="1"/>
        <v>15.139879310344828</v>
      </c>
    </row>
    <row r="111" spans="1:8" ht="55.2" x14ac:dyDescent="0.25">
      <c r="A111" s="33" t="s">
        <v>196</v>
      </c>
      <c r="B111" s="16" t="s">
        <v>197</v>
      </c>
      <c r="C111" s="24">
        <v>48950</v>
      </c>
      <c r="D111" s="24">
        <f>D112</f>
        <v>57000</v>
      </c>
      <c r="E111" s="29">
        <f t="shared" si="1"/>
        <v>1.1644535240040859</v>
      </c>
    </row>
    <row r="112" spans="1:8" ht="41.4" x14ac:dyDescent="0.25">
      <c r="A112" s="33" t="s">
        <v>198</v>
      </c>
      <c r="B112" s="16" t="s">
        <v>199</v>
      </c>
      <c r="C112" s="24">
        <v>48950</v>
      </c>
      <c r="D112" s="24">
        <v>57000</v>
      </c>
      <c r="E112" s="29">
        <f t="shared" si="1"/>
        <v>1.1644535240040859</v>
      </c>
    </row>
    <row r="113" spans="1:5" ht="41.4" x14ac:dyDescent="0.25">
      <c r="A113" s="33" t="s">
        <v>200</v>
      </c>
      <c r="B113" s="16" t="s">
        <v>201</v>
      </c>
      <c r="C113" s="24">
        <v>7320734.3200000003</v>
      </c>
      <c r="D113" s="24">
        <f>D114</f>
        <v>12238915.65</v>
      </c>
      <c r="E113" s="29">
        <f t="shared" si="1"/>
        <v>1.6718153009000332</v>
      </c>
    </row>
    <row r="114" spans="1:5" x14ac:dyDescent="0.25">
      <c r="A114" s="33" t="s">
        <v>202</v>
      </c>
      <c r="B114" s="16" t="s">
        <v>203</v>
      </c>
      <c r="C114" s="24">
        <v>7320734.3200000003</v>
      </c>
      <c r="D114" s="24">
        <v>12238915.65</v>
      </c>
      <c r="E114" s="29">
        <f t="shared" si="1"/>
        <v>1.6718153009000332</v>
      </c>
    </row>
    <row r="115" spans="1:5" ht="82.8" x14ac:dyDescent="0.25">
      <c r="A115" s="33" t="s">
        <v>204</v>
      </c>
      <c r="B115" s="16" t="s">
        <v>205</v>
      </c>
      <c r="C115" s="24">
        <v>27000</v>
      </c>
      <c r="D115" s="24">
        <f>D116</f>
        <v>0</v>
      </c>
      <c r="E115" s="29">
        <f t="shared" si="1"/>
        <v>0</v>
      </c>
    </row>
    <row r="116" spans="1:5" ht="69" x14ac:dyDescent="0.25">
      <c r="A116" s="33" t="s">
        <v>206</v>
      </c>
      <c r="B116" s="16" t="s">
        <v>207</v>
      </c>
      <c r="C116" s="24">
        <v>27000</v>
      </c>
      <c r="D116" s="24">
        <v>0</v>
      </c>
      <c r="E116" s="29">
        <f t="shared" si="1"/>
        <v>0</v>
      </c>
    </row>
    <row r="117" spans="1:5" ht="27.6" x14ac:dyDescent="0.25">
      <c r="A117" s="33" t="s">
        <v>208</v>
      </c>
      <c r="B117" s="16" t="s">
        <v>209</v>
      </c>
      <c r="C117" s="24">
        <v>8248541.0599999996</v>
      </c>
      <c r="D117" s="24">
        <f>D118+D119+D120+D121+D122</f>
        <v>7241962.2000000002</v>
      </c>
      <c r="E117" s="29">
        <f t="shared" si="1"/>
        <v>0.87796886107759775</v>
      </c>
    </row>
    <row r="118" spans="1:5" x14ac:dyDescent="0.25">
      <c r="A118" s="33" t="s">
        <v>210</v>
      </c>
      <c r="B118" s="16" t="s">
        <v>211</v>
      </c>
      <c r="C118" s="24">
        <v>74580</v>
      </c>
      <c r="D118" s="24">
        <v>0</v>
      </c>
      <c r="E118" s="29">
        <f t="shared" si="1"/>
        <v>0</v>
      </c>
    </row>
    <row r="119" spans="1:5" ht="27.6" x14ac:dyDescent="0.25">
      <c r="A119" s="33" t="s">
        <v>212</v>
      </c>
      <c r="B119" s="16" t="s">
        <v>213</v>
      </c>
      <c r="C119" s="24">
        <v>57515.21</v>
      </c>
      <c r="D119" s="24">
        <v>0</v>
      </c>
      <c r="E119" s="29">
        <f t="shared" si="1"/>
        <v>0</v>
      </c>
    </row>
    <row r="120" spans="1:5" x14ac:dyDescent="0.25">
      <c r="A120" s="33" t="s">
        <v>214</v>
      </c>
      <c r="B120" s="16" t="s">
        <v>215</v>
      </c>
      <c r="C120" s="24">
        <v>4781319.53</v>
      </c>
      <c r="D120" s="24">
        <v>4065384.69</v>
      </c>
      <c r="E120" s="29">
        <f t="shared" si="1"/>
        <v>0.85026417174005509</v>
      </c>
    </row>
    <row r="121" spans="1:5" ht="27.6" x14ac:dyDescent="0.25">
      <c r="A121" s="33" t="s">
        <v>216</v>
      </c>
      <c r="B121" s="16" t="s">
        <v>217</v>
      </c>
      <c r="C121" s="24">
        <v>3335126.32</v>
      </c>
      <c r="D121" s="24">
        <v>3074553.21</v>
      </c>
      <c r="E121" s="29">
        <f t="shared" si="1"/>
        <v>0.92187009276458232</v>
      </c>
    </row>
    <row r="122" spans="1:5" ht="55.2" x14ac:dyDescent="0.25">
      <c r="A122" s="33" t="s">
        <v>218</v>
      </c>
      <c r="B122" s="16" t="s">
        <v>219</v>
      </c>
      <c r="C122" s="24">
        <v>0</v>
      </c>
      <c r="D122" s="24">
        <v>102024.3</v>
      </c>
      <c r="E122" s="29"/>
    </row>
    <row r="123" spans="1:5" ht="41.4" x14ac:dyDescent="0.25">
      <c r="A123" s="33" t="s">
        <v>220</v>
      </c>
      <c r="B123" s="16" t="s">
        <v>221</v>
      </c>
      <c r="C123" s="24">
        <v>345400</v>
      </c>
      <c r="D123" s="24">
        <f>D124+D126</f>
        <v>679100</v>
      </c>
      <c r="E123" s="29">
        <f t="shared" si="1"/>
        <v>1.9661262304574407</v>
      </c>
    </row>
    <row r="124" spans="1:5" ht="41.4" x14ac:dyDescent="0.25">
      <c r="A124" s="33" t="s">
        <v>222</v>
      </c>
      <c r="B124" s="16" t="s">
        <v>223</v>
      </c>
      <c r="C124" s="24">
        <v>99900</v>
      </c>
      <c r="D124" s="24">
        <f>D125</f>
        <v>195000</v>
      </c>
      <c r="E124" s="29">
        <f t="shared" si="1"/>
        <v>1.9519519519519519</v>
      </c>
    </row>
    <row r="125" spans="1:5" ht="27.6" x14ac:dyDescent="0.25">
      <c r="A125" s="33" t="s">
        <v>224</v>
      </c>
      <c r="B125" s="16" t="s">
        <v>225</v>
      </c>
      <c r="C125" s="24">
        <v>99900</v>
      </c>
      <c r="D125" s="24">
        <v>195000</v>
      </c>
      <c r="E125" s="29">
        <f t="shared" si="1"/>
        <v>1.9519519519519519</v>
      </c>
    </row>
    <row r="126" spans="1:5" ht="41.4" x14ac:dyDescent="0.25">
      <c r="A126" s="33" t="s">
        <v>226</v>
      </c>
      <c r="B126" s="16" t="s">
        <v>227</v>
      </c>
      <c r="C126" s="24">
        <v>245500</v>
      </c>
      <c r="D126" s="24">
        <f>D127</f>
        <v>484100</v>
      </c>
      <c r="E126" s="29">
        <f t="shared" si="1"/>
        <v>1.9718940936863545</v>
      </c>
    </row>
    <row r="127" spans="1:5" s="7" customFormat="1" ht="27.6" x14ac:dyDescent="0.25">
      <c r="A127" s="43" t="s">
        <v>228</v>
      </c>
      <c r="B127" s="20" t="s">
        <v>229</v>
      </c>
      <c r="C127" s="24"/>
      <c r="D127" s="24">
        <v>484100</v>
      </c>
      <c r="E127" s="29"/>
    </row>
    <row r="128" spans="1:5" ht="41.4" x14ac:dyDescent="0.25">
      <c r="A128" s="33" t="s">
        <v>230</v>
      </c>
      <c r="B128" s="16" t="s">
        <v>231</v>
      </c>
      <c r="C128" s="24">
        <v>365641.34</v>
      </c>
      <c r="D128" s="24">
        <f>D129</f>
        <v>468637.34</v>
      </c>
      <c r="E128" s="29">
        <f t="shared" si="1"/>
        <v>1.2816858728282747</v>
      </c>
    </row>
    <row r="129" spans="1:5" ht="82.8" x14ac:dyDescent="0.25">
      <c r="A129" s="33" t="s">
        <v>232</v>
      </c>
      <c r="B129" s="16" t="s">
        <v>233</v>
      </c>
      <c r="C129" s="24">
        <v>365641.34</v>
      </c>
      <c r="D129" s="24">
        <f>D130</f>
        <v>468637.34</v>
      </c>
      <c r="E129" s="29">
        <f t="shared" si="1"/>
        <v>1.2816858728282747</v>
      </c>
    </row>
    <row r="130" spans="1:5" ht="27.6" x14ac:dyDescent="0.25">
      <c r="A130" s="33" t="s">
        <v>234</v>
      </c>
      <c r="B130" s="16" t="s">
        <v>235</v>
      </c>
      <c r="C130" s="24">
        <v>365641.34</v>
      </c>
      <c r="D130" s="24">
        <v>468637.34</v>
      </c>
      <c r="E130" s="29">
        <f t="shared" si="1"/>
        <v>1.2816858728282747</v>
      </c>
    </row>
    <row r="131" spans="1:5" ht="27.6" x14ac:dyDescent="0.25">
      <c r="A131" s="33" t="s">
        <v>236</v>
      </c>
      <c r="B131" s="16" t="s">
        <v>237</v>
      </c>
      <c r="C131" s="24">
        <v>1233780.81</v>
      </c>
      <c r="D131" s="24">
        <f>D132</f>
        <v>816539.66</v>
      </c>
      <c r="E131" s="29">
        <f t="shared" si="1"/>
        <v>0.66181906330671492</v>
      </c>
    </row>
    <row r="132" spans="1:5" x14ac:dyDescent="0.25">
      <c r="A132" s="33" t="s">
        <v>238</v>
      </c>
      <c r="B132" s="16" t="s">
        <v>239</v>
      </c>
      <c r="C132" s="24">
        <v>1233780.81</v>
      </c>
      <c r="D132" s="24">
        <f>D133</f>
        <v>816539.66</v>
      </c>
      <c r="E132" s="29">
        <f t="shared" si="1"/>
        <v>0.66181906330671492</v>
      </c>
    </row>
    <row r="133" spans="1:5" ht="27.6" x14ac:dyDescent="0.25">
      <c r="A133" s="33" t="s">
        <v>240</v>
      </c>
      <c r="B133" s="16" t="s">
        <v>241</v>
      </c>
      <c r="C133" s="24">
        <v>1233780.81</v>
      </c>
      <c r="D133" s="24">
        <v>816539.66</v>
      </c>
      <c r="E133" s="29">
        <f t="shared" si="1"/>
        <v>0.66181906330671492</v>
      </c>
    </row>
    <row r="134" spans="1:5" ht="41.4" x14ac:dyDescent="0.25">
      <c r="A134" s="33" t="s">
        <v>242</v>
      </c>
      <c r="B134" s="16" t="s">
        <v>243</v>
      </c>
      <c r="C134" s="24">
        <v>39250</v>
      </c>
      <c r="D134" s="24">
        <f>D135</f>
        <v>51200</v>
      </c>
      <c r="E134" s="29">
        <f t="shared" ref="E134:E197" si="2">D134/C134</f>
        <v>1.3044585987261146</v>
      </c>
    </row>
    <row r="135" spans="1:5" ht="27.6" x14ac:dyDescent="0.25">
      <c r="A135" s="33" t="s">
        <v>244</v>
      </c>
      <c r="B135" s="16" t="s">
        <v>245</v>
      </c>
      <c r="C135" s="24">
        <v>39250</v>
      </c>
      <c r="D135" s="24">
        <v>51200</v>
      </c>
      <c r="E135" s="29">
        <f t="shared" si="2"/>
        <v>1.3044585987261146</v>
      </c>
    </row>
    <row r="136" spans="1:5" x14ac:dyDescent="0.25">
      <c r="A136" s="33" t="s">
        <v>246</v>
      </c>
      <c r="B136" s="16" t="s">
        <v>247</v>
      </c>
      <c r="C136" s="24">
        <v>13707119.92</v>
      </c>
      <c r="D136" s="24">
        <f>D137</f>
        <v>12422581.560000001</v>
      </c>
      <c r="E136" s="29">
        <f t="shared" si="2"/>
        <v>0.90628677887863696</v>
      </c>
    </row>
    <row r="137" spans="1:5" ht="27.6" x14ac:dyDescent="0.25">
      <c r="A137" s="33" t="s">
        <v>119</v>
      </c>
      <c r="B137" s="16" t="s">
        <v>248</v>
      </c>
      <c r="C137" s="24">
        <v>13707119.92</v>
      </c>
      <c r="D137" s="24">
        <f>D138</f>
        <v>12422581.560000001</v>
      </c>
      <c r="E137" s="29">
        <f t="shared" si="2"/>
        <v>0.90628677887863696</v>
      </c>
    </row>
    <row r="138" spans="1:5" x14ac:dyDescent="0.25">
      <c r="A138" s="33" t="s">
        <v>249</v>
      </c>
      <c r="B138" s="16" t="s">
        <v>250</v>
      </c>
      <c r="C138" s="24">
        <v>13707119.92</v>
      </c>
      <c r="D138" s="24">
        <v>12422581.560000001</v>
      </c>
      <c r="E138" s="29">
        <f t="shared" si="2"/>
        <v>0.90628677887863696</v>
      </c>
    </row>
    <row r="139" spans="1:5" s="6" customFormat="1" x14ac:dyDescent="0.25">
      <c r="A139" s="32" t="s">
        <v>251</v>
      </c>
      <c r="B139" s="15" t="s">
        <v>252</v>
      </c>
      <c r="C139" s="23">
        <v>18780939</v>
      </c>
      <c r="D139" s="23">
        <f>D140+D143</f>
        <v>9685237.8000000007</v>
      </c>
      <c r="E139" s="28">
        <f t="shared" si="2"/>
        <v>0.51569507786591506</v>
      </c>
    </row>
    <row r="140" spans="1:5" x14ac:dyDescent="0.25">
      <c r="A140" s="33" t="s">
        <v>253</v>
      </c>
      <c r="B140" s="16" t="s">
        <v>254</v>
      </c>
      <c r="C140" s="24">
        <v>9998352</v>
      </c>
      <c r="D140" s="24">
        <f>D142</f>
        <v>9685237.8000000007</v>
      </c>
      <c r="E140" s="29">
        <f t="shared" si="2"/>
        <v>0.96868341902745581</v>
      </c>
    </row>
    <row r="141" spans="1:5" ht="41.4" x14ac:dyDescent="0.25">
      <c r="A141" s="33" t="s">
        <v>255</v>
      </c>
      <c r="B141" s="16" t="s">
        <v>256</v>
      </c>
      <c r="C141" s="24">
        <v>9998352</v>
      </c>
      <c r="D141" s="24">
        <f>D142</f>
        <v>9685237.8000000007</v>
      </c>
      <c r="E141" s="29">
        <f t="shared" si="2"/>
        <v>0.96868341902745581</v>
      </c>
    </row>
    <row r="142" spans="1:5" x14ac:dyDescent="0.25">
      <c r="A142" s="33" t="s">
        <v>257</v>
      </c>
      <c r="B142" s="16" t="s">
        <v>258</v>
      </c>
      <c r="C142" s="24">
        <v>9998352</v>
      </c>
      <c r="D142" s="24">
        <v>9685237.8000000007</v>
      </c>
      <c r="E142" s="29">
        <f t="shared" si="2"/>
        <v>0.96868341902745581</v>
      </c>
    </row>
    <row r="143" spans="1:5" ht="41.4" x14ac:dyDescent="0.25">
      <c r="A143" s="33" t="s">
        <v>259</v>
      </c>
      <c r="B143" s="16" t="s">
        <v>260</v>
      </c>
      <c r="C143" s="24">
        <v>8782587</v>
      </c>
      <c r="D143" s="24">
        <f>D144</f>
        <v>0</v>
      </c>
      <c r="E143" s="29">
        <f t="shared" si="2"/>
        <v>0</v>
      </c>
    </row>
    <row r="144" spans="1:5" ht="55.2" x14ac:dyDescent="0.25">
      <c r="A144" s="33" t="s">
        <v>261</v>
      </c>
      <c r="B144" s="16" t="s">
        <v>262</v>
      </c>
      <c r="C144" s="24">
        <v>8782587</v>
      </c>
      <c r="D144" s="24">
        <f>D145</f>
        <v>0</v>
      </c>
      <c r="E144" s="29">
        <f t="shared" si="2"/>
        <v>0</v>
      </c>
    </row>
    <row r="145" spans="1:5" ht="55.2" x14ac:dyDescent="0.25">
      <c r="A145" s="33" t="s">
        <v>263</v>
      </c>
      <c r="B145" s="16" t="s">
        <v>264</v>
      </c>
      <c r="C145" s="24">
        <v>8782587</v>
      </c>
      <c r="D145" s="24">
        <v>0</v>
      </c>
      <c r="E145" s="29">
        <f t="shared" si="2"/>
        <v>0</v>
      </c>
    </row>
    <row r="146" spans="1:5" s="6" customFormat="1" ht="27.6" x14ac:dyDescent="0.25">
      <c r="A146" s="32" t="s">
        <v>265</v>
      </c>
      <c r="B146" s="15" t="s">
        <v>266</v>
      </c>
      <c r="C146" s="23">
        <v>667766.78</v>
      </c>
      <c r="D146" s="23">
        <f>D147+D150+D156+D160</f>
        <v>36107955.329999998</v>
      </c>
      <c r="E146" s="28">
        <f t="shared" si="2"/>
        <v>54.072703841302193</v>
      </c>
    </row>
    <row r="147" spans="1:5" x14ac:dyDescent="0.25">
      <c r="A147" s="33" t="s">
        <v>267</v>
      </c>
      <c r="B147" s="16" t="s">
        <v>268</v>
      </c>
      <c r="C147" s="24">
        <v>200000</v>
      </c>
      <c r="D147" s="24">
        <f>D148</f>
        <v>0</v>
      </c>
      <c r="E147" s="29">
        <f t="shared" si="2"/>
        <v>0</v>
      </c>
    </row>
    <row r="148" spans="1:5" ht="41.4" x14ac:dyDescent="0.25">
      <c r="A148" s="33" t="s">
        <v>269</v>
      </c>
      <c r="B148" s="16" t="s">
        <v>270</v>
      </c>
      <c r="C148" s="24">
        <v>200000</v>
      </c>
      <c r="D148" s="24">
        <f>D149</f>
        <v>0</v>
      </c>
      <c r="E148" s="29">
        <f t="shared" si="2"/>
        <v>0</v>
      </c>
    </row>
    <row r="149" spans="1:5" ht="69" x14ac:dyDescent="0.25">
      <c r="A149" s="33" t="s">
        <v>271</v>
      </c>
      <c r="B149" s="16" t="s">
        <v>272</v>
      </c>
      <c r="C149" s="24">
        <v>200000</v>
      </c>
      <c r="D149" s="24">
        <v>0</v>
      </c>
      <c r="E149" s="29">
        <f t="shared" si="2"/>
        <v>0</v>
      </c>
    </row>
    <row r="150" spans="1:5" s="7" customFormat="1" x14ac:dyDescent="0.25">
      <c r="A150" s="44" t="s">
        <v>548</v>
      </c>
      <c r="B150" s="19" t="s">
        <v>549</v>
      </c>
      <c r="C150" s="24"/>
      <c r="D150" s="24">
        <f>D151+D153</f>
        <v>33762006.439999998</v>
      </c>
      <c r="E150" s="28"/>
    </row>
    <row r="151" spans="1:5" s="7" customFormat="1" ht="55.2" x14ac:dyDescent="0.25">
      <c r="A151" s="44" t="s">
        <v>550</v>
      </c>
      <c r="B151" s="19" t="s">
        <v>551</v>
      </c>
      <c r="C151" s="24">
        <v>0</v>
      </c>
      <c r="D151" s="24">
        <f>D152</f>
        <v>0</v>
      </c>
      <c r="E151" s="28"/>
    </row>
    <row r="152" spans="1:5" s="7" customFormat="1" ht="27.6" x14ac:dyDescent="0.25">
      <c r="A152" s="44" t="s">
        <v>552</v>
      </c>
      <c r="B152" s="19" t="s">
        <v>553</v>
      </c>
      <c r="C152" s="24">
        <v>0</v>
      </c>
      <c r="D152" s="24">
        <v>0</v>
      </c>
      <c r="E152" s="28"/>
    </row>
    <row r="153" spans="1:5" s="7" customFormat="1" x14ac:dyDescent="0.25">
      <c r="A153" s="45" t="s">
        <v>554</v>
      </c>
      <c r="B153" s="19" t="s">
        <v>555</v>
      </c>
      <c r="C153" s="24">
        <v>0</v>
      </c>
      <c r="D153" s="24">
        <f>D154</f>
        <v>33762006.439999998</v>
      </c>
      <c r="E153" s="28"/>
    </row>
    <row r="154" spans="1:5" s="7" customFormat="1" x14ac:dyDescent="0.25">
      <c r="A154" s="45" t="s">
        <v>556</v>
      </c>
      <c r="B154" s="19" t="s">
        <v>557</v>
      </c>
      <c r="C154" s="24">
        <v>0</v>
      </c>
      <c r="D154" s="24">
        <f>D155</f>
        <v>33762006.439999998</v>
      </c>
      <c r="E154" s="28"/>
    </row>
    <row r="155" spans="1:5" s="7" customFormat="1" ht="41.4" x14ac:dyDescent="0.25">
      <c r="A155" s="45" t="s">
        <v>558</v>
      </c>
      <c r="B155" s="19" t="s">
        <v>559</v>
      </c>
      <c r="C155" s="24">
        <v>0</v>
      </c>
      <c r="D155" s="24">
        <v>33762006.439999998</v>
      </c>
      <c r="E155" s="28"/>
    </row>
    <row r="156" spans="1:5" s="7" customFormat="1" ht="27.6" x14ac:dyDescent="0.25">
      <c r="A156" s="46" t="s">
        <v>566</v>
      </c>
      <c r="B156" s="19" t="s">
        <v>567</v>
      </c>
      <c r="C156" s="24">
        <v>0</v>
      </c>
      <c r="D156" s="24">
        <f>D157</f>
        <v>1977989.59</v>
      </c>
      <c r="E156" s="28"/>
    </row>
    <row r="157" spans="1:5" s="7" customFormat="1" ht="41.4" x14ac:dyDescent="0.25">
      <c r="A157" s="47" t="s">
        <v>560</v>
      </c>
      <c r="B157" s="19" t="s">
        <v>561</v>
      </c>
      <c r="C157" s="24">
        <v>0</v>
      </c>
      <c r="D157" s="24">
        <f>D158</f>
        <v>1977989.59</v>
      </c>
      <c r="E157" s="28"/>
    </row>
    <row r="158" spans="1:5" s="7" customFormat="1" ht="27.6" x14ac:dyDescent="0.25">
      <c r="A158" s="46" t="s">
        <v>562</v>
      </c>
      <c r="B158" s="19" t="s">
        <v>563</v>
      </c>
      <c r="C158" s="24">
        <v>0</v>
      </c>
      <c r="D158" s="24">
        <f>D159</f>
        <v>1977989.59</v>
      </c>
      <c r="E158" s="28"/>
    </row>
    <row r="159" spans="1:5" s="7" customFormat="1" ht="27.6" x14ac:dyDescent="0.25">
      <c r="A159" s="46" t="s">
        <v>564</v>
      </c>
      <c r="B159" s="19" t="s">
        <v>565</v>
      </c>
      <c r="C159" s="24">
        <v>0</v>
      </c>
      <c r="D159" s="24">
        <v>1977989.59</v>
      </c>
      <c r="E159" s="28"/>
    </row>
    <row r="160" spans="1:5" x14ac:dyDescent="0.25">
      <c r="A160" s="33" t="s">
        <v>246</v>
      </c>
      <c r="B160" s="16" t="s">
        <v>273</v>
      </c>
      <c r="C160" s="24">
        <v>467766.78</v>
      </c>
      <c r="D160" s="24">
        <f>D161</f>
        <v>367959.3</v>
      </c>
      <c r="E160" s="29">
        <f t="shared" si="2"/>
        <v>0.78662982437530082</v>
      </c>
    </row>
    <row r="161" spans="1:5" ht="27.6" x14ac:dyDescent="0.25">
      <c r="A161" s="33" t="s">
        <v>119</v>
      </c>
      <c r="B161" s="16" t="s">
        <v>274</v>
      </c>
      <c r="C161" s="24">
        <v>467766.78</v>
      </c>
      <c r="D161" s="24">
        <f>D162</f>
        <v>367959.3</v>
      </c>
      <c r="E161" s="29">
        <f t="shared" si="2"/>
        <v>0.78662982437530082</v>
      </c>
    </row>
    <row r="162" spans="1:5" ht="27.6" x14ac:dyDescent="0.25">
      <c r="A162" s="33" t="s">
        <v>275</v>
      </c>
      <c r="B162" s="16" t="s">
        <v>276</v>
      </c>
      <c r="C162" s="24">
        <v>467766.78</v>
      </c>
      <c r="D162" s="24">
        <v>367959.3</v>
      </c>
      <c r="E162" s="29">
        <f t="shared" si="2"/>
        <v>0.78662982437530082</v>
      </c>
    </row>
    <row r="163" spans="1:5" s="6" customFormat="1" ht="27.6" x14ac:dyDescent="0.25">
      <c r="A163" s="32" t="s">
        <v>277</v>
      </c>
      <c r="B163" s="15" t="s">
        <v>278</v>
      </c>
      <c r="C163" s="23">
        <v>173276003.61000001</v>
      </c>
      <c r="D163" s="23">
        <f>D164+D174+D177</f>
        <v>155675574.02000001</v>
      </c>
      <c r="E163" s="28">
        <f t="shared" si="2"/>
        <v>0.89842546444218518</v>
      </c>
    </row>
    <row r="164" spans="1:5" x14ac:dyDescent="0.25">
      <c r="A164" s="33" t="s">
        <v>279</v>
      </c>
      <c r="B164" s="16" t="s">
        <v>280</v>
      </c>
      <c r="C164" s="24">
        <v>30466153.489999998</v>
      </c>
      <c r="D164" s="24">
        <f>D165+D168+D170</f>
        <v>22369290.969999999</v>
      </c>
      <c r="E164" s="29">
        <f t="shared" si="2"/>
        <v>0.73423417161416005</v>
      </c>
    </row>
    <row r="165" spans="1:5" ht="27.6" x14ac:dyDescent="0.25">
      <c r="A165" s="33" t="s">
        <v>281</v>
      </c>
      <c r="B165" s="16" t="s">
        <v>282</v>
      </c>
      <c r="C165" s="24">
        <v>18456980.460000001</v>
      </c>
      <c r="D165" s="24">
        <f>D166+D167</f>
        <v>12125865.620000001</v>
      </c>
      <c r="E165" s="29">
        <f t="shared" si="2"/>
        <v>0.65697992400648619</v>
      </c>
    </row>
    <row r="166" spans="1:5" ht="27.6" x14ac:dyDescent="0.25">
      <c r="A166" s="33" t="s">
        <v>283</v>
      </c>
      <c r="B166" s="16" t="s">
        <v>284</v>
      </c>
      <c r="C166" s="24">
        <v>18456980.460000001</v>
      </c>
      <c r="D166" s="24">
        <v>8104618.5700000003</v>
      </c>
      <c r="E166" s="29">
        <f t="shared" si="2"/>
        <v>0.43910858482861503</v>
      </c>
    </row>
    <row r="167" spans="1:5" s="7" customFormat="1" x14ac:dyDescent="0.25">
      <c r="A167" s="39" t="s">
        <v>568</v>
      </c>
      <c r="B167" s="19" t="s">
        <v>569</v>
      </c>
      <c r="C167" s="24">
        <v>0</v>
      </c>
      <c r="D167" s="24">
        <v>4021247.05</v>
      </c>
      <c r="E167" s="29"/>
    </row>
    <row r="168" spans="1:5" ht="27.6" x14ac:dyDescent="0.25">
      <c r="A168" s="33" t="s">
        <v>285</v>
      </c>
      <c r="B168" s="16" t="s">
        <v>286</v>
      </c>
      <c r="C168" s="24">
        <v>189616.83</v>
      </c>
      <c r="D168" s="24">
        <f>D169</f>
        <v>142688.99</v>
      </c>
      <c r="E168" s="29">
        <f t="shared" si="2"/>
        <v>0.75251226381118175</v>
      </c>
    </row>
    <row r="169" spans="1:5" ht="27.6" x14ac:dyDescent="0.25">
      <c r="A169" s="33" t="s">
        <v>287</v>
      </c>
      <c r="B169" s="16" t="s">
        <v>288</v>
      </c>
      <c r="C169" s="24">
        <v>189616.83</v>
      </c>
      <c r="D169" s="24">
        <v>142688.99</v>
      </c>
      <c r="E169" s="29">
        <f t="shared" si="2"/>
        <v>0.75251226381118175</v>
      </c>
    </row>
    <row r="170" spans="1:5" ht="27.6" x14ac:dyDescent="0.25">
      <c r="A170" s="33" t="s">
        <v>119</v>
      </c>
      <c r="B170" s="16" t="s">
        <v>289</v>
      </c>
      <c r="C170" s="24">
        <v>11819556.199999999</v>
      </c>
      <c r="D170" s="24">
        <f>D171+D172+D173</f>
        <v>10100736.359999999</v>
      </c>
      <c r="E170" s="29">
        <f t="shared" si="2"/>
        <v>0.8545783098015135</v>
      </c>
    </row>
    <row r="171" spans="1:5" ht="27.6" x14ac:dyDescent="0.25">
      <c r="A171" s="33" t="s">
        <v>121</v>
      </c>
      <c r="B171" s="16" t="s">
        <v>290</v>
      </c>
      <c r="C171" s="24">
        <v>821686.84</v>
      </c>
      <c r="D171" s="24">
        <v>883910.28</v>
      </c>
      <c r="E171" s="29">
        <f t="shared" si="2"/>
        <v>1.0757264653283238</v>
      </c>
    </row>
    <row r="172" spans="1:5" ht="41.4" x14ac:dyDescent="0.25">
      <c r="A172" s="33" t="s">
        <v>124</v>
      </c>
      <c r="B172" s="16" t="s">
        <v>291</v>
      </c>
      <c r="C172" s="24">
        <v>3906040.7</v>
      </c>
      <c r="D172" s="24">
        <v>3588840.98</v>
      </c>
      <c r="E172" s="29">
        <f t="shared" si="2"/>
        <v>0.91879252051828331</v>
      </c>
    </row>
    <row r="173" spans="1:5" ht="27.6" x14ac:dyDescent="0.25">
      <c r="A173" s="33" t="s">
        <v>126</v>
      </c>
      <c r="B173" s="16" t="s">
        <v>292</v>
      </c>
      <c r="C173" s="24">
        <v>7091828.6600000001</v>
      </c>
      <c r="D173" s="24">
        <v>5627985.0999999996</v>
      </c>
      <c r="E173" s="29">
        <f t="shared" si="2"/>
        <v>0.79358729177193621</v>
      </c>
    </row>
    <row r="174" spans="1:5" x14ac:dyDescent="0.25">
      <c r="A174" s="33" t="s">
        <v>293</v>
      </c>
      <c r="B174" s="16" t="s">
        <v>294</v>
      </c>
      <c r="C174" s="24">
        <v>17619386.09</v>
      </c>
      <c r="D174" s="24">
        <f>D175</f>
        <v>15139723.710000001</v>
      </c>
      <c r="E174" s="29">
        <f t="shared" si="2"/>
        <v>0.8592651090489839</v>
      </c>
    </row>
    <row r="175" spans="1:5" x14ac:dyDescent="0.25">
      <c r="A175" s="33" t="s">
        <v>295</v>
      </c>
      <c r="B175" s="16" t="s">
        <v>296</v>
      </c>
      <c r="C175" s="24">
        <v>17619386.09</v>
      </c>
      <c r="D175" s="24">
        <f>D176</f>
        <v>15139723.710000001</v>
      </c>
      <c r="E175" s="29">
        <f t="shared" si="2"/>
        <v>0.8592651090489839</v>
      </c>
    </row>
    <row r="176" spans="1:5" x14ac:dyDescent="0.25">
      <c r="A176" s="33" t="s">
        <v>297</v>
      </c>
      <c r="B176" s="16" t="s">
        <v>298</v>
      </c>
      <c r="C176" s="24">
        <v>17619386.09</v>
      </c>
      <c r="D176" s="24">
        <v>15139723.710000001</v>
      </c>
      <c r="E176" s="29">
        <f t="shared" si="2"/>
        <v>0.8592651090489839</v>
      </c>
    </row>
    <row r="177" spans="1:5" x14ac:dyDescent="0.25">
      <c r="A177" s="33" t="s">
        <v>246</v>
      </c>
      <c r="B177" s="16" t="s">
        <v>299</v>
      </c>
      <c r="C177" s="24">
        <v>125190464.03</v>
      </c>
      <c r="D177" s="24">
        <f>D178</f>
        <v>118166559.34</v>
      </c>
      <c r="E177" s="29">
        <f t="shared" si="2"/>
        <v>0.94389425149573036</v>
      </c>
    </row>
    <row r="178" spans="1:5" ht="27.6" x14ac:dyDescent="0.25">
      <c r="A178" s="33" t="s">
        <v>119</v>
      </c>
      <c r="B178" s="16" t="s">
        <v>300</v>
      </c>
      <c r="C178" s="24">
        <v>125190464.03</v>
      </c>
      <c r="D178" s="24">
        <f>D179+D180+D181+D182+D183+D184+D185+D186+D187+D188+D189+D190+D191+D192</f>
        <v>118166559.34</v>
      </c>
      <c r="E178" s="29">
        <f t="shared" si="2"/>
        <v>0.94389425149573036</v>
      </c>
    </row>
    <row r="179" spans="1:5" x14ac:dyDescent="0.25">
      <c r="A179" s="33" t="s">
        <v>301</v>
      </c>
      <c r="B179" s="16" t="s">
        <v>302</v>
      </c>
      <c r="C179" s="24">
        <v>2745580.51</v>
      </c>
      <c r="D179" s="24">
        <v>1473734.5</v>
      </c>
      <c r="E179" s="29">
        <f t="shared" si="2"/>
        <v>0.53676608448826735</v>
      </c>
    </row>
    <row r="180" spans="1:5" ht="27.6" x14ac:dyDescent="0.25">
      <c r="A180" s="33" t="s">
        <v>303</v>
      </c>
      <c r="B180" s="16" t="s">
        <v>304</v>
      </c>
      <c r="C180" s="24">
        <v>4755028.92</v>
      </c>
      <c r="D180" s="24">
        <v>4069157.82</v>
      </c>
      <c r="E180" s="29">
        <f t="shared" si="2"/>
        <v>0.85575879525880993</v>
      </c>
    </row>
    <row r="181" spans="1:5" ht="41.4" x14ac:dyDescent="0.25">
      <c r="A181" s="33" t="s">
        <v>305</v>
      </c>
      <c r="B181" s="16" t="s">
        <v>306</v>
      </c>
      <c r="C181" s="24">
        <v>9777090.2300000004</v>
      </c>
      <c r="D181" s="24">
        <v>9205405.5299999993</v>
      </c>
      <c r="E181" s="29">
        <f t="shared" si="2"/>
        <v>0.94152813500218657</v>
      </c>
    </row>
    <row r="182" spans="1:5" ht="27.6" x14ac:dyDescent="0.25">
      <c r="A182" s="33" t="s">
        <v>307</v>
      </c>
      <c r="B182" s="16" t="s">
        <v>308</v>
      </c>
      <c r="C182" s="24">
        <v>22822224.510000002</v>
      </c>
      <c r="D182" s="24">
        <v>19391979.390000001</v>
      </c>
      <c r="E182" s="29">
        <f t="shared" si="2"/>
        <v>0.8496971617075727</v>
      </c>
    </row>
    <row r="183" spans="1:5" ht="27.6" x14ac:dyDescent="0.25">
      <c r="A183" s="33" t="s">
        <v>309</v>
      </c>
      <c r="B183" s="16" t="s">
        <v>310</v>
      </c>
      <c r="C183" s="24">
        <v>1544721.94</v>
      </c>
      <c r="D183" s="24">
        <v>1594956.74</v>
      </c>
      <c r="E183" s="29">
        <f t="shared" si="2"/>
        <v>1.0325202864665728</v>
      </c>
    </row>
    <row r="184" spans="1:5" ht="41.4" x14ac:dyDescent="0.25">
      <c r="A184" s="33" t="s">
        <v>311</v>
      </c>
      <c r="B184" s="16" t="s">
        <v>312</v>
      </c>
      <c r="C184" s="24">
        <v>5643336.9800000004</v>
      </c>
      <c r="D184" s="24">
        <v>4923471.01</v>
      </c>
      <c r="E184" s="29">
        <f t="shared" si="2"/>
        <v>0.87243966246367932</v>
      </c>
    </row>
    <row r="185" spans="1:5" ht="27.6" x14ac:dyDescent="0.25">
      <c r="A185" s="33" t="s">
        <v>313</v>
      </c>
      <c r="B185" s="16" t="s">
        <v>314</v>
      </c>
      <c r="C185" s="24">
        <v>4377679.2300000004</v>
      </c>
      <c r="D185" s="24">
        <v>4113362.14</v>
      </c>
      <c r="E185" s="29">
        <f t="shared" si="2"/>
        <v>0.93962164057415409</v>
      </c>
    </row>
    <row r="186" spans="1:5" x14ac:dyDescent="0.25">
      <c r="A186" s="33" t="s">
        <v>315</v>
      </c>
      <c r="B186" s="16" t="s">
        <v>316</v>
      </c>
      <c r="C186" s="24">
        <v>39364</v>
      </c>
      <c r="D186" s="24">
        <v>274900</v>
      </c>
      <c r="E186" s="29">
        <f t="shared" si="2"/>
        <v>6.9835382583070826</v>
      </c>
    </row>
    <row r="187" spans="1:5" x14ac:dyDescent="0.25">
      <c r="A187" s="33" t="s">
        <v>317</v>
      </c>
      <c r="B187" s="16" t="s">
        <v>318</v>
      </c>
      <c r="C187" s="24">
        <v>130610</v>
      </c>
      <c r="D187" s="24">
        <v>124701</v>
      </c>
      <c r="E187" s="29">
        <f t="shared" si="2"/>
        <v>0.95475844116070741</v>
      </c>
    </row>
    <row r="188" spans="1:5" ht="27.6" x14ac:dyDescent="0.25">
      <c r="A188" s="33" t="s">
        <v>319</v>
      </c>
      <c r="B188" s="16" t="s">
        <v>320</v>
      </c>
      <c r="C188" s="24">
        <v>12719906.640000001</v>
      </c>
      <c r="D188" s="24">
        <v>13517000</v>
      </c>
      <c r="E188" s="29">
        <f t="shared" si="2"/>
        <v>1.0626650322647335</v>
      </c>
    </row>
    <row r="189" spans="1:5" ht="41.4" x14ac:dyDescent="0.25">
      <c r="A189" s="33" t="s">
        <v>321</v>
      </c>
      <c r="B189" s="16" t="s">
        <v>322</v>
      </c>
      <c r="C189" s="24">
        <v>7253121.9199999999</v>
      </c>
      <c r="D189" s="24">
        <v>5956993.4699999997</v>
      </c>
      <c r="E189" s="29">
        <f t="shared" si="2"/>
        <v>0.82130061175091895</v>
      </c>
    </row>
    <row r="190" spans="1:5" ht="41.4" x14ac:dyDescent="0.25">
      <c r="A190" s="33" t="s">
        <v>323</v>
      </c>
      <c r="B190" s="16" t="s">
        <v>324</v>
      </c>
      <c r="C190" s="24">
        <v>30895396.050000001</v>
      </c>
      <c r="D190" s="24">
        <v>30572155.48</v>
      </c>
      <c r="E190" s="29">
        <f t="shared" si="2"/>
        <v>0.98953758127984892</v>
      </c>
    </row>
    <row r="191" spans="1:5" ht="41.4" x14ac:dyDescent="0.25">
      <c r="A191" s="33" t="s">
        <v>325</v>
      </c>
      <c r="B191" s="16" t="s">
        <v>326</v>
      </c>
      <c r="C191" s="24">
        <v>7623068.3700000001</v>
      </c>
      <c r="D191" s="24">
        <v>6626342.2599999998</v>
      </c>
      <c r="E191" s="29">
        <f t="shared" si="2"/>
        <v>0.86924869860507359</v>
      </c>
    </row>
    <row r="192" spans="1:5" ht="41.4" x14ac:dyDescent="0.25">
      <c r="A192" s="33" t="s">
        <v>327</v>
      </c>
      <c r="B192" s="16" t="s">
        <v>328</v>
      </c>
      <c r="C192" s="24">
        <v>14863334.73</v>
      </c>
      <c r="D192" s="24">
        <v>16322400</v>
      </c>
      <c r="E192" s="29">
        <f t="shared" si="2"/>
        <v>1.0981654047698353</v>
      </c>
    </row>
    <row r="193" spans="1:5" s="6" customFormat="1" ht="41.4" x14ac:dyDescent="0.25">
      <c r="A193" s="32" t="s">
        <v>329</v>
      </c>
      <c r="B193" s="15" t="s">
        <v>330</v>
      </c>
      <c r="C193" s="23">
        <v>7091920.1200000001</v>
      </c>
      <c r="D193" s="23">
        <f>D194+D199+D202</f>
        <v>8677942.5500000007</v>
      </c>
      <c r="E193" s="28">
        <f t="shared" si="2"/>
        <v>1.2236379433444606</v>
      </c>
    </row>
    <row r="194" spans="1:5" ht="41.4" x14ac:dyDescent="0.25">
      <c r="A194" s="33" t="s">
        <v>331</v>
      </c>
      <c r="B194" s="16" t="s">
        <v>332</v>
      </c>
      <c r="C194" s="24">
        <v>4813033.22</v>
      </c>
      <c r="D194" s="24">
        <f>D195+D197</f>
        <v>5660952.8399999999</v>
      </c>
      <c r="E194" s="29">
        <f t="shared" si="2"/>
        <v>1.1761715702431823</v>
      </c>
    </row>
    <row r="195" spans="1:5" ht="27.6" x14ac:dyDescent="0.25">
      <c r="A195" s="33" t="s">
        <v>333</v>
      </c>
      <c r="B195" s="16" t="s">
        <v>334</v>
      </c>
      <c r="C195" s="24">
        <v>4460555.2</v>
      </c>
      <c r="D195" s="24">
        <f>D196</f>
        <v>5431602.7999999998</v>
      </c>
      <c r="E195" s="29">
        <f t="shared" si="2"/>
        <v>1.2176965773229305</v>
      </c>
    </row>
    <row r="196" spans="1:5" ht="96.6" x14ac:dyDescent="0.25">
      <c r="A196" s="33" t="s">
        <v>335</v>
      </c>
      <c r="B196" s="16" t="s">
        <v>336</v>
      </c>
      <c r="C196" s="24">
        <v>4460555.2</v>
      </c>
      <c r="D196" s="24">
        <v>5431602.7999999998</v>
      </c>
      <c r="E196" s="29">
        <f t="shared" si="2"/>
        <v>1.2176965773229305</v>
      </c>
    </row>
    <row r="197" spans="1:5" ht="27.6" x14ac:dyDescent="0.25">
      <c r="A197" s="33" t="s">
        <v>337</v>
      </c>
      <c r="B197" s="16" t="s">
        <v>338</v>
      </c>
      <c r="C197" s="24">
        <v>352478.02</v>
      </c>
      <c r="D197" s="24">
        <f>D198</f>
        <v>229350.04</v>
      </c>
      <c r="E197" s="29">
        <f t="shared" si="2"/>
        <v>0.6506789841817654</v>
      </c>
    </row>
    <row r="198" spans="1:5" ht="41.4" x14ac:dyDescent="0.25">
      <c r="A198" s="33" t="s">
        <v>339</v>
      </c>
      <c r="B198" s="16" t="s">
        <v>340</v>
      </c>
      <c r="C198" s="24">
        <v>352478.02</v>
      </c>
      <c r="D198" s="24">
        <v>229350.04</v>
      </c>
      <c r="E198" s="29">
        <f t="shared" ref="E198:E261" si="3">D198/C198</f>
        <v>0.6506789841817654</v>
      </c>
    </row>
    <row r="199" spans="1:5" x14ac:dyDescent="0.25">
      <c r="A199" s="33" t="s">
        <v>341</v>
      </c>
      <c r="B199" s="16" t="s">
        <v>342</v>
      </c>
      <c r="C199" s="24">
        <v>391687.28</v>
      </c>
      <c r="D199" s="24">
        <f>D200</f>
        <v>758516.16</v>
      </c>
      <c r="E199" s="29">
        <f t="shared" si="3"/>
        <v>1.9365350848258334</v>
      </c>
    </row>
    <row r="200" spans="1:5" ht="55.2" x14ac:dyDescent="0.25">
      <c r="A200" s="33" t="s">
        <v>343</v>
      </c>
      <c r="B200" s="16" t="s">
        <v>344</v>
      </c>
      <c r="C200" s="24">
        <v>391687.28</v>
      </c>
      <c r="D200" s="24">
        <f>D201</f>
        <v>758516.16</v>
      </c>
      <c r="E200" s="29">
        <f t="shared" si="3"/>
        <v>1.9365350848258334</v>
      </c>
    </row>
    <row r="201" spans="1:5" ht="27.6" x14ac:dyDescent="0.25">
      <c r="A201" s="33" t="s">
        <v>345</v>
      </c>
      <c r="B201" s="16" t="s">
        <v>346</v>
      </c>
      <c r="C201" s="24">
        <v>391687.28</v>
      </c>
      <c r="D201" s="24">
        <v>758516.16</v>
      </c>
      <c r="E201" s="29">
        <f t="shared" si="3"/>
        <v>1.9365350848258334</v>
      </c>
    </row>
    <row r="202" spans="1:5" x14ac:dyDescent="0.25">
      <c r="A202" s="33" t="s">
        <v>246</v>
      </c>
      <c r="B202" s="16" t="s">
        <v>347</v>
      </c>
      <c r="C202" s="24">
        <v>1887199.62</v>
      </c>
      <c r="D202" s="24">
        <f>D203</f>
        <v>2258473.5499999998</v>
      </c>
      <c r="E202" s="29">
        <f t="shared" si="3"/>
        <v>1.1967327282526687</v>
      </c>
    </row>
    <row r="203" spans="1:5" ht="27.6" x14ac:dyDescent="0.25">
      <c r="A203" s="33" t="s">
        <v>348</v>
      </c>
      <c r="B203" s="16" t="s">
        <v>349</v>
      </c>
      <c r="C203" s="24">
        <v>1887199.62</v>
      </c>
      <c r="D203" s="24">
        <f>D204</f>
        <v>2258473.5499999998</v>
      </c>
      <c r="E203" s="29">
        <f t="shared" si="3"/>
        <v>1.1967327282526687</v>
      </c>
    </row>
    <row r="204" spans="1:5" ht="27.6" x14ac:dyDescent="0.25">
      <c r="A204" s="33" t="s">
        <v>350</v>
      </c>
      <c r="B204" s="16" t="s">
        <v>351</v>
      </c>
      <c r="C204" s="24">
        <v>1887199.62</v>
      </c>
      <c r="D204" s="24">
        <v>2258473.5499999998</v>
      </c>
      <c r="E204" s="29">
        <f t="shared" si="3"/>
        <v>1.1967327282526687</v>
      </c>
    </row>
    <row r="205" spans="1:5" s="6" customFormat="1" ht="27.6" x14ac:dyDescent="0.25">
      <c r="A205" s="32" t="s">
        <v>352</v>
      </c>
      <c r="B205" s="15" t="s">
        <v>353</v>
      </c>
      <c r="C205" s="23">
        <v>52912875.539999999</v>
      </c>
      <c r="D205" s="23">
        <f>D206+D210+D215</f>
        <v>36011215.009999998</v>
      </c>
      <c r="E205" s="28">
        <f t="shared" si="3"/>
        <v>0.68057565653896412</v>
      </c>
    </row>
    <row r="206" spans="1:5" x14ac:dyDescent="0.25">
      <c r="A206" s="33" t="s">
        <v>354</v>
      </c>
      <c r="B206" s="16" t="s">
        <v>355</v>
      </c>
      <c r="C206" s="24">
        <v>26700.799999999999</v>
      </c>
      <c r="D206" s="24">
        <f>D207</f>
        <v>111750.74</v>
      </c>
      <c r="E206" s="29">
        <f t="shared" si="3"/>
        <v>4.1852955716682647</v>
      </c>
    </row>
    <row r="207" spans="1:5" ht="55.2" x14ac:dyDescent="0.25">
      <c r="A207" s="33" t="s">
        <v>356</v>
      </c>
      <c r="B207" s="16" t="s">
        <v>357</v>
      </c>
      <c r="C207" s="24">
        <v>26700.799999999999</v>
      </c>
      <c r="D207" s="24">
        <f>D208+D209</f>
        <v>111750.74</v>
      </c>
      <c r="E207" s="29">
        <f t="shared" si="3"/>
        <v>4.1852955716682647</v>
      </c>
    </row>
    <row r="208" spans="1:5" ht="41.4" x14ac:dyDescent="0.25">
      <c r="A208" s="33" t="s">
        <v>358</v>
      </c>
      <c r="B208" s="16" t="s">
        <v>359</v>
      </c>
      <c r="C208" s="24">
        <v>0.8</v>
      </c>
      <c r="D208" s="24">
        <v>0.74</v>
      </c>
      <c r="E208" s="29">
        <f t="shared" si="3"/>
        <v>0.92499999999999993</v>
      </c>
    </row>
    <row r="209" spans="1:5" ht="55.2" x14ac:dyDescent="0.25">
      <c r="A209" s="33" t="s">
        <v>360</v>
      </c>
      <c r="B209" s="16" t="s">
        <v>361</v>
      </c>
      <c r="C209" s="24">
        <v>26700</v>
      </c>
      <c r="D209" s="24">
        <v>111750</v>
      </c>
      <c r="E209" s="29">
        <f t="shared" si="3"/>
        <v>4.1853932584269664</v>
      </c>
    </row>
    <row r="210" spans="1:5" x14ac:dyDescent="0.25">
      <c r="A210" s="33" t="s">
        <v>362</v>
      </c>
      <c r="B210" s="16" t="s">
        <v>363</v>
      </c>
      <c r="C210" s="24">
        <v>16896605.77</v>
      </c>
      <c r="D210" s="24">
        <f>D211</f>
        <v>8878907.629999999</v>
      </c>
      <c r="E210" s="29">
        <f t="shared" si="3"/>
        <v>0.5254846891062902</v>
      </c>
    </row>
    <row r="211" spans="1:5" ht="27.6" x14ac:dyDescent="0.25">
      <c r="A211" s="33" t="s">
        <v>364</v>
      </c>
      <c r="B211" s="16" t="s">
        <v>365</v>
      </c>
      <c r="C211" s="24">
        <v>16896605.77</v>
      </c>
      <c r="D211" s="24">
        <f>D212+D213+D214</f>
        <v>8878907.629999999</v>
      </c>
      <c r="E211" s="29">
        <f t="shared" si="3"/>
        <v>0.5254846891062902</v>
      </c>
    </row>
    <row r="212" spans="1:5" ht="27.6" x14ac:dyDescent="0.25">
      <c r="A212" s="33" t="s">
        <v>366</v>
      </c>
      <c r="B212" s="16" t="s">
        <v>367</v>
      </c>
      <c r="C212" s="24">
        <v>2879999.05</v>
      </c>
      <c r="D212" s="24">
        <v>1195960.8400000001</v>
      </c>
      <c r="E212" s="29">
        <f t="shared" si="3"/>
        <v>0.41526431753510479</v>
      </c>
    </row>
    <row r="213" spans="1:5" x14ac:dyDescent="0.25">
      <c r="A213" s="33" t="s">
        <v>368</v>
      </c>
      <c r="B213" s="16" t="s">
        <v>369</v>
      </c>
      <c r="C213" s="24">
        <v>4719759.83</v>
      </c>
      <c r="D213" s="24">
        <v>4389208.54</v>
      </c>
      <c r="E213" s="29">
        <f t="shared" si="3"/>
        <v>0.9299643833783805</v>
      </c>
    </row>
    <row r="214" spans="1:5" ht="27.6" x14ac:dyDescent="0.25">
      <c r="A214" s="33" t="s">
        <v>370</v>
      </c>
      <c r="B214" s="16" t="s">
        <v>371</v>
      </c>
      <c r="C214" s="24">
        <v>9296846.8900000006</v>
      </c>
      <c r="D214" s="24">
        <v>3293738.25</v>
      </c>
      <c r="E214" s="29">
        <f t="shared" si="3"/>
        <v>0.35428552163668037</v>
      </c>
    </row>
    <row r="215" spans="1:5" x14ac:dyDescent="0.25">
      <c r="A215" s="33" t="s">
        <v>246</v>
      </c>
      <c r="B215" s="16" t="s">
        <v>372</v>
      </c>
      <c r="C215" s="24">
        <v>35989568.969999999</v>
      </c>
      <c r="D215" s="24">
        <f>D216</f>
        <v>27020556.640000001</v>
      </c>
      <c r="E215" s="29">
        <f t="shared" si="3"/>
        <v>0.75078855938851774</v>
      </c>
    </row>
    <row r="216" spans="1:5" ht="27.6" x14ac:dyDescent="0.25">
      <c r="A216" s="33" t="s">
        <v>119</v>
      </c>
      <c r="B216" s="16" t="s">
        <v>373</v>
      </c>
      <c r="C216" s="24">
        <v>35989568.969999999</v>
      </c>
      <c r="D216" s="24">
        <f>D217</f>
        <v>27020556.640000001</v>
      </c>
      <c r="E216" s="29">
        <f t="shared" si="3"/>
        <v>0.75078855938851774</v>
      </c>
    </row>
    <row r="217" spans="1:5" ht="27.6" x14ac:dyDescent="0.25">
      <c r="A217" s="33" t="s">
        <v>374</v>
      </c>
      <c r="B217" s="16" t="s">
        <v>375</v>
      </c>
      <c r="C217" s="24">
        <v>35989568.969999999</v>
      </c>
      <c r="D217" s="24">
        <v>27020556.640000001</v>
      </c>
      <c r="E217" s="29">
        <f t="shared" si="3"/>
        <v>0.75078855938851774</v>
      </c>
    </row>
    <row r="218" spans="1:5" s="6" customFormat="1" x14ac:dyDescent="0.25">
      <c r="A218" s="32" t="s">
        <v>376</v>
      </c>
      <c r="B218" s="15" t="s">
        <v>377</v>
      </c>
      <c r="C218" s="23">
        <v>30140789.010000002</v>
      </c>
      <c r="D218" s="23">
        <f>D219+D225</f>
        <v>27689369.190000001</v>
      </c>
      <c r="E218" s="28">
        <f t="shared" si="3"/>
        <v>0.91866769581955277</v>
      </c>
    </row>
    <row r="219" spans="1:5" ht="55.2" x14ac:dyDescent="0.25">
      <c r="A219" s="33" t="s">
        <v>378</v>
      </c>
      <c r="B219" s="16" t="s">
        <v>379</v>
      </c>
      <c r="C219" s="24">
        <v>26749643.52</v>
      </c>
      <c r="D219" s="24">
        <f>D220+D223</f>
        <v>26443210</v>
      </c>
      <c r="E219" s="29">
        <f t="shared" si="3"/>
        <v>0.988544388646866</v>
      </c>
    </row>
    <row r="220" spans="1:5" ht="27.6" x14ac:dyDescent="0.25">
      <c r="A220" s="33" t="s">
        <v>380</v>
      </c>
      <c r="B220" s="16" t="s">
        <v>381</v>
      </c>
      <c r="C220" s="24">
        <v>25369643.52</v>
      </c>
      <c r="D220" s="24">
        <f>D221+D222</f>
        <v>26369000</v>
      </c>
      <c r="E220" s="29">
        <f t="shared" si="3"/>
        <v>1.0393918219312843</v>
      </c>
    </row>
    <row r="221" spans="1:5" ht="41.4" x14ac:dyDescent="0.25">
      <c r="A221" s="33" t="s">
        <v>382</v>
      </c>
      <c r="B221" s="16" t="s">
        <v>383</v>
      </c>
      <c r="C221" s="24">
        <v>24775643.52</v>
      </c>
      <c r="D221" s="24">
        <v>26369000</v>
      </c>
      <c r="E221" s="29">
        <f t="shared" si="3"/>
        <v>1.0643114064308268</v>
      </c>
    </row>
    <row r="222" spans="1:5" ht="96.6" x14ac:dyDescent="0.25">
      <c r="A222" s="33" t="s">
        <v>384</v>
      </c>
      <c r="B222" s="16" t="s">
        <v>385</v>
      </c>
      <c r="C222" s="24">
        <v>594000</v>
      </c>
      <c r="D222" s="24">
        <v>0</v>
      </c>
      <c r="E222" s="29">
        <f t="shared" si="3"/>
        <v>0</v>
      </c>
    </row>
    <row r="223" spans="1:5" ht="55.2" x14ac:dyDescent="0.25">
      <c r="A223" s="33" t="s">
        <v>386</v>
      </c>
      <c r="B223" s="16" t="s">
        <v>387</v>
      </c>
      <c r="C223" s="24">
        <v>1380000</v>
      </c>
      <c r="D223" s="24">
        <f>D224</f>
        <v>74210</v>
      </c>
      <c r="E223" s="29">
        <f t="shared" si="3"/>
        <v>5.3775362318840579E-2</v>
      </c>
    </row>
    <row r="224" spans="1:5" ht="82.8" x14ac:dyDescent="0.25">
      <c r="A224" s="33" t="s">
        <v>388</v>
      </c>
      <c r="B224" s="16" t="s">
        <v>389</v>
      </c>
      <c r="C224" s="24">
        <v>1380000</v>
      </c>
      <c r="D224" s="24">
        <v>74210</v>
      </c>
      <c r="E224" s="29">
        <f t="shared" si="3"/>
        <v>5.3775362318840579E-2</v>
      </c>
    </row>
    <row r="225" spans="1:5" ht="41.4" x14ac:dyDescent="0.25">
      <c r="A225" s="33" t="s">
        <v>390</v>
      </c>
      <c r="B225" s="16" t="s">
        <v>391</v>
      </c>
      <c r="C225" s="24">
        <v>3391145.49</v>
      </c>
      <c r="D225" s="24">
        <f>D226+D228+D230+D232+D235+D237</f>
        <v>1246159.19</v>
      </c>
      <c r="E225" s="29">
        <f t="shared" si="3"/>
        <v>0.36747441054202601</v>
      </c>
    </row>
    <row r="226" spans="1:5" x14ac:dyDescent="0.25">
      <c r="A226" s="33" t="s">
        <v>392</v>
      </c>
      <c r="B226" s="16" t="s">
        <v>393</v>
      </c>
      <c r="C226" s="24">
        <v>1710482.43</v>
      </c>
      <c r="D226" s="24">
        <f>D227</f>
        <v>248820</v>
      </c>
      <c r="E226" s="29">
        <f t="shared" si="3"/>
        <v>0.14546773216489572</v>
      </c>
    </row>
    <row r="227" spans="1:5" x14ac:dyDescent="0.25">
      <c r="A227" s="33" t="s">
        <v>394</v>
      </c>
      <c r="B227" s="16" t="s">
        <v>395</v>
      </c>
      <c r="C227" s="24">
        <v>1710482.43</v>
      </c>
      <c r="D227" s="24">
        <v>248820</v>
      </c>
      <c r="E227" s="29">
        <f t="shared" si="3"/>
        <v>0.14546773216489572</v>
      </c>
    </row>
    <row r="228" spans="1:5" x14ac:dyDescent="0.25">
      <c r="A228" s="33" t="s">
        <v>396</v>
      </c>
      <c r="B228" s="16" t="s">
        <v>397</v>
      </c>
      <c r="C228" s="24">
        <v>4500</v>
      </c>
      <c r="D228" s="24">
        <f>D229</f>
        <v>72233.37</v>
      </c>
      <c r="E228" s="29">
        <f t="shared" si="3"/>
        <v>16.051859999999998</v>
      </c>
    </row>
    <row r="229" spans="1:5" x14ac:dyDescent="0.25">
      <c r="A229" s="33" t="s">
        <v>398</v>
      </c>
      <c r="B229" s="16" t="s">
        <v>399</v>
      </c>
      <c r="C229" s="24">
        <v>4500</v>
      </c>
      <c r="D229" s="24">
        <v>72233.37</v>
      </c>
      <c r="E229" s="29">
        <f t="shared" si="3"/>
        <v>16.051859999999998</v>
      </c>
    </row>
    <row r="230" spans="1:5" x14ac:dyDescent="0.25">
      <c r="A230" s="33" t="s">
        <v>400</v>
      </c>
      <c r="B230" s="16" t="s">
        <v>401</v>
      </c>
      <c r="C230" s="24">
        <v>241080</v>
      </c>
      <c r="D230" s="24">
        <f>D231</f>
        <v>198000</v>
      </c>
      <c r="E230" s="29">
        <f t="shared" si="3"/>
        <v>0.82130413140866099</v>
      </c>
    </row>
    <row r="231" spans="1:5" x14ac:dyDescent="0.25">
      <c r="A231" s="33" t="s">
        <v>402</v>
      </c>
      <c r="B231" s="16" t="s">
        <v>403</v>
      </c>
      <c r="C231" s="24">
        <v>241080</v>
      </c>
      <c r="D231" s="24">
        <v>198000</v>
      </c>
      <c r="E231" s="29">
        <f t="shared" si="3"/>
        <v>0.82130413140866099</v>
      </c>
    </row>
    <row r="232" spans="1:5" x14ac:dyDescent="0.25">
      <c r="A232" s="33" t="s">
        <v>404</v>
      </c>
      <c r="B232" s="16" t="s">
        <v>405</v>
      </c>
      <c r="C232" s="24">
        <v>705200</v>
      </c>
      <c r="D232" s="24">
        <f>D233+D234</f>
        <v>368000</v>
      </c>
      <c r="E232" s="29">
        <f t="shared" si="3"/>
        <v>0.52183777651730001</v>
      </c>
    </row>
    <row r="233" spans="1:5" ht="55.2" x14ac:dyDescent="0.25">
      <c r="A233" s="33" t="s">
        <v>406</v>
      </c>
      <c r="B233" s="16" t="s">
        <v>407</v>
      </c>
      <c r="C233" s="24">
        <v>142000</v>
      </c>
      <c r="D233" s="24">
        <v>0</v>
      </c>
      <c r="E233" s="29">
        <f t="shared" si="3"/>
        <v>0</v>
      </c>
    </row>
    <row r="234" spans="1:5" ht="55.2" x14ac:dyDescent="0.25">
      <c r="A234" s="33" t="s">
        <v>408</v>
      </c>
      <c r="B234" s="16" t="s">
        <v>409</v>
      </c>
      <c r="C234" s="24">
        <v>563200</v>
      </c>
      <c r="D234" s="24">
        <v>368000</v>
      </c>
      <c r="E234" s="29">
        <f t="shared" si="3"/>
        <v>0.65340909090909094</v>
      </c>
    </row>
    <row r="235" spans="1:5" x14ac:dyDescent="0.25">
      <c r="A235" s="33" t="s">
        <v>410</v>
      </c>
      <c r="B235" s="16" t="s">
        <v>411</v>
      </c>
      <c r="C235" s="24">
        <v>729883.06</v>
      </c>
      <c r="D235" s="24">
        <v>0</v>
      </c>
      <c r="E235" s="29">
        <f t="shared" si="3"/>
        <v>0</v>
      </c>
    </row>
    <row r="236" spans="1:5" ht="27.6" x14ac:dyDescent="0.25">
      <c r="A236" s="33" t="s">
        <v>412</v>
      </c>
      <c r="B236" s="16" t="s">
        <v>413</v>
      </c>
      <c r="C236" s="24">
        <v>729883.06</v>
      </c>
      <c r="D236" s="24">
        <v>0</v>
      </c>
      <c r="E236" s="29">
        <f t="shared" si="3"/>
        <v>0</v>
      </c>
    </row>
    <row r="237" spans="1:5" s="7" customFormat="1" ht="15.75" customHeight="1" x14ac:dyDescent="0.25">
      <c r="A237" s="41" t="s">
        <v>570</v>
      </c>
      <c r="B237" s="19" t="s">
        <v>571</v>
      </c>
      <c r="C237" s="24"/>
      <c r="D237" s="24">
        <f>D238</f>
        <v>359105.82</v>
      </c>
      <c r="E237" s="29"/>
    </row>
    <row r="238" spans="1:5" s="7" customFormat="1" ht="69" x14ac:dyDescent="0.25">
      <c r="A238" s="41" t="s">
        <v>572</v>
      </c>
      <c r="B238" s="19" t="s">
        <v>573</v>
      </c>
      <c r="C238" s="24">
        <v>0</v>
      </c>
      <c r="D238" s="24">
        <v>359105.82</v>
      </c>
      <c r="E238" s="29"/>
    </row>
    <row r="239" spans="1:5" s="6" customFormat="1" x14ac:dyDescent="0.25">
      <c r="A239" s="32" t="s">
        <v>414</v>
      </c>
      <c r="B239" s="15" t="s">
        <v>415</v>
      </c>
      <c r="C239" s="23">
        <v>6019873.0199999996</v>
      </c>
      <c r="D239" s="23">
        <f>D240+D243</f>
        <v>5879070.0700000003</v>
      </c>
      <c r="E239" s="28">
        <f t="shared" si="3"/>
        <v>0.97661031228861384</v>
      </c>
    </row>
    <row r="240" spans="1:5" x14ac:dyDescent="0.25">
      <c r="A240" s="33" t="s">
        <v>416</v>
      </c>
      <c r="B240" s="16" t="s">
        <v>417</v>
      </c>
      <c r="C240" s="24">
        <v>0</v>
      </c>
      <c r="D240" s="24">
        <f>D241</f>
        <v>122055.49</v>
      </c>
      <c r="E240" s="28"/>
    </row>
    <row r="241" spans="1:5" ht="41.4" x14ac:dyDescent="0.25">
      <c r="A241" s="33" t="s">
        <v>418</v>
      </c>
      <c r="B241" s="16" t="s">
        <v>419</v>
      </c>
      <c r="C241" s="24">
        <v>0</v>
      </c>
      <c r="D241" s="24">
        <f>D242</f>
        <v>122055.49</v>
      </c>
      <c r="E241" s="28"/>
    </row>
    <row r="242" spans="1:5" ht="110.4" x14ac:dyDescent="0.25">
      <c r="A242" s="33" t="s">
        <v>420</v>
      </c>
      <c r="B242" s="16" t="s">
        <v>421</v>
      </c>
      <c r="C242" s="24">
        <v>0</v>
      </c>
      <c r="D242" s="24">
        <v>122055.49</v>
      </c>
      <c r="E242" s="28"/>
    </row>
    <row r="243" spans="1:5" x14ac:dyDescent="0.25">
      <c r="A243" s="33" t="s">
        <v>246</v>
      </c>
      <c r="B243" s="16" t="s">
        <v>422</v>
      </c>
      <c r="C243" s="24">
        <v>6019873.0199999996</v>
      </c>
      <c r="D243" s="24">
        <f>D244</f>
        <v>5757014.5800000001</v>
      </c>
      <c r="E243" s="29">
        <f t="shared" si="3"/>
        <v>0.95633488627971097</v>
      </c>
    </row>
    <row r="244" spans="1:5" ht="27.6" x14ac:dyDescent="0.25">
      <c r="A244" s="33" t="s">
        <v>119</v>
      </c>
      <c r="B244" s="16" t="s">
        <v>423</v>
      </c>
      <c r="C244" s="24">
        <v>6019873.0199999996</v>
      </c>
      <c r="D244" s="24">
        <f>D245+D246+D247</f>
        <v>5757014.5800000001</v>
      </c>
      <c r="E244" s="29">
        <f t="shared" si="3"/>
        <v>0.95633488627971097</v>
      </c>
    </row>
    <row r="245" spans="1:5" ht="27.6" x14ac:dyDescent="0.25">
      <c r="A245" s="33" t="s">
        <v>121</v>
      </c>
      <c r="B245" s="16" t="s">
        <v>424</v>
      </c>
      <c r="C245" s="24">
        <v>592069.53</v>
      </c>
      <c r="D245" s="24">
        <v>828488.7</v>
      </c>
      <c r="E245" s="29">
        <f t="shared" si="3"/>
        <v>1.399309807414004</v>
      </c>
    </row>
    <row r="246" spans="1:5" ht="41.4" x14ac:dyDescent="0.25">
      <c r="A246" s="33" t="s">
        <v>124</v>
      </c>
      <c r="B246" s="16" t="s">
        <v>425</v>
      </c>
      <c r="C246" s="24">
        <v>2776516.29</v>
      </c>
      <c r="D246" s="24">
        <v>2367028.25</v>
      </c>
      <c r="E246" s="29">
        <f t="shared" si="3"/>
        <v>0.85251732846847439</v>
      </c>
    </row>
    <row r="247" spans="1:5" ht="27.6" x14ac:dyDescent="0.25">
      <c r="A247" s="33" t="s">
        <v>126</v>
      </c>
      <c r="B247" s="16" t="s">
        <v>426</v>
      </c>
      <c r="C247" s="24">
        <v>2651287.2000000002</v>
      </c>
      <c r="D247" s="24">
        <v>2561497.63</v>
      </c>
      <c r="E247" s="29">
        <f t="shared" si="3"/>
        <v>0.96613359352393047</v>
      </c>
    </row>
    <row r="248" spans="1:5" s="6" customFormat="1" ht="27.6" x14ac:dyDescent="0.25">
      <c r="A248" s="32" t="s">
        <v>427</v>
      </c>
      <c r="B248" s="15" t="s">
        <v>428</v>
      </c>
      <c r="C248" s="23">
        <v>57157591.25</v>
      </c>
      <c r="D248" s="23">
        <f>D249+D258+D262+D265</f>
        <v>32931169.020000003</v>
      </c>
      <c r="E248" s="28">
        <f t="shared" si="3"/>
        <v>0.57614690017224968</v>
      </c>
    </row>
    <row r="249" spans="1:5" x14ac:dyDescent="0.25">
      <c r="A249" s="33" t="s">
        <v>429</v>
      </c>
      <c r="B249" s="16" t="s">
        <v>430</v>
      </c>
      <c r="C249" s="24">
        <v>16471591.369999999</v>
      </c>
      <c r="D249" s="24">
        <f>D250+D255</f>
        <v>7775921.9199999999</v>
      </c>
      <c r="E249" s="29">
        <f t="shared" si="3"/>
        <v>0.47208079324760471</v>
      </c>
    </row>
    <row r="250" spans="1:5" ht="27.6" x14ac:dyDescent="0.25">
      <c r="A250" s="33" t="s">
        <v>431</v>
      </c>
      <c r="B250" s="16" t="s">
        <v>432</v>
      </c>
      <c r="C250" s="24">
        <v>6602782.0700000003</v>
      </c>
      <c r="D250" s="24">
        <f>D251+D252+D253+D254</f>
        <v>2275917.52</v>
      </c>
      <c r="E250" s="29">
        <f t="shared" si="3"/>
        <v>0.34469069187376644</v>
      </c>
    </row>
    <row r="251" spans="1:5" s="7" customFormat="1" x14ac:dyDescent="0.25">
      <c r="A251" s="38" t="s">
        <v>574</v>
      </c>
      <c r="B251" s="19" t="s">
        <v>575</v>
      </c>
      <c r="C251" s="24">
        <v>0</v>
      </c>
      <c r="D251" s="24">
        <v>2199157.52</v>
      </c>
      <c r="E251" s="29"/>
    </row>
    <row r="252" spans="1:5" ht="27.6" x14ac:dyDescent="0.25">
      <c r="A252" s="33" t="s">
        <v>433</v>
      </c>
      <c r="B252" s="16" t="s">
        <v>434</v>
      </c>
      <c r="C252" s="24">
        <v>6091821.7000000002</v>
      </c>
      <c r="D252" s="24">
        <v>0</v>
      </c>
      <c r="E252" s="29">
        <f t="shared" si="3"/>
        <v>0</v>
      </c>
    </row>
    <row r="253" spans="1:5" s="7" customFormat="1" ht="27.6" x14ac:dyDescent="0.25">
      <c r="A253" s="48" t="s">
        <v>576</v>
      </c>
      <c r="B253" s="19" t="s">
        <v>577</v>
      </c>
      <c r="C253" s="24">
        <v>0</v>
      </c>
      <c r="D253" s="24">
        <v>76760</v>
      </c>
      <c r="E253" s="29"/>
    </row>
    <row r="254" spans="1:5" x14ac:dyDescent="0.25">
      <c r="A254" s="33" t="s">
        <v>435</v>
      </c>
      <c r="B254" s="16" t="s">
        <v>436</v>
      </c>
      <c r="C254" s="24">
        <v>510960.37</v>
      </c>
      <c r="D254" s="24">
        <v>0</v>
      </c>
      <c r="E254" s="29">
        <f t="shared" si="3"/>
        <v>0</v>
      </c>
    </row>
    <row r="255" spans="1:5" x14ac:dyDescent="0.25">
      <c r="A255" s="33" t="s">
        <v>437</v>
      </c>
      <c r="B255" s="16" t="s">
        <v>438</v>
      </c>
      <c r="C255" s="24">
        <v>9868809.3000000007</v>
      </c>
      <c r="D255" s="24">
        <f>D256+D257</f>
        <v>5500004.4000000004</v>
      </c>
      <c r="E255" s="29">
        <f t="shared" si="3"/>
        <v>0.55731185321414611</v>
      </c>
    </row>
    <row r="256" spans="1:5" ht="27.6" x14ac:dyDescent="0.25">
      <c r="A256" s="33" t="s">
        <v>439</v>
      </c>
      <c r="B256" s="16" t="s">
        <v>440</v>
      </c>
      <c r="C256" s="24">
        <v>9868809.3000000007</v>
      </c>
      <c r="D256" s="24">
        <v>0</v>
      </c>
      <c r="E256" s="29">
        <f t="shared" si="3"/>
        <v>0</v>
      </c>
    </row>
    <row r="257" spans="1:5" ht="27.6" x14ac:dyDescent="0.25">
      <c r="A257" s="33" t="s">
        <v>441</v>
      </c>
      <c r="B257" s="16" t="s">
        <v>442</v>
      </c>
      <c r="C257" s="24">
        <v>0</v>
      </c>
      <c r="D257" s="24">
        <v>5500004.4000000004</v>
      </c>
      <c r="E257" s="29"/>
    </row>
    <row r="258" spans="1:5" x14ac:dyDescent="0.25">
      <c r="A258" s="33" t="s">
        <v>443</v>
      </c>
      <c r="B258" s="16" t="s">
        <v>444</v>
      </c>
      <c r="C258" s="24">
        <v>32221578.989999998</v>
      </c>
      <c r="D258" s="24">
        <f>D259</f>
        <v>18113539.009999998</v>
      </c>
      <c r="E258" s="29">
        <f t="shared" si="3"/>
        <v>0.56215553606549062</v>
      </c>
    </row>
    <row r="259" spans="1:5" ht="27.6" x14ac:dyDescent="0.25">
      <c r="A259" s="33" t="s">
        <v>445</v>
      </c>
      <c r="B259" s="16" t="s">
        <v>446</v>
      </c>
      <c r="C259" s="24">
        <v>32221578.989999998</v>
      </c>
      <c r="D259" s="24">
        <f>D260+D261</f>
        <v>18113539.009999998</v>
      </c>
      <c r="E259" s="29">
        <f t="shared" si="3"/>
        <v>0.56215553606549062</v>
      </c>
    </row>
    <row r="260" spans="1:5" x14ac:dyDescent="0.25">
      <c r="A260" s="33" t="s">
        <v>447</v>
      </c>
      <c r="B260" s="16" t="s">
        <v>448</v>
      </c>
      <c r="C260" s="24">
        <v>18728723.59</v>
      </c>
      <c r="D260" s="24">
        <v>11511939.01</v>
      </c>
      <c r="E260" s="29">
        <f t="shared" si="3"/>
        <v>0.6146675695585937</v>
      </c>
    </row>
    <row r="261" spans="1:5" ht="27.6" x14ac:dyDescent="0.25">
      <c r="A261" s="33" t="s">
        <v>449</v>
      </c>
      <c r="B261" s="16" t="s">
        <v>450</v>
      </c>
      <c r="C261" s="24">
        <v>13492855.4</v>
      </c>
      <c r="D261" s="24">
        <v>6601600</v>
      </c>
      <c r="E261" s="29">
        <f t="shared" si="3"/>
        <v>0.48926634165219024</v>
      </c>
    </row>
    <row r="262" spans="1:5" ht="27.6" x14ac:dyDescent="0.25">
      <c r="A262" s="33" t="s">
        <v>451</v>
      </c>
      <c r="B262" s="16" t="s">
        <v>452</v>
      </c>
      <c r="C262" s="24">
        <v>203410.58</v>
      </c>
      <c r="D262" s="24">
        <f>D263</f>
        <v>68904.460000000006</v>
      </c>
      <c r="E262" s="29">
        <f t="shared" ref="E262:E325" si="4">D262/C262</f>
        <v>0.3387457033945826</v>
      </c>
    </row>
    <row r="263" spans="1:5" ht="41.4" x14ac:dyDescent="0.25">
      <c r="A263" s="33" t="s">
        <v>453</v>
      </c>
      <c r="B263" s="16" t="s">
        <v>454</v>
      </c>
      <c r="C263" s="24">
        <v>203410.58</v>
      </c>
      <c r="D263" s="24">
        <v>68904.460000000006</v>
      </c>
      <c r="E263" s="29">
        <f t="shared" si="4"/>
        <v>0.3387457033945826</v>
      </c>
    </row>
    <row r="264" spans="1:5" x14ac:dyDescent="0.25">
      <c r="A264" s="33" t="s">
        <v>455</v>
      </c>
      <c r="B264" s="16" t="s">
        <v>456</v>
      </c>
      <c r="C264" s="24">
        <v>203410.58</v>
      </c>
      <c r="D264" s="24">
        <v>68904.460000000006</v>
      </c>
      <c r="E264" s="29">
        <f t="shared" si="4"/>
        <v>0.3387457033945826</v>
      </c>
    </row>
    <row r="265" spans="1:5" x14ac:dyDescent="0.25">
      <c r="A265" s="33" t="s">
        <v>246</v>
      </c>
      <c r="B265" s="16" t="s">
        <v>457</v>
      </c>
      <c r="C265" s="24">
        <v>8261010.3099999996</v>
      </c>
      <c r="D265" s="24">
        <f>D266</f>
        <v>6972803.6300000008</v>
      </c>
      <c r="E265" s="29">
        <f t="shared" si="4"/>
        <v>0.8440618481687866</v>
      </c>
    </row>
    <row r="266" spans="1:5" ht="27.6" x14ac:dyDescent="0.25">
      <c r="A266" s="33" t="s">
        <v>119</v>
      </c>
      <c r="B266" s="16" t="s">
        <v>458</v>
      </c>
      <c r="C266" s="24">
        <v>8261010.3099999996</v>
      </c>
      <c r="D266" s="24">
        <f>D267+D268+D269</f>
        <v>6972803.6300000008</v>
      </c>
      <c r="E266" s="29">
        <f t="shared" si="4"/>
        <v>0.8440618481687866</v>
      </c>
    </row>
    <row r="267" spans="1:5" ht="27.6" x14ac:dyDescent="0.25">
      <c r="A267" s="33" t="s">
        <v>121</v>
      </c>
      <c r="B267" s="16" t="s">
        <v>459</v>
      </c>
      <c r="C267" s="24">
        <v>1185339.6599999999</v>
      </c>
      <c r="D267" s="24">
        <v>1169558.3700000001</v>
      </c>
      <c r="E267" s="29">
        <f t="shared" si="4"/>
        <v>0.98668627184886415</v>
      </c>
    </row>
    <row r="268" spans="1:5" ht="41.4" x14ac:dyDescent="0.25">
      <c r="A268" s="33" t="s">
        <v>124</v>
      </c>
      <c r="B268" s="16" t="s">
        <v>460</v>
      </c>
      <c r="C268" s="24">
        <v>3275084.29</v>
      </c>
      <c r="D268" s="24">
        <v>2741474.08</v>
      </c>
      <c r="E268" s="29">
        <f t="shared" si="4"/>
        <v>0.83706977813386296</v>
      </c>
    </row>
    <row r="269" spans="1:5" ht="27.6" x14ac:dyDescent="0.25">
      <c r="A269" s="33" t="s">
        <v>126</v>
      </c>
      <c r="B269" s="16" t="s">
        <v>461</v>
      </c>
      <c r="C269" s="24">
        <v>3800586.36</v>
      </c>
      <c r="D269" s="24">
        <v>3061771.18</v>
      </c>
      <c r="E269" s="29">
        <f t="shared" si="4"/>
        <v>0.80560494881110933</v>
      </c>
    </row>
    <row r="270" spans="1:5" s="6" customFormat="1" ht="27.6" x14ac:dyDescent="0.25">
      <c r="A270" s="32" t="s">
        <v>462</v>
      </c>
      <c r="B270" s="15" t="s">
        <v>463</v>
      </c>
      <c r="C270" s="23">
        <v>48796.800000000003</v>
      </c>
      <c r="D270" s="24">
        <v>0</v>
      </c>
      <c r="E270" s="28">
        <f t="shared" si="4"/>
        <v>0</v>
      </c>
    </row>
    <row r="271" spans="1:5" x14ac:dyDescent="0.25">
      <c r="A271" s="33" t="s">
        <v>464</v>
      </c>
      <c r="B271" s="16" t="s">
        <v>465</v>
      </c>
      <c r="C271" s="24">
        <v>48796.800000000003</v>
      </c>
      <c r="D271" s="24">
        <v>0</v>
      </c>
      <c r="E271" s="29">
        <f t="shared" si="4"/>
        <v>0</v>
      </c>
    </row>
    <row r="272" spans="1:5" x14ac:dyDescent="0.25">
      <c r="A272" s="33" t="s">
        <v>466</v>
      </c>
      <c r="B272" s="16" t="s">
        <v>467</v>
      </c>
      <c r="C272" s="24">
        <v>48796.800000000003</v>
      </c>
      <c r="D272" s="24">
        <v>0</v>
      </c>
      <c r="E272" s="29">
        <f t="shared" si="4"/>
        <v>0</v>
      </c>
    </row>
    <row r="273" spans="1:5" ht="82.8" x14ac:dyDescent="0.25">
      <c r="A273" s="33" t="s">
        <v>468</v>
      </c>
      <c r="B273" s="16" t="s">
        <v>469</v>
      </c>
      <c r="C273" s="24">
        <v>48796.800000000003</v>
      </c>
      <c r="D273" s="24">
        <v>0</v>
      </c>
      <c r="E273" s="29">
        <f t="shared" si="4"/>
        <v>0</v>
      </c>
    </row>
    <row r="274" spans="1:5" s="10" customFormat="1" ht="31.2" x14ac:dyDescent="0.25">
      <c r="A274" s="52" t="s">
        <v>522</v>
      </c>
      <c r="B274" s="53"/>
      <c r="C274" s="54">
        <v>1284615714.6800001</v>
      </c>
      <c r="D274" s="54">
        <f>D5+D9+D37+D72+D93+D103+D107+D139+D146+D163+D193+D205+D218+D239+D248+D270</f>
        <v>1249142078.0899999</v>
      </c>
      <c r="E274" s="28">
        <f t="shared" si="4"/>
        <v>0.97238579897114474</v>
      </c>
    </row>
    <row r="275" spans="1:5" s="10" customFormat="1" ht="27.6" x14ac:dyDescent="0.25">
      <c r="A275" s="55" t="s">
        <v>470</v>
      </c>
      <c r="B275" s="53" t="s">
        <v>471</v>
      </c>
      <c r="C275" s="54">
        <v>15492123.359999999</v>
      </c>
      <c r="D275" s="54">
        <f>D276+D279+D282+D287+D290+D293+D298+D301+D304+D307+D312+D315</f>
        <v>15483927.080000002</v>
      </c>
      <c r="E275" s="28">
        <f t="shared" si="4"/>
        <v>0.99947093888878014</v>
      </c>
    </row>
    <row r="276" spans="1:5" x14ac:dyDescent="0.25">
      <c r="A276" s="33" t="s">
        <v>472</v>
      </c>
      <c r="B276" s="16" t="s">
        <v>473</v>
      </c>
      <c r="C276" s="24">
        <v>1799810.29</v>
      </c>
      <c r="D276" s="24">
        <f>D277</f>
        <v>1704067.86</v>
      </c>
      <c r="E276" s="29">
        <f t="shared" si="4"/>
        <v>0.94680415456453471</v>
      </c>
    </row>
    <row r="277" spans="1:5" ht="55.2" x14ac:dyDescent="0.25">
      <c r="A277" s="33" t="s">
        <v>57</v>
      </c>
      <c r="B277" s="16" t="s">
        <v>473</v>
      </c>
      <c r="C277" s="24">
        <v>1799810.29</v>
      </c>
      <c r="D277" s="24">
        <f>D278</f>
        <v>1704067.86</v>
      </c>
      <c r="E277" s="29">
        <f t="shared" si="4"/>
        <v>0.94680415456453471</v>
      </c>
    </row>
    <row r="278" spans="1:5" x14ac:dyDescent="0.25">
      <c r="A278" s="33" t="s">
        <v>58</v>
      </c>
      <c r="B278" s="16" t="s">
        <v>473</v>
      </c>
      <c r="C278" s="24">
        <v>1799810.29</v>
      </c>
      <c r="D278" s="24">
        <v>1704067.86</v>
      </c>
      <c r="E278" s="29">
        <f t="shared" si="4"/>
        <v>0.94680415456453471</v>
      </c>
    </row>
    <row r="279" spans="1:5" ht="27.6" x14ac:dyDescent="0.25">
      <c r="A279" s="33" t="s">
        <v>474</v>
      </c>
      <c r="B279" s="16" t="s">
        <v>475</v>
      </c>
      <c r="C279" s="24">
        <v>1535059.58</v>
      </c>
      <c r="D279" s="24">
        <f>D280</f>
        <v>1252635.71</v>
      </c>
      <c r="E279" s="29">
        <f t="shared" si="4"/>
        <v>0.81601764929541032</v>
      </c>
    </row>
    <row r="280" spans="1:5" ht="55.2" x14ac:dyDescent="0.25">
      <c r="A280" s="33" t="s">
        <v>57</v>
      </c>
      <c r="B280" s="16" t="s">
        <v>475</v>
      </c>
      <c r="C280" s="24">
        <v>1535059.58</v>
      </c>
      <c r="D280" s="24">
        <f>D281</f>
        <v>1252635.71</v>
      </c>
      <c r="E280" s="29">
        <f t="shared" si="4"/>
        <v>0.81601764929541032</v>
      </c>
    </row>
    <row r="281" spans="1:5" x14ac:dyDescent="0.25">
      <c r="A281" s="33" t="s">
        <v>58</v>
      </c>
      <c r="B281" s="16" t="s">
        <v>475</v>
      </c>
      <c r="C281" s="24">
        <v>1535059.58</v>
      </c>
      <c r="D281" s="24">
        <v>1252635.71</v>
      </c>
      <c r="E281" s="29">
        <f t="shared" si="4"/>
        <v>0.81601764929541032</v>
      </c>
    </row>
    <row r="282" spans="1:5" ht="27.6" x14ac:dyDescent="0.25">
      <c r="A282" s="33" t="s">
        <v>476</v>
      </c>
      <c r="B282" s="16" t="s">
        <v>477</v>
      </c>
      <c r="C282" s="24">
        <v>629768.63</v>
      </c>
      <c r="D282" s="24">
        <f>D283+D285</f>
        <v>793664.44</v>
      </c>
      <c r="E282" s="29">
        <f t="shared" si="4"/>
        <v>1.2602476563496026</v>
      </c>
    </row>
    <row r="283" spans="1:5" ht="27.6" x14ac:dyDescent="0.25">
      <c r="A283" s="33" t="s">
        <v>31</v>
      </c>
      <c r="B283" s="16" t="s">
        <v>477</v>
      </c>
      <c r="C283" s="24">
        <v>614265.46</v>
      </c>
      <c r="D283" s="24">
        <f>D284</f>
        <v>793590.07</v>
      </c>
      <c r="E283" s="29">
        <f t="shared" si="4"/>
        <v>1.2919334093764607</v>
      </c>
    </row>
    <row r="284" spans="1:5" ht="27.6" x14ac:dyDescent="0.25">
      <c r="A284" s="33" t="s">
        <v>32</v>
      </c>
      <c r="B284" s="16" t="s">
        <v>477</v>
      </c>
      <c r="C284" s="24">
        <v>614265.46</v>
      </c>
      <c r="D284" s="24">
        <v>793590.07</v>
      </c>
      <c r="E284" s="29">
        <f t="shared" si="4"/>
        <v>1.2919334093764607</v>
      </c>
    </row>
    <row r="285" spans="1:5" x14ac:dyDescent="0.25">
      <c r="A285" s="33" t="s">
        <v>116</v>
      </c>
      <c r="B285" s="16" t="s">
        <v>477</v>
      </c>
      <c r="C285" s="24">
        <v>15503.17</v>
      </c>
      <c r="D285" s="24">
        <f>D286</f>
        <v>74.37</v>
      </c>
      <c r="E285" s="29">
        <f t="shared" si="4"/>
        <v>4.7970834351942215E-3</v>
      </c>
    </row>
    <row r="286" spans="1:5" x14ac:dyDescent="0.25">
      <c r="A286" s="33" t="s">
        <v>123</v>
      </c>
      <c r="B286" s="16" t="s">
        <v>477</v>
      </c>
      <c r="C286" s="24">
        <v>15503.17</v>
      </c>
      <c r="D286" s="24">
        <v>74.37</v>
      </c>
      <c r="E286" s="29">
        <f t="shared" si="4"/>
        <v>4.7970834351942215E-3</v>
      </c>
    </row>
    <row r="287" spans="1:5" ht="41.4" x14ac:dyDescent="0.25">
      <c r="A287" s="33" t="s">
        <v>478</v>
      </c>
      <c r="B287" s="16" t="s">
        <v>479</v>
      </c>
      <c r="C287" s="24">
        <v>2564470.84</v>
      </c>
      <c r="D287" s="24">
        <f>D288</f>
        <v>1713723.5</v>
      </c>
      <c r="E287" s="29">
        <f t="shared" si="4"/>
        <v>0.6682561849679679</v>
      </c>
    </row>
    <row r="288" spans="1:5" ht="55.2" x14ac:dyDescent="0.25">
      <c r="A288" s="33" t="s">
        <v>57</v>
      </c>
      <c r="B288" s="16" t="s">
        <v>479</v>
      </c>
      <c r="C288" s="24">
        <v>2564470.84</v>
      </c>
      <c r="D288" s="24">
        <f>D289</f>
        <v>1713723.5</v>
      </c>
      <c r="E288" s="29">
        <f t="shared" si="4"/>
        <v>0.6682561849679679</v>
      </c>
    </row>
    <row r="289" spans="1:5" x14ac:dyDescent="0.25">
      <c r="A289" s="33" t="s">
        <v>58</v>
      </c>
      <c r="B289" s="16" t="s">
        <v>479</v>
      </c>
      <c r="C289" s="24">
        <v>2564470.84</v>
      </c>
      <c r="D289" s="24">
        <v>1713723.5</v>
      </c>
      <c r="E289" s="29">
        <f t="shared" si="4"/>
        <v>0.6682561849679679</v>
      </c>
    </row>
    <row r="290" spans="1:5" ht="41.4" x14ac:dyDescent="0.25">
      <c r="A290" s="33" t="s">
        <v>480</v>
      </c>
      <c r="B290" s="16" t="s">
        <v>481</v>
      </c>
      <c r="C290" s="24">
        <v>1570624.47</v>
      </c>
      <c r="D290" s="24">
        <f>D291</f>
        <v>2439948.2799999998</v>
      </c>
      <c r="E290" s="29">
        <f t="shared" si="4"/>
        <v>1.5534892818777997</v>
      </c>
    </row>
    <row r="291" spans="1:5" ht="55.2" x14ac:dyDescent="0.25">
      <c r="A291" s="33" t="s">
        <v>57</v>
      </c>
      <c r="B291" s="16" t="s">
        <v>481</v>
      </c>
      <c r="C291" s="24">
        <v>1570624.47</v>
      </c>
      <c r="D291" s="24">
        <f>D292</f>
        <v>2439948.2799999998</v>
      </c>
      <c r="E291" s="29">
        <f t="shared" si="4"/>
        <v>1.5534892818777997</v>
      </c>
    </row>
    <row r="292" spans="1:5" x14ac:dyDescent="0.25">
      <c r="A292" s="33" t="s">
        <v>58</v>
      </c>
      <c r="B292" s="16" t="s">
        <v>481</v>
      </c>
      <c r="C292" s="24">
        <v>1570624.47</v>
      </c>
      <c r="D292" s="24">
        <v>2439948.2799999998</v>
      </c>
      <c r="E292" s="29">
        <f t="shared" si="4"/>
        <v>1.5534892818777997</v>
      </c>
    </row>
    <row r="293" spans="1:5" ht="27.6" x14ac:dyDescent="0.25">
      <c r="A293" s="33" t="s">
        <v>482</v>
      </c>
      <c r="B293" s="16" t="s">
        <v>483</v>
      </c>
      <c r="C293" s="24">
        <v>316369.08</v>
      </c>
      <c r="D293" s="24">
        <f>D294+D296</f>
        <v>244640.27</v>
      </c>
      <c r="E293" s="29">
        <f t="shared" si="4"/>
        <v>0.77327490410883382</v>
      </c>
    </row>
    <row r="294" spans="1:5" ht="27.6" x14ac:dyDescent="0.25">
      <c r="A294" s="33" t="s">
        <v>31</v>
      </c>
      <c r="B294" s="16" t="s">
        <v>483</v>
      </c>
      <c r="C294" s="24">
        <v>311790.43</v>
      </c>
      <c r="D294" s="24">
        <f>D295</f>
        <v>244640.27</v>
      </c>
      <c r="E294" s="29">
        <f t="shared" si="4"/>
        <v>0.78463046476442522</v>
      </c>
    </row>
    <row r="295" spans="1:5" ht="27.6" x14ac:dyDescent="0.25">
      <c r="A295" s="33" t="s">
        <v>32</v>
      </c>
      <c r="B295" s="16" t="s">
        <v>483</v>
      </c>
      <c r="C295" s="24">
        <v>311790.43</v>
      </c>
      <c r="D295" s="24">
        <v>244640.27</v>
      </c>
      <c r="E295" s="29">
        <f t="shared" si="4"/>
        <v>0.78463046476442522</v>
      </c>
    </row>
    <row r="296" spans="1:5" x14ac:dyDescent="0.25">
      <c r="A296" s="33" t="s">
        <v>116</v>
      </c>
      <c r="B296" s="16" t="s">
        <v>483</v>
      </c>
      <c r="C296" s="24">
        <v>4578.6499999999996</v>
      </c>
      <c r="D296" s="24">
        <v>0</v>
      </c>
      <c r="E296" s="29">
        <f t="shared" si="4"/>
        <v>0</v>
      </c>
    </row>
    <row r="297" spans="1:5" x14ac:dyDescent="0.25">
      <c r="A297" s="33" t="s">
        <v>123</v>
      </c>
      <c r="B297" s="16" t="s">
        <v>483</v>
      </c>
      <c r="C297" s="24">
        <v>4578.6499999999996</v>
      </c>
      <c r="D297" s="24">
        <v>0</v>
      </c>
      <c r="E297" s="29">
        <f t="shared" si="4"/>
        <v>0</v>
      </c>
    </row>
    <row r="298" spans="1:5" ht="41.4" x14ac:dyDescent="0.25">
      <c r="A298" s="33" t="s">
        <v>484</v>
      </c>
      <c r="B298" s="16" t="s">
        <v>485</v>
      </c>
      <c r="C298" s="24">
        <v>1054315.46</v>
      </c>
      <c r="D298" s="24">
        <f>D300</f>
        <v>995669.46</v>
      </c>
      <c r="E298" s="29">
        <f t="shared" si="4"/>
        <v>0.94437528213804245</v>
      </c>
    </row>
    <row r="299" spans="1:5" ht="55.2" x14ac:dyDescent="0.25">
      <c r="A299" s="33" t="s">
        <v>57</v>
      </c>
      <c r="B299" s="16" t="s">
        <v>485</v>
      </c>
      <c r="C299" s="24">
        <v>1054315.46</v>
      </c>
      <c r="D299" s="24">
        <f>D300</f>
        <v>995669.46</v>
      </c>
      <c r="E299" s="29">
        <f t="shared" si="4"/>
        <v>0.94437528213804245</v>
      </c>
    </row>
    <row r="300" spans="1:5" x14ac:dyDescent="0.25">
      <c r="A300" s="33" t="s">
        <v>58</v>
      </c>
      <c r="B300" s="16" t="s">
        <v>485</v>
      </c>
      <c r="C300" s="24">
        <v>1054315.46</v>
      </c>
      <c r="D300" s="24">
        <v>995669.46</v>
      </c>
      <c r="E300" s="29">
        <f t="shared" si="4"/>
        <v>0.94437528213804245</v>
      </c>
    </row>
    <row r="301" spans="1:5" ht="41.4" x14ac:dyDescent="0.25">
      <c r="A301" s="33" t="s">
        <v>486</v>
      </c>
      <c r="B301" s="16" t="s">
        <v>487</v>
      </c>
      <c r="C301" s="24">
        <v>1181301.9099999999</v>
      </c>
      <c r="D301" s="24">
        <f>D302</f>
        <v>1543257.57</v>
      </c>
      <c r="E301" s="29">
        <f t="shared" si="4"/>
        <v>1.3064040250303162</v>
      </c>
    </row>
    <row r="302" spans="1:5" ht="55.2" x14ac:dyDescent="0.25">
      <c r="A302" s="33" t="s">
        <v>57</v>
      </c>
      <c r="B302" s="16" t="s">
        <v>487</v>
      </c>
      <c r="C302" s="24">
        <v>1181301.9099999999</v>
      </c>
      <c r="D302" s="24">
        <f>D303</f>
        <v>1543257.57</v>
      </c>
      <c r="E302" s="29">
        <f t="shared" si="4"/>
        <v>1.3064040250303162</v>
      </c>
    </row>
    <row r="303" spans="1:5" x14ac:dyDescent="0.25">
      <c r="A303" s="33" t="s">
        <v>58</v>
      </c>
      <c r="B303" s="16" t="s">
        <v>487</v>
      </c>
      <c r="C303" s="24">
        <v>1181301.9099999999</v>
      </c>
      <c r="D303" s="24">
        <v>1543257.57</v>
      </c>
      <c r="E303" s="29">
        <f t="shared" si="4"/>
        <v>1.3064040250303162</v>
      </c>
    </row>
    <row r="304" spans="1:5" x14ac:dyDescent="0.25">
      <c r="A304" s="33" t="s">
        <v>488</v>
      </c>
      <c r="B304" s="16" t="s">
        <v>489</v>
      </c>
      <c r="C304" s="24">
        <v>1353726.44</v>
      </c>
      <c r="D304" s="24">
        <f>D305</f>
        <v>1470806.17</v>
      </c>
      <c r="E304" s="29">
        <f t="shared" si="4"/>
        <v>1.0864869936351393</v>
      </c>
    </row>
    <row r="305" spans="1:5" ht="55.2" x14ac:dyDescent="0.25">
      <c r="A305" s="33" t="s">
        <v>57</v>
      </c>
      <c r="B305" s="16" t="s">
        <v>489</v>
      </c>
      <c r="C305" s="24">
        <v>1353726.44</v>
      </c>
      <c r="D305" s="24">
        <f>D306</f>
        <v>1470806.17</v>
      </c>
      <c r="E305" s="29">
        <f t="shared" si="4"/>
        <v>1.0864869936351393</v>
      </c>
    </row>
    <row r="306" spans="1:5" x14ac:dyDescent="0.25">
      <c r="A306" s="33" t="s">
        <v>58</v>
      </c>
      <c r="B306" s="16" t="s">
        <v>489</v>
      </c>
      <c r="C306" s="24">
        <v>1353726.44</v>
      </c>
      <c r="D306" s="24">
        <v>1470806.17</v>
      </c>
      <c r="E306" s="29">
        <f t="shared" si="4"/>
        <v>1.0864869936351393</v>
      </c>
    </row>
    <row r="307" spans="1:5" ht="27.6" x14ac:dyDescent="0.25">
      <c r="A307" s="33" t="s">
        <v>490</v>
      </c>
      <c r="B307" s="16" t="s">
        <v>491</v>
      </c>
      <c r="C307" s="24">
        <v>843941.68</v>
      </c>
      <c r="D307" s="24">
        <f>D308+D310</f>
        <v>573590.04</v>
      </c>
      <c r="E307" s="29">
        <f t="shared" si="4"/>
        <v>0.67965601604129799</v>
      </c>
    </row>
    <row r="308" spans="1:5" ht="27.6" x14ac:dyDescent="0.25">
      <c r="A308" s="33" t="s">
        <v>31</v>
      </c>
      <c r="B308" s="16" t="s">
        <v>491</v>
      </c>
      <c r="C308" s="24">
        <v>839790.88</v>
      </c>
      <c r="D308" s="24">
        <f>D309</f>
        <v>559430.55000000005</v>
      </c>
      <c r="E308" s="29">
        <f t="shared" si="4"/>
        <v>0.666154590771455</v>
      </c>
    </row>
    <row r="309" spans="1:5" ht="27.6" x14ac:dyDescent="0.25">
      <c r="A309" s="33" t="s">
        <v>32</v>
      </c>
      <c r="B309" s="16" t="s">
        <v>491</v>
      </c>
      <c r="C309" s="24">
        <v>839790.88</v>
      </c>
      <c r="D309" s="24">
        <v>559430.55000000005</v>
      </c>
      <c r="E309" s="29">
        <f t="shared" si="4"/>
        <v>0.666154590771455</v>
      </c>
    </row>
    <row r="310" spans="1:5" x14ac:dyDescent="0.25">
      <c r="A310" s="33" t="s">
        <v>116</v>
      </c>
      <c r="B310" s="16" t="s">
        <v>491</v>
      </c>
      <c r="C310" s="24">
        <v>4150.8</v>
      </c>
      <c r="D310" s="24">
        <f>D311</f>
        <v>14159.49</v>
      </c>
      <c r="E310" s="29">
        <f t="shared" si="4"/>
        <v>3.4112677074298929</v>
      </c>
    </row>
    <row r="311" spans="1:5" x14ac:dyDescent="0.25">
      <c r="A311" s="33" t="s">
        <v>123</v>
      </c>
      <c r="B311" s="16" t="s">
        <v>491</v>
      </c>
      <c r="C311" s="24">
        <v>4150.8</v>
      </c>
      <c r="D311" s="24">
        <v>14159.49</v>
      </c>
      <c r="E311" s="29">
        <f t="shared" si="4"/>
        <v>3.4112677074298929</v>
      </c>
    </row>
    <row r="312" spans="1:5" ht="41.4" x14ac:dyDescent="0.25">
      <c r="A312" s="33" t="s">
        <v>492</v>
      </c>
      <c r="B312" s="16" t="s">
        <v>493</v>
      </c>
      <c r="C312" s="24">
        <v>562605.46</v>
      </c>
      <c r="D312" s="24">
        <f>D313</f>
        <v>1033716.63</v>
      </c>
      <c r="E312" s="29">
        <f t="shared" si="4"/>
        <v>1.8373739742945261</v>
      </c>
    </row>
    <row r="313" spans="1:5" ht="55.2" x14ac:dyDescent="0.25">
      <c r="A313" s="33" t="s">
        <v>57</v>
      </c>
      <c r="B313" s="16" t="s">
        <v>493</v>
      </c>
      <c r="C313" s="24">
        <v>562605.46</v>
      </c>
      <c r="D313" s="24">
        <f>D314</f>
        <v>1033716.63</v>
      </c>
      <c r="E313" s="29">
        <f t="shared" si="4"/>
        <v>1.8373739742945261</v>
      </c>
    </row>
    <row r="314" spans="1:5" x14ac:dyDescent="0.25">
      <c r="A314" s="33" t="s">
        <v>58</v>
      </c>
      <c r="B314" s="16" t="s">
        <v>493</v>
      </c>
      <c r="C314" s="24">
        <v>562605.46</v>
      </c>
      <c r="D314" s="24">
        <v>1033716.63</v>
      </c>
      <c r="E314" s="29">
        <f t="shared" si="4"/>
        <v>1.8373739742945261</v>
      </c>
    </row>
    <row r="315" spans="1:5" ht="27.6" x14ac:dyDescent="0.25">
      <c r="A315" s="33" t="s">
        <v>494</v>
      </c>
      <c r="B315" s="16" t="s">
        <v>495</v>
      </c>
      <c r="C315" s="24">
        <v>2080129.52</v>
      </c>
      <c r="D315" s="24">
        <f>D316</f>
        <v>1718207.15</v>
      </c>
      <c r="E315" s="29">
        <f t="shared" si="4"/>
        <v>0.82600969481938791</v>
      </c>
    </row>
    <row r="316" spans="1:5" ht="55.2" x14ac:dyDescent="0.25">
      <c r="A316" s="33" t="s">
        <v>57</v>
      </c>
      <c r="B316" s="16" t="s">
        <v>495</v>
      </c>
      <c r="C316" s="24">
        <v>2080129.52</v>
      </c>
      <c r="D316" s="24">
        <f>D317</f>
        <v>1718207.15</v>
      </c>
      <c r="E316" s="29">
        <f t="shared" si="4"/>
        <v>0.82600969481938791</v>
      </c>
    </row>
    <row r="317" spans="1:5" x14ac:dyDescent="0.25">
      <c r="A317" s="33" t="s">
        <v>58</v>
      </c>
      <c r="B317" s="16" t="s">
        <v>495</v>
      </c>
      <c r="C317" s="24">
        <v>2080129.52</v>
      </c>
      <c r="D317" s="24">
        <v>1718207.15</v>
      </c>
      <c r="E317" s="29">
        <f t="shared" si="4"/>
        <v>0.82600969481938791</v>
      </c>
    </row>
    <row r="318" spans="1:5" s="10" customFormat="1" x14ac:dyDescent="0.25">
      <c r="A318" s="55" t="s">
        <v>496</v>
      </c>
      <c r="B318" s="53" t="s">
        <v>497</v>
      </c>
      <c r="C318" s="54">
        <v>38100571.57</v>
      </c>
      <c r="D318" s="54">
        <v>1187311.92</v>
      </c>
      <c r="E318" s="28">
        <f t="shared" si="4"/>
        <v>3.1162575023805605E-2</v>
      </c>
    </row>
    <row r="319" spans="1:5" x14ac:dyDescent="0.25">
      <c r="A319" s="33" t="s">
        <v>498</v>
      </c>
      <c r="B319" s="16" t="s">
        <v>499</v>
      </c>
      <c r="C319" s="24">
        <v>5500000</v>
      </c>
      <c r="D319" s="24">
        <v>0</v>
      </c>
      <c r="E319" s="29">
        <f t="shared" si="4"/>
        <v>0</v>
      </c>
    </row>
    <row r="320" spans="1:5" x14ac:dyDescent="0.25">
      <c r="A320" s="33" t="s">
        <v>500</v>
      </c>
      <c r="B320" s="16" t="s">
        <v>501</v>
      </c>
      <c r="C320" s="24">
        <v>751360.34</v>
      </c>
      <c r="D320" s="24">
        <v>645211.92000000004</v>
      </c>
      <c r="E320" s="29">
        <f t="shared" si="4"/>
        <v>0.85872501601561779</v>
      </c>
    </row>
    <row r="321" spans="1:5" ht="27.6" x14ac:dyDescent="0.25">
      <c r="A321" s="33" t="s">
        <v>502</v>
      </c>
      <c r="B321" s="16" t="s">
        <v>503</v>
      </c>
      <c r="C321" s="24">
        <v>50000</v>
      </c>
      <c r="D321" s="24">
        <v>0</v>
      </c>
      <c r="E321" s="29">
        <f t="shared" si="4"/>
        <v>0</v>
      </c>
    </row>
    <row r="322" spans="1:5" x14ac:dyDescent="0.25">
      <c r="A322" s="33" t="s">
        <v>504</v>
      </c>
      <c r="B322" s="16" t="s">
        <v>505</v>
      </c>
      <c r="C322" s="24">
        <v>348000</v>
      </c>
      <c r="D322" s="24">
        <v>0</v>
      </c>
      <c r="E322" s="29">
        <f t="shared" si="4"/>
        <v>0</v>
      </c>
    </row>
    <row r="323" spans="1:5" ht="27.6" x14ac:dyDescent="0.25">
      <c r="A323" s="33" t="s">
        <v>506</v>
      </c>
      <c r="B323" s="16" t="s">
        <v>507</v>
      </c>
      <c r="C323" s="24">
        <v>536000</v>
      </c>
      <c r="D323" s="24">
        <v>0</v>
      </c>
      <c r="E323" s="29">
        <f t="shared" si="4"/>
        <v>0</v>
      </c>
    </row>
    <row r="324" spans="1:5" ht="41.4" x14ac:dyDescent="0.25">
      <c r="A324" s="33" t="s">
        <v>508</v>
      </c>
      <c r="B324" s="16" t="s">
        <v>509</v>
      </c>
      <c r="C324" s="24">
        <v>5454</v>
      </c>
      <c r="D324" s="24">
        <v>0</v>
      </c>
      <c r="E324" s="29">
        <f t="shared" si="4"/>
        <v>0</v>
      </c>
    </row>
    <row r="325" spans="1:5" ht="110.4" x14ac:dyDescent="0.25">
      <c r="A325" s="33" t="s">
        <v>510</v>
      </c>
      <c r="B325" s="16" t="s">
        <v>511</v>
      </c>
      <c r="C325" s="24">
        <v>6415000</v>
      </c>
      <c r="D325" s="24">
        <v>0</v>
      </c>
      <c r="E325" s="29">
        <f t="shared" si="4"/>
        <v>0</v>
      </c>
    </row>
    <row r="326" spans="1:5" ht="82.8" x14ac:dyDescent="0.25">
      <c r="A326" s="33" t="s">
        <v>512</v>
      </c>
      <c r="B326" s="16" t="s">
        <v>513</v>
      </c>
      <c r="C326" s="24">
        <v>19421700</v>
      </c>
      <c r="D326" s="24">
        <v>0</v>
      </c>
      <c r="E326" s="29">
        <f t="shared" ref="E326:E331" si="5">D326/C326</f>
        <v>0</v>
      </c>
    </row>
    <row r="327" spans="1:5" ht="96.6" x14ac:dyDescent="0.25">
      <c r="A327" s="33" t="s">
        <v>514</v>
      </c>
      <c r="B327" s="16" t="s">
        <v>515</v>
      </c>
      <c r="C327" s="24">
        <v>184809.35</v>
      </c>
      <c r="D327" s="24">
        <v>0</v>
      </c>
      <c r="E327" s="29">
        <f t="shared" si="5"/>
        <v>0</v>
      </c>
    </row>
    <row r="328" spans="1:5" ht="82.8" x14ac:dyDescent="0.25">
      <c r="A328" s="33" t="s">
        <v>516</v>
      </c>
      <c r="B328" s="16" t="s">
        <v>517</v>
      </c>
      <c r="C328" s="24">
        <v>4888247.88</v>
      </c>
      <c r="D328" s="24">
        <v>0</v>
      </c>
      <c r="E328" s="29">
        <f t="shared" si="5"/>
        <v>0</v>
      </c>
    </row>
    <row r="329" spans="1:5" s="7" customFormat="1" ht="124.8" thickBot="1" x14ac:dyDescent="0.3">
      <c r="A329" s="49" t="s">
        <v>578</v>
      </c>
      <c r="B329" s="21" t="s">
        <v>579</v>
      </c>
      <c r="C329" s="25">
        <v>0</v>
      </c>
      <c r="D329" s="25">
        <v>99100</v>
      </c>
      <c r="E329" s="30"/>
    </row>
    <row r="330" spans="1:5" s="6" customFormat="1" ht="34.200000000000003" thickBot="1" x14ac:dyDescent="0.3">
      <c r="A330" s="50" t="s">
        <v>523</v>
      </c>
      <c r="B330" s="22"/>
      <c r="C330" s="26">
        <v>53592694.93</v>
      </c>
      <c r="D330" s="26">
        <f>D318+D275</f>
        <v>16671239.000000002</v>
      </c>
      <c r="E330" s="31">
        <f t="shared" si="5"/>
        <v>0.31107297406437778</v>
      </c>
    </row>
    <row r="331" spans="1:5" s="6" customFormat="1" ht="16.2" thickBot="1" x14ac:dyDescent="0.3">
      <c r="A331" s="51" t="s">
        <v>518</v>
      </c>
      <c r="B331" s="22"/>
      <c r="C331" s="26">
        <v>1338208409.6099999</v>
      </c>
      <c r="D331" s="26">
        <f>D274+D275+D318</f>
        <v>1265813317.0899999</v>
      </c>
      <c r="E331" s="62">
        <f t="shared" si="5"/>
        <v>0.94590148141342323</v>
      </c>
    </row>
    <row r="332" spans="1:5" x14ac:dyDescent="0.25">
      <c r="A332" s="3"/>
    </row>
    <row r="333" spans="1:5" ht="15.6" x14ac:dyDescent="0.3">
      <c r="A333" s="4"/>
      <c r="B333" s="12"/>
      <c r="C333" s="4"/>
      <c r="D333" s="9"/>
      <c r="E333" s="5"/>
    </row>
  </sheetData>
  <mergeCells count="2">
    <mergeCell ref="A2:B2"/>
    <mergeCell ref="A1:E1"/>
  </mergeCells>
  <pageMargins left="1.1417322834645669" right="0.15748031496062992" top="0.74803149606299213" bottom="0.59055118110236227" header="0.51181102362204722" footer="0.31496062992125984"/>
  <pageSetup paperSize="9" scale="65" fitToHeight="0" orientation="portrait" r:id="rId1"/>
  <headerFooter>
    <evenHeader>&amp;LФинансовое управление города  Лыткарино</evenHeader>
    <evenFooter>&amp;L 05.10.2020 17:14:45&amp;R&amp;P/&amp;N</evenFooter>
    <firstHeader>&amp;LФинансовое управление города  Лыткарино</firstHeader>
    <firstFooter>&amp;L 05.10.2020 17:14:45&amp;R&amp;P/&amp;N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Миронова Евгения Ивановна</dc:creator>
  <cp:lastModifiedBy>Пашкевич Юлия Васильевна</cp:lastModifiedBy>
  <cp:lastPrinted>2020-10-14T10:56:12Z</cp:lastPrinted>
  <dcterms:created xsi:type="dcterms:W3CDTF">2020-10-05T14:14:45Z</dcterms:created>
  <dcterms:modified xsi:type="dcterms:W3CDTF">2021-11-30T07:22:49Z</dcterms:modified>
</cp:coreProperties>
</file>