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6" yWindow="600" windowWidth="23256" windowHeight="13116"/>
  </bookViews>
  <sheets>
    <sheet name="Лист 1" sheetId="2" r:id="rId1"/>
  </sheets>
  <definedNames>
    <definedName name="_xlnm.Print_Titles" localSheetId="0">'Лист 1'!$10:$11</definedName>
    <definedName name="_xlnm.Print_Area" localSheetId="0">'Лист 1'!$A$1:$E$291</definedName>
  </definedNames>
  <calcPr calcId="145621" iterateDelta="1E-4"/>
</workbook>
</file>

<file path=xl/calcChain.xml><?xml version="1.0" encoding="utf-8"?>
<calcChain xmlns="http://schemas.openxmlformats.org/spreadsheetml/2006/main">
  <c r="E144" i="2" l="1"/>
  <c r="E145" i="2"/>
  <c r="E146" i="2"/>
  <c r="E150" i="2"/>
  <c r="E151" i="2"/>
  <c r="E152" i="2"/>
  <c r="E154" i="2"/>
  <c r="E155" i="2"/>
  <c r="E156" i="2"/>
  <c r="E160" i="2"/>
  <c r="E161" i="2"/>
  <c r="E162" i="2"/>
  <c r="E163" i="2"/>
  <c r="E167" i="2"/>
  <c r="E168" i="2"/>
  <c r="E169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20" i="2"/>
  <c r="E221" i="2"/>
  <c r="E222" i="2"/>
  <c r="E223" i="2"/>
  <c r="E224" i="2"/>
  <c r="E225" i="2"/>
  <c r="E226" i="2"/>
  <c r="E227" i="2"/>
  <c r="E230" i="2"/>
  <c r="E231" i="2"/>
  <c r="E232" i="2"/>
  <c r="E233" i="2"/>
  <c r="E234" i="2"/>
  <c r="E235" i="2"/>
  <c r="E236" i="2"/>
  <c r="E237" i="2"/>
  <c r="E238" i="2"/>
  <c r="E242" i="2"/>
  <c r="E244" i="2"/>
  <c r="E250" i="2"/>
  <c r="E252" i="2"/>
  <c r="E253" i="2"/>
  <c r="E255" i="2"/>
  <c r="E262" i="2"/>
  <c r="E263" i="2"/>
  <c r="E264" i="2"/>
  <c r="E265" i="2"/>
  <c r="E266" i="2"/>
  <c r="E267" i="2"/>
  <c r="E268" i="2"/>
  <c r="E269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9" i="2"/>
  <c r="E50" i="2"/>
  <c r="E51" i="2"/>
  <c r="E52" i="2"/>
  <c r="E53" i="2"/>
  <c r="E54" i="2"/>
  <c r="E55" i="2"/>
  <c r="E56" i="2"/>
  <c r="E57" i="2"/>
  <c r="E58" i="2"/>
  <c r="E59" i="2"/>
  <c r="E62" i="2"/>
  <c r="E63" i="2"/>
  <c r="E64" i="2"/>
  <c r="E65" i="2"/>
  <c r="E66" i="2"/>
  <c r="E69" i="2"/>
  <c r="E70" i="2"/>
  <c r="E71" i="2"/>
  <c r="E72" i="2"/>
  <c r="E73" i="2"/>
  <c r="E74" i="2"/>
  <c r="E75" i="2"/>
  <c r="E76" i="2"/>
  <c r="E77" i="2"/>
  <c r="E78" i="2"/>
  <c r="E79" i="2"/>
  <c r="E81" i="2"/>
  <c r="E82" i="2"/>
  <c r="E86" i="2"/>
  <c r="E87" i="2"/>
  <c r="E88" i="2"/>
  <c r="E89" i="2"/>
  <c r="E90" i="2"/>
  <c r="E91" i="2"/>
  <c r="E92" i="2"/>
  <c r="E93" i="2"/>
  <c r="E94" i="2"/>
  <c r="E95" i="2"/>
  <c r="E97" i="2"/>
  <c r="E98" i="2"/>
  <c r="E99" i="2"/>
  <c r="E100" i="2"/>
  <c r="E105" i="2"/>
  <c r="E106" i="2"/>
  <c r="E107" i="2"/>
  <c r="E108" i="2"/>
  <c r="E5" i="2"/>
  <c r="E289" i="2"/>
  <c r="D290" i="2"/>
  <c r="D286" i="2"/>
  <c r="D272" i="2"/>
  <c r="D239" i="2"/>
  <c r="D265" i="2"/>
  <c r="D251" i="2"/>
  <c r="D252" i="2"/>
  <c r="D241" i="2"/>
  <c r="D240" i="2"/>
  <c r="D230" i="2"/>
  <c r="D234" i="2"/>
  <c r="D213" i="2"/>
  <c r="D219" i="2"/>
  <c r="D214" i="2"/>
  <c r="D200" i="2"/>
  <c r="D205" i="2"/>
  <c r="D186" i="2"/>
  <c r="D195" i="2"/>
  <c r="E143" i="2"/>
  <c r="D170" i="2"/>
  <c r="D153" i="2" s="1"/>
  <c r="E153" i="2" s="1"/>
  <c r="D154" i="2"/>
  <c r="D160" i="2"/>
  <c r="D155" i="2"/>
  <c r="D143" i="2"/>
  <c r="D136" i="2"/>
  <c r="D105" i="2"/>
  <c r="D131" i="2"/>
  <c r="D117" i="2"/>
  <c r="D106" i="2"/>
  <c r="D113" i="2"/>
  <c r="D90" i="2"/>
  <c r="D98" i="2"/>
  <c r="D92" i="2"/>
  <c r="D78" i="2"/>
  <c r="D68" i="2"/>
  <c r="E68" i="2" s="1"/>
  <c r="D69" i="2"/>
  <c r="D38" i="2"/>
  <c r="D36" i="2"/>
  <c r="D43" i="2"/>
  <c r="D50" i="2"/>
  <c r="D44" i="2"/>
  <c r="D57" i="2"/>
  <c r="D62" i="2"/>
  <c r="D9" i="2"/>
  <c r="D22" i="2"/>
  <c r="E170" i="2" l="1"/>
  <c r="D67" i="2"/>
  <c r="D19" i="2"/>
  <c r="D31" i="2"/>
  <c r="D13" i="2"/>
  <c r="E6" i="2"/>
  <c r="C213" i="2"/>
  <c r="C214" i="2"/>
  <c r="C219" i="2"/>
  <c r="C291" i="2"/>
  <c r="C272" i="2"/>
  <c r="C286" i="2"/>
  <c r="C271" i="2"/>
  <c r="D271" i="2" l="1"/>
  <c r="E67" i="2"/>
  <c r="C290" i="2"/>
  <c r="E7" i="2"/>
  <c r="E8" i="2"/>
  <c r="E9" i="2"/>
  <c r="E10" i="2"/>
  <c r="E11" i="2"/>
  <c r="E12" i="2"/>
  <c r="E13" i="2"/>
  <c r="E14" i="2"/>
  <c r="E15" i="2"/>
  <c r="E16" i="2"/>
  <c r="E18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6" i="2"/>
  <c r="E137" i="2"/>
  <c r="E138" i="2"/>
  <c r="E139" i="2"/>
  <c r="E290" i="2"/>
  <c r="E271" i="2" l="1"/>
  <c r="D291" i="2"/>
  <c r="E291" i="2" s="1"/>
</calcChain>
</file>

<file path=xl/sharedStrings.xml><?xml version="1.0" encoding="utf-8"?>
<sst xmlns="http://schemas.openxmlformats.org/spreadsheetml/2006/main" count="634" uniqueCount="568">
  <si>
    <t>Наименование КБК</t>
  </si>
  <si>
    <t>Муниципальная программа "Здравоохранение"</t>
  </si>
  <si>
    <t>01 0 00 00000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</si>
  <si>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</si>
  <si>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</si>
  <si>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</si>
  <si>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</si>
  <si>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</si>
  <si>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</si>
  <si>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Муниципальная программа "Культура"</t>
  </si>
  <si>
    <t>02 0 00 00000</t>
  </si>
  <si>
    <t>02 2 00 00000</t>
  </si>
  <si>
    <t>Основное мероприятие "Обеспечение выполнения функций муниципальных музеев"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</si>
  <si>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</si>
  <si>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</si>
  <si>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</si>
  <si>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</si>
  <si>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</si>
  <si>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</si>
  <si>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Расходы на обеспечение деятельности (оказание услуг) муниципальных учреждений - библиотеки</t>
  </si>
  <si>
    <t>02 3 01 06100</t>
  </si>
  <si>
    <t>02 4 00 00000</t>
  </si>
  <si>
    <t>02 4 01 00000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</si>
  <si>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</si>
  <si>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02 4 01 00501</t>
  </si>
  <si>
    <t>Мероприятия в сфере культуры (проведение мероприятий по духовно-нравственному воспитанию)</t>
  </si>
  <si>
    <t>02 4 01 00502</t>
  </si>
  <si>
    <t>Основное меропритяие "Обеспечение функций культурно-досуговых учреждений"</t>
  </si>
  <si>
    <t>02 4 05 00000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</si>
  <si>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</si>
  <si>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02 4 05 06111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</si>
  <si>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</si>
  <si>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02 4 05 06112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</si>
  <si>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</si>
  <si>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</si>
  <si>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</si>
  <si>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</si>
  <si>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</si>
  <si>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</si>
  <si>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03 0 00 00000</t>
  </si>
  <si>
    <t>Подпрограмма "Дошкольное образование"</t>
  </si>
  <si>
    <t>03 1 00 00000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</si>
  <si>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</si>
  <si>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03 1 02 00000</t>
  </si>
  <si>
    <t>Расходы на обеспечение деятельности (оказание услуг) муниципальных учреждений - дошкольные образовательные организации (выполнение мун. задания)</t>
  </si>
  <si>
    <t>03 1 02 06041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</si>
  <si>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</si>
  <si>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</si>
  <si>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</si>
  <si>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03 1 02 62140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</si>
  <si>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</si>
  <si>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</si>
  <si>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</si>
  <si>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</si>
  <si>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 (выполнение мун. задания)</t>
  </si>
  <si>
    <t>03 2 01 06051</t>
  </si>
  <si>
    <t>03 2 01 53031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</si>
  <si>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</si>
  <si>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</si>
  <si>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</si>
  <si>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</si>
  <si>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</si>
  <si>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03 2 03 60680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</si>
  <si>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</si>
  <si>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</si>
  <si>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</si>
  <si>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</si>
  <si>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</si>
  <si>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</si>
  <si>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</si>
  <si>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</si>
  <si>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мун. задания )</t>
  </si>
  <si>
    <t>03 3 03 06061</t>
  </si>
  <si>
    <t>Подпрограмма "Обеспечивающая подпрограмма"</t>
  </si>
  <si>
    <t>03 5 00 00000</t>
  </si>
  <si>
    <t>Основное мероприятие "Создание условий для реализации полномочий органов местного самоуправления"</t>
  </si>
  <si>
    <t>03 5 01 00000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</si>
  <si>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</si>
  <si>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03 5 01 00131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</si>
  <si>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</si>
  <si>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03 5 01 00132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</si>
  <si>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</si>
  <si>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>03 5 01 00133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</si>
  <si>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</si>
  <si>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</si>
  <si>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</si>
  <si>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</si>
  <si>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</si>
  <si>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</si>
  <si>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</si>
  <si>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</si>
  <si>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Обеспечение предоставления гражданам субсидий на оплату жилого помещения и коммунальных услуг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</si>
  <si>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</si>
  <si>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</si>
  <si>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</si>
  <si>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</si>
  <si>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</si>
  <si>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Подпрограмма "Развитие и поддержка социально ориентированных некоммерческих организаций"</t>
  </si>
  <si>
    <t>04 9 00 00000</t>
  </si>
  <si>
    <t>Основное мероприятие "Осуществление финансовой поддержки СО НКО"</t>
  </si>
  <si>
    <t>04 9 01 00000</t>
  </si>
  <si>
    <t>Оказание финансовой поддержки общественным объединениям инвалидов, а также созданным общероссийскими общественными объединениями инвалидов</t>
  </si>
  <si>
    <t>04 9 01 00880</t>
  </si>
  <si>
    <t>Муниципальная программа "Спорт"</t>
  </si>
  <si>
    <t>05 0 00 00000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</si>
  <si>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</si>
  <si>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</si>
  <si>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</si>
  <si>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</si>
  <si>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</si>
  <si>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</si>
  <si>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</si>
  <si>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</si>
  <si>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Подпрограмма "Подготовка спортивного резерва"</t>
  </si>
  <si>
    <t>05 3 00 00000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</si>
  <si>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</si>
  <si>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</si>
  <si>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 Лыткарино")</t>
  </si>
  <si>
    <t>05 3 01 06151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</si>
  <si>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"СШОР Лыткарино")</t>
  </si>
  <si>
    <t>05 3 01 06152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</si>
  <si>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</si>
  <si>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</si>
  <si>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"Профилактика преступлений и иных правонарушений"</t>
  </si>
  <si>
    <t>08 1 00 00000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</si>
  <si>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</si>
  <si>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</si>
  <si>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</si>
  <si>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</si>
  <si>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"Развитие похоронного дела на территории Московской области"</t>
  </si>
  <si>
    <t>08 1 07 00000</t>
  </si>
  <si>
    <t>Содержание мест захоронения</t>
  </si>
  <si>
    <t>08 1 07 00590</t>
  </si>
  <si>
    <t>Расходы на обеспечение деятельности (оказание услуг) муниципальных учреждений в сфере похоронного дела</t>
  </si>
  <si>
    <t>08 1 07 06250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</si>
  <si>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</si>
  <si>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08 1 07 62820</t>
  </si>
  <si>
    <t>Подпрограмма «Развитие и совершенствование систем оповещения и информирования населения муниципального образования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</si>
  <si>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</si>
  <si>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</si>
  <si>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</si>
  <si>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</si>
  <si>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</si>
  <si>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 на территории муниципального образования Московской области»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</si>
  <si>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</si>
  <si>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</si>
  <si>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</si>
  <si>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</si>
  <si>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</si>
  <si>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</si>
  <si>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</si>
  <si>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</si>
  <si>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</si>
  <si>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Обеспечивающая подпрограмма</t>
  </si>
  <si>
    <t>08 6 00 00000</t>
  </si>
  <si>
    <t>08 6 01 00000</t>
  </si>
  <si>
    <t>Содержание и развитие муниципальных экстренных оперативных служб</t>
  </si>
  <si>
    <t>08 6 01 01020</t>
  </si>
  <si>
    <t>Муниципальная программа "Жилище"</t>
  </si>
  <si>
    <t>09 0 00 00000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</si>
  <si>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</si>
  <si>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</si>
  <si>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</si>
  <si>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</si>
  <si>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</si>
  <si>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</si>
  <si>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Муниципальная программа "Развитие инженерной инфраструктуры и энергоэффективности"</t>
  </si>
  <si>
    <t>10 0 00 00000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</si>
  <si>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</si>
  <si>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</si>
  <si>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</si>
  <si>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</si>
  <si>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Муниципальная программа "Управление имуществом и муниципальными финансами"</t>
  </si>
  <si>
    <t>12 0 00 00000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</si>
  <si>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</si>
  <si>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</si>
  <si>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</si>
  <si>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</si>
  <si>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</si>
  <si>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</si>
  <si>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</si>
  <si>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</si>
  <si>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</si>
  <si>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</si>
  <si>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12 1 07 00000</t>
  </si>
  <si>
    <t>12 1 07 00131</t>
  </si>
  <si>
    <t>12 1 07 00132</t>
  </si>
  <si>
    <t>12 1 07 00133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</si>
  <si>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</si>
  <si>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</si>
  <si>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</si>
  <si>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</si>
  <si>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</si>
  <si>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</si>
  <si>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</si>
  <si>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</si>
  <si>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</si>
  <si>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</si>
  <si>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</si>
  <si>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</si>
  <si>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</si>
  <si>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</si>
  <si>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</si>
  <si>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</si>
  <si>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</si>
  <si>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</si>
  <si>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</si>
  <si>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12 5 01 00162</t>
  </si>
  <si>
    <t>Обеспечение деятельности финансового органа (расходы  на  содержание  лиц,  замещающих должности  муниципальной  службы)</t>
  </si>
  <si>
    <t>12 5 01 00163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</si>
  <si>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</si>
  <si>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</si>
  <si>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МКУ"Комитет по торгам города Лыткарино")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</si>
  <si>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</si>
  <si>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</si>
  <si>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</si>
  <si>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</si>
  <si>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</si>
  <si>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Расходы на обеспечение деятельности(оказание услуг)муниципальных учреждений–обеспечение деятельности органов местного самоуправления (МБУ ЛАПТ-автотранспортное обслуживание)</t>
  </si>
  <si>
    <t>12 5 01 06094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</si>
  <si>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</si>
  <si>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</si>
  <si>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</si>
  <si>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</si>
  <si>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</si>
  <si>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</si>
  <si>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</si>
  <si>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</si>
  <si>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</si>
  <si>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</si>
  <si>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</si>
  <si>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</si>
  <si>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</si>
  <si>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</si>
  <si>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</si>
  <si>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</si>
  <si>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</si>
  <si>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Муниципальная программа "Развитие и функционирование дорожно-транспортного комплекса"</t>
  </si>
  <si>
    <t>14 0 00 00000</t>
  </si>
  <si>
    <t>Подпрограмма "Пассажирский транспорт общего пользования"</t>
  </si>
  <si>
    <t>14 1 00 00000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</si>
  <si>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</si>
  <si>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14 1 02 00000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</si>
  <si>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</t>
  </si>
  <si>
    <t>14 1 02 00282</t>
  </si>
  <si>
    <t>Подпрограмма "Дороги Подмосковья"</t>
  </si>
  <si>
    <t>14 2 00 00000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</si>
  <si>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</si>
  <si>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</si>
  <si>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</si>
  <si>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</si>
  <si>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</si>
  <si>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</si>
  <si>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</si>
  <si>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</si>
  <si>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</si>
  <si>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</si>
  <si>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</si>
  <si>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</si>
  <si>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</si>
  <si>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</si>
  <si>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</si>
  <si>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</si>
  <si>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</si>
  <si>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</si>
  <si>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</si>
  <si>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</si>
  <si>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</si>
  <si>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</si>
  <si>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</si>
  <si>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</si>
  <si>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</si>
  <si>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15 2 D2 S0600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</si>
  <si>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</si>
  <si>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</si>
  <si>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</si>
  <si>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</si>
  <si>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</si>
  <si>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</si>
  <si>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</si>
  <si>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</si>
  <si>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16 4 00 00000</t>
  </si>
  <si>
    <t>16 4 01 00000</t>
  </si>
  <si>
    <t>16 4 01 00131</t>
  </si>
  <si>
    <t>16 4 01 00132</t>
  </si>
  <si>
    <t>16 4 01 00133</t>
  </si>
  <si>
    <t>Муниципальная программа "Формирование современной комфортной городской среды"</t>
  </si>
  <si>
    <t>17 0 00 00000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</si>
  <si>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</si>
  <si>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</si>
  <si>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</si>
  <si>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</si>
  <si>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</si>
  <si>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</si>
  <si>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</si>
  <si>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</si>
  <si>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Подпрограмма "Создание условий для обеспечения комфортного проживания жителей в многоквартирных домах"</t>
  </si>
  <si>
    <t>17 3 00 00000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</si>
  <si>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</si>
  <si>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17 3 02 00000</t>
  </si>
  <si>
    <t>Проведение капитального ремонта многоквартирных домов</t>
  </si>
  <si>
    <t>17 3 02 01260</t>
  </si>
  <si>
    <t>17 5 00 00000</t>
  </si>
  <si>
    <t>17 5 01 00000</t>
  </si>
  <si>
    <t>17 5 01 00131</t>
  </si>
  <si>
    <t>17 5 01 00132</t>
  </si>
  <si>
    <t>17 5 01 00133</t>
  </si>
  <si>
    <t>Руководство и управление в сфере установленных функций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</si>
  <si>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</si>
  <si>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</si>
  <si>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</si>
  <si>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Депутат представительного органа местного самоуправления на постоянной основе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</si>
  <si>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</si>
  <si>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</si>
  <si>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</si>
  <si>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</si>
  <si>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95 0 00 00032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</si>
  <si>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</si>
  <si>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>95 0 00 00033</t>
  </si>
  <si>
    <t>Обеспечение деятельности избирательной комиссии муниципального образования (расходы на обеспечение деятельности)</t>
  </si>
  <si>
    <t>95 0 00 00051</t>
  </si>
  <si>
    <t>Обеспечение деятельности избирательной комиссии муниципального образования (расходы  на  содержание  лиц,  замещающих должности, не являющиеся должностями муниципальной  службы)</t>
  </si>
  <si>
    <t>95 0 00 00052</t>
  </si>
  <si>
    <t>Обеспечение деятельности избирательной комиссии муниципального образования (расходы  на  содержание  лиц,  замещающих должности  муниципальной  службы)</t>
  </si>
  <si>
    <t>95 0 00 00053</t>
  </si>
  <si>
    <t>Председатель Контрольно-счетной палаты</t>
  </si>
  <si>
    <t>95 0 00 00140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</si>
  <si>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</si>
  <si>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</si>
  <si>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</si>
  <si>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</si>
  <si>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</si>
  <si>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95 0 00 00153</t>
  </si>
  <si>
    <t>Непрограммные расходы</t>
  </si>
  <si>
    <t>99 0 00 00000</t>
  </si>
  <si>
    <t>Оплата исполнительных листов, судебных издержек</t>
  </si>
  <si>
    <t>99 0 00 00080</t>
  </si>
  <si>
    <t xml:space="preserve">Иные расходы (взыскания на средства бюджета)
</t>
  </si>
  <si>
    <t>99 0 00 04002</t>
  </si>
  <si>
    <t>Итого:</t>
  </si>
  <si>
    <t>ЦСР</t>
  </si>
  <si>
    <t>Итого программные расходы бюджета городского округа Лыткарино</t>
  </si>
  <si>
    <t>Итого непрограммные расходы бюджета городского округа Лыткарино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</si>
  <si>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</si>
  <si>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Подпрограмма "Развитие образования в сфере культуры Московской области"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</si>
  <si>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</si>
  <si>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</si>
  <si>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</si>
  <si>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</si>
  <si>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</si>
  <si>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</si>
  <si>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 2 03 S2870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</si>
  <si>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</si>
  <si>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</si>
  <si>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</si>
  <si>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</si>
  <si>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</si>
  <si>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</si>
  <si>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Взносы на капитальный ремонт общего имущества</t>
  </si>
  <si>
    <t>12 1 02 00180</t>
  </si>
  <si>
    <t>%гр.4/гр.3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</si>
  <si>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</si>
  <si>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04 5 00 00000</t>
  </si>
  <si>
    <t>04 5 01 00000</t>
  </si>
  <si>
    <t>04 5 01 60680</t>
  </si>
  <si>
    <t>Основное мероприятие "Корректировка списков кандидиатов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</si>
  <si>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</si>
  <si>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кандидиатов в присяжные заседатели федеральных судов общей юрисдикции в Российской Федерации</t>
  </si>
  <si>
    <t>13 5 04 51200</t>
  </si>
  <si>
    <t xml:space="preserve">Организация наружного освещения </t>
  </si>
  <si>
    <t>17 2 01 01480</t>
  </si>
  <si>
    <t>Расходы на обеспечение деятельности (оказание услуг) муниципальных учреждений в сфере благоустройства (МБУ/МАУ)</t>
  </si>
  <si>
    <t>17 2 01 06242</t>
  </si>
  <si>
    <t>17 5 01 62670</t>
  </si>
  <si>
    <t>Обеспечение деятельности контрольно-счетной палаты (расходы на содержание лиц, замещающих муниципальные должности)</t>
  </si>
  <si>
    <t>95 0 00 00154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</si>
  <si>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</si>
  <si>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03 2 01 62010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</si>
  <si>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</si>
  <si>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</si>
  <si>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02 7 01 00000</t>
  </si>
  <si>
    <t>Основное мероприятие "Хранение, комплектование, учет и использование архивных документов в муниципальных архивах"</t>
  </si>
  <si>
    <t>02 7 01 06160</t>
  </si>
  <si>
    <t>Расходы на обеспечение деятельности (оказание услуг) муниципальных архивов</t>
  </si>
  <si>
    <t>03 2 01 06052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</si>
  <si>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</si>
  <si>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03 2 05 00000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</si>
  <si>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</si>
  <si>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03 2 05 06050</t>
  </si>
  <si>
    <t>Расходы на обеспечение деятельности (оказание услуг) муниципальных учреждений - общеобразовательные организации</t>
  </si>
  <si>
    <t>04 2 00 00000</t>
  </si>
  <si>
    <t>Подпрограмма "Доступная среда"</t>
  </si>
  <si>
    <t>04 2 02 00000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</si>
  <si>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</si>
  <si>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 2 02 S1560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</si>
  <si>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</si>
  <si>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04 3 00 00000</t>
  </si>
  <si>
    <t>Подпрограмма "Развитие системы отдыха и оздоровления детей"</t>
  </si>
  <si>
    <t>04 3 05 00000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</si>
  <si>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</si>
  <si>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S2192</t>
  </si>
  <si>
    <t>04 9 01 00760</t>
  </si>
  <si>
    <t>Оказание  поддержки социально ориентированным некоммерческим организациям</t>
  </si>
  <si>
    <t>08 1 03 00000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</si>
  <si>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 образования Московской области»</t>
  </si>
  <si>
    <t>08 1 03 00300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</si>
  <si>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</si>
  <si>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Подпрограмма "Снижение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</si>
  <si>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08 2 00 00000</t>
  </si>
  <si>
    <t>08 2 01 00000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</si>
  <si>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  муниципального образования Московской области»</t>
  </si>
  <si>
    <t>08 2 01 00340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</si>
  <si>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</si>
  <si>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</si>
  <si>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Основное мероприятие  "Выполнение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</si>
  <si>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08 2 02 00730</t>
  </si>
  <si>
    <t>Осуществление мероприятий по обеспечению безопасности людей на водных объектах, охране их жизни и здоровья</t>
  </si>
  <si>
    <t>08 5 00 00000</t>
  </si>
  <si>
    <t>Подпрограмма «Обеспечение мероприятий гражданской обороны на территории муниципального образования Московской области»</t>
  </si>
  <si>
    <t>13 4 00 00000</t>
  </si>
  <si>
    <t>Подпрограмма «Молодежь Подмосковья»</t>
  </si>
  <si>
    <t>13 4 01 00000</t>
  </si>
  <si>
    <t>13 4 01 00770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</si>
  <si>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</si>
  <si>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Организация и осуществление мероприятий по работе с детьми и молодежью в городском округе</t>
  </si>
  <si>
    <t>14 1 02 00281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</si>
  <si>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 </t>
  </si>
  <si>
    <t>14 2 05 00210</t>
  </si>
  <si>
    <t>Мероприятия по обеспечению безопасности дорожного движения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</si>
  <si>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</si>
  <si>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</t>
  </si>
  <si>
    <t>15 2 01 00000</t>
  </si>
  <si>
    <t>15 2 01 01150</t>
  </si>
  <si>
    <t>Основное мероприятие  «Информационная инфраструктура»</t>
  </si>
  <si>
    <t>Развитие информационной инфраструктуры</t>
  </si>
  <si>
    <t>17 1 00 00000</t>
  </si>
  <si>
    <t>17 1 01 00000</t>
  </si>
  <si>
    <t>17 1 01 01340</t>
  </si>
  <si>
    <t>Подпрограмма «Комфортная городская среда»</t>
  </si>
  <si>
    <t>Основное мероприятие "Благоустройство общественных территорий муниципальных образований Московской области"</t>
  </si>
  <si>
    <t>Благоустройство дворовых территорий</t>
  </si>
  <si>
    <t>99 0 00 04008</t>
  </si>
  <si>
    <t>Иные расходы (возврат средств 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</si>
  <si>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02 3 01 L5198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</si>
  <si>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</si>
  <si>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03 3 06 00940</t>
  </si>
  <si>
    <t>03 3 06 00000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</si>
  <si>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</si>
  <si>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</si>
  <si>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Муниципальная программа "Развитие сельского хозяйства"</t>
  </si>
  <si>
    <t>06 0 00 00000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</si>
  <si>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</si>
  <si>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</si>
  <si>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</si>
  <si>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</si>
  <si>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</si>
  <si>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</si>
  <si>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08 6 02 00000</t>
  </si>
  <si>
    <t>08 6 02 63840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</si>
  <si>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</si>
  <si>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Основное мероприятие "Реализация полномочий, возложенных на Главное управление гражданской защиты Московской области, и полномочий государственных казенных учреждений Московской области"</t>
  </si>
  <si>
    <t>12 3 00 00000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</si>
  <si>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</si>
  <si>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</si>
  <si>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</si>
  <si>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</si>
  <si>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</si>
  <si>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Организация и осуществление мероприятий по мобилизационной подготовке</t>
  </si>
  <si>
    <t>12 5 01 00720</t>
  </si>
  <si>
    <t>Основное мероприятие "Информационная безопасность"</t>
  </si>
  <si>
    <t>15 2 02 00000</t>
  </si>
  <si>
    <t>15 2 02 01160</t>
  </si>
  <si>
    <t>Информационная безопасность</t>
  </si>
  <si>
    <t>Федеральный проект "Цифровая образовательная среда"</t>
  </si>
  <si>
    <t>15 2 E4 00000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</si>
  <si>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</si>
  <si>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</si>
  <si>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S3730</t>
  </si>
  <si>
    <t>Благоустройство лесопарковых зон</t>
  </si>
  <si>
    <t>17 1 F2 00000</t>
  </si>
  <si>
    <t>Федеральный проект "Формирование комфортной городской среды"</t>
  </si>
  <si>
    <t>17 1 F2 55559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</si>
  <si>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</si>
  <si>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-</t>
  </si>
  <si>
    <t>в 9 раз</t>
  </si>
  <si>
    <t>(тыс.руб.)</t>
  </si>
  <si>
    <t>Сведения об исполнении бюджета городского округа Лыткарино по расходам в разрезе муниципальных программ на 01.10.2022 года в сравнении с  расходами на 01.10.2021 г.</t>
  </si>
  <si>
    <t>Исполнено на 01.10.2021 г.</t>
  </si>
  <si>
    <t>Исполнено на 01.10.2022 г.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</si>
  <si>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</si>
  <si>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области"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</si>
  <si>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</si>
  <si>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Основное мероприятие "Обеспечение функций театрально-концертных учреждений, муниципальных учреждений культуры Московской области"</t>
  </si>
  <si>
    <t>Федеральный проект " Культурная среда"</t>
  </si>
  <si>
    <t>02 5 A1 00000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</si>
  <si>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</si>
  <si>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02 5 00 00000</t>
  </si>
  <si>
    <t>Приобретение музыкальных инструментов для муниципальных организаций дополнительного образования в сфере культуры Московской области</t>
  </si>
  <si>
    <t>02 5 A1 S0480</t>
  </si>
  <si>
    <t>Подпрограмма "Развитие архивного дела в Московской области"</t>
  </si>
  <si>
    <t>03 1 02 06042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</si>
  <si>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</si>
  <si>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04 2 02 00960</t>
  </si>
  <si>
    <t>Повышение доступности объектов культуры, спорта, образования для инвалидов и маломобильных групп населения</t>
  </si>
  <si>
    <t>04 3 05 S2191</t>
  </si>
  <si>
    <t>Мероприятия по организации отдыха детей в каникулярное время (организация  отдыха  детей  и  подростков  в  санаторно-курортных учреждениях и загородных оздоровительных лагерях)</t>
  </si>
  <si>
    <t>Мероприятия по организации отдыха детей в каникулярное время (организация  отдыха  детей  и  подростков  в  лагерях с дневным пребыванием)</t>
  </si>
  <si>
    <t>05 1 01 00550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</si>
  <si>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</si>
  <si>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08 1 01 00000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</si>
  <si>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</si>
  <si>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08 1 01 00320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</si>
  <si>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</si>
  <si>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10 3 00 00000</t>
  </si>
  <si>
    <t>Подпрограмма "Создание условий для обеспечения качественными коммунальными услугами"</t>
  </si>
  <si>
    <t>10 3 02 00000</t>
  </si>
  <si>
    <t>10 3 02 S0321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</si>
  <si>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</si>
  <si>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Капитальный ремонт, приобретение, монтаж и ввод в эксплуатацию объектов коммунальной инфраструктуры (капитальный ремонт сетей теплоснабжения)</t>
  </si>
  <si>
    <t>12 5 01 00870</t>
  </si>
  <si>
    <t>Взносы в общественные организации</t>
  </si>
  <si>
    <t>15 1 03 00000</t>
  </si>
  <si>
    <t>15 1 03 S0860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</si>
  <si>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</si>
  <si>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</si>
  <si>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</si>
  <si>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</si>
  <si>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F2 S1580</t>
  </si>
  <si>
    <t xml:space="preserve">Обустройство и установка детских игровых площадок на территории муниципальных образований Московской области </t>
  </si>
  <si>
    <t>04 3 05 00410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</si>
  <si>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</si>
  <si>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05 1 01 72610</t>
  </si>
  <si>
    <t>Подготовка основания, приобретение и установка плоскостных спортивных сооружений за счет средств местного бюджета</t>
  </si>
  <si>
    <t>09 8 00 00000</t>
  </si>
  <si>
    <t>09 8 03 00000</t>
  </si>
  <si>
    <t>09 8 03 54850</t>
  </si>
  <si>
    <t>Подпрограмма "Обеспечение жильем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</si>
  <si>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</si>
  <si>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Обеспечение жильем граждан, уволенных с военной службы (службы), и приравненных к ним лиц</t>
  </si>
  <si>
    <t>17 1 01 75559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</si>
  <si>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</t>
  </si>
  <si>
    <t>17 1 01 S1580</t>
  </si>
  <si>
    <t>Обустройство и установка детских игровых площадок на территории муниципальных образований Московской области</t>
  </si>
  <si>
    <t>17 1 01 S3760</t>
  </si>
  <si>
    <t>Обустройство пляжей</t>
  </si>
  <si>
    <t>17 2 01 71670</t>
  </si>
  <si>
    <t>Устройство контейнерных площадок за счет средств местного бюджета</t>
  </si>
  <si>
    <t>17 2 01 71870</t>
  </si>
  <si>
    <t>Создание и ремонт пешеходных коммуникаций за счет средств местного бюджета</t>
  </si>
  <si>
    <t>17 2 01 S1870</t>
  </si>
  <si>
    <t>Создание и ремонт пешеходных коммуникаций</t>
  </si>
  <si>
    <t>17 2 F2 00000</t>
  </si>
  <si>
    <t>17 2 F2 S2740</t>
  </si>
  <si>
    <t>Ремонт дворовых территорий</t>
  </si>
  <si>
    <t>в 4,1 раза</t>
  </si>
  <si>
    <t>в 4 раза</t>
  </si>
  <si>
    <t>в 4,7 раз</t>
  </si>
  <si>
    <t>в 2,4 раз</t>
  </si>
  <si>
    <t>в 2,5 раза</t>
  </si>
  <si>
    <t>в 7 раз</t>
  </si>
  <si>
    <t>в 22,7 раз</t>
  </si>
  <si>
    <t>в 4,5 раза</t>
  </si>
  <si>
    <t>в 13 раз</t>
  </si>
  <si>
    <t>в 25,9 раз</t>
  </si>
  <si>
    <t>в 8 раз</t>
  </si>
  <si>
    <t>в 2 раза</t>
  </si>
  <si>
    <t>в 6,3 раза</t>
  </si>
  <si>
    <t>в 5,5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</si>
</sst>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#,##0.0"/>
  </numFmts>
  <fonts count="15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 applyBorder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79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7" fillId="3" borderId="0" xfId="0" applyNumberFormat="1" applyFont="1" applyFill="1" applyAlignment="1" applyProtection="1"/>
    <xf numFmtId="0" fontId="7" fillId="4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9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vertical="center" wrapText="1"/>
    </xf>
    <xf numFmtId="0" fontId="9" fillId="0" borderId="3" xfId="2" applyFont="1" applyFill="1" applyBorder="1" applyAlignment="1" applyProtection="1">
      <alignment vertical="center" wrapText="1"/>
      <protection locked="0" hidden="1"/>
    </xf>
    <xf numFmtId="0" fontId="9" fillId="0" borderId="3" xfId="0" applyNumberFormat="1" applyFont="1" applyFill="1" applyBorder="1" applyAlignment="1" applyProtection="1">
      <alignment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9" fillId="0" borderId="3" xfId="0" applyFont="1" applyFill="1" applyBorder="1" applyAlignment="1" applyProtection="1">
      <alignment horizontal="left" vertical="center" wrapText="1"/>
      <protection locked="0" hidden="1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9" fillId="2" borderId="6" xfId="2" applyNumberFormat="1" applyFont="1" applyFill="1" applyBorder="1" applyAlignment="1" applyProtection="1">
      <alignment horizontal="left" wrapText="1"/>
      <protection locked="0" hidden="1"/>
    </xf>
    <xf numFmtId="0" fontId="9" fillId="2" borderId="3" xfId="2" applyNumberFormat="1" applyFont="1" applyFill="1" applyBorder="1" applyAlignment="1" applyProtection="1">
      <alignment horizontal="left" wrapText="1"/>
      <protection locked="0" hidden="1"/>
    </xf>
    <xf numFmtId="0" fontId="9" fillId="2" borderId="6" xfId="2" applyFont="1" applyFill="1" applyBorder="1" applyAlignment="1" applyProtection="1">
      <alignment wrapText="1"/>
      <protection locked="0" hidden="1"/>
    </xf>
    <xf numFmtId="0" fontId="9" fillId="2" borderId="6" xfId="2" applyFont="1" applyFill="1" applyBorder="1" applyAlignment="1" applyProtection="1">
      <alignment horizontal="left" wrapText="1"/>
      <protection locked="0" hidden="1"/>
    </xf>
    <xf numFmtId="49" fontId="9" fillId="2" borderId="6" xfId="2" applyNumberFormat="1" applyFont="1" applyFill="1" applyBorder="1" applyAlignment="1" applyProtection="1">
      <alignment horizontal="left" wrapText="1"/>
      <protection locked="0" hidden="1"/>
    </xf>
    <xf numFmtId="0" fontId="9" fillId="2" borderId="6" xfId="2" applyNumberFormat="1" applyFont="1" applyFill="1" applyBorder="1" applyAlignment="1" applyProtection="1">
      <alignment wrapText="1"/>
      <protection locked="0" hidden="1"/>
    </xf>
    <xf numFmtId="49" fontId="9" fillId="2" borderId="6" xfId="2" applyNumberFormat="1" applyFont="1" applyFill="1" applyBorder="1" applyAlignment="1" applyProtection="1">
      <alignment wrapText="1"/>
      <protection locked="0" hidden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/>
    <xf numFmtId="0" fontId="9" fillId="2" borderId="6" xfId="2" applyFont="1" applyFill="1" applyBorder="1" applyAlignment="1">
      <alignment wrapText="1"/>
    </xf>
    <xf numFmtId="0" fontId="4" fillId="0" borderId="0" xfId="0" applyNumberFormat="1" applyFont="1" applyFill="1" applyAlignment="1" applyProtection="1"/>
    <xf numFmtId="0" fontId="9" fillId="2" borderId="6" xfId="2" applyFont="1" applyFill="1" applyBorder="1" applyAlignment="1">
      <alignment horizontal="left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/>
    <xf numFmtId="165" fontId="4" fillId="0" borderId="0" xfId="0" applyNumberFormat="1" applyFont="1" applyFill="1" applyAlignment="1" applyProtection="1"/>
    <xf numFmtId="165" fontId="2" fillId="2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 vertical="center" wrapText="1"/>
    </xf>
    <xf numFmtId="1" fontId="3" fillId="0" borderId="2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167" fontId="13" fillId="2" borderId="4" xfId="0" applyNumberFormat="1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 applyProtection="1">
      <alignment horizontal="center" vertical="center" wrapText="1"/>
    </xf>
    <xf numFmtId="167" fontId="14" fillId="2" borderId="4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 applyProtection="1">
      <alignment horizontal="center" vertical="center" wrapText="1"/>
    </xf>
    <xf numFmtId="167" fontId="7" fillId="2" borderId="3" xfId="0" applyNumberFormat="1" applyFont="1" applyFill="1" applyBorder="1" applyAlignment="1" applyProtection="1">
      <alignment horizontal="center" vertical="center" wrapText="1"/>
    </xf>
    <xf numFmtId="167" fontId="14" fillId="2" borderId="0" xfId="0" applyNumberFormat="1" applyFont="1" applyFill="1" applyBorder="1" applyAlignment="1">
      <alignment horizontal="center" vertical="center"/>
    </xf>
    <xf numFmtId="167" fontId="4" fillId="2" borderId="3" xfId="0" applyNumberFormat="1" applyFont="1" applyFill="1" applyBorder="1" applyAlignment="1" applyProtection="1">
      <alignment horizontal="center" vertical="center" wrapText="1"/>
    </xf>
    <xf numFmtId="167" fontId="12" fillId="2" borderId="3" xfId="0" applyNumberFormat="1" applyFont="1" applyFill="1" applyBorder="1" applyAlignment="1" applyProtection="1">
      <alignment horizontal="center" vertical="center" wrapText="1"/>
    </xf>
    <xf numFmtId="167" fontId="4" fillId="2" borderId="5" xfId="0" applyNumberFormat="1" applyFont="1" applyFill="1" applyBorder="1" applyAlignment="1" applyProtection="1">
      <alignment horizontal="center" vertical="center" wrapText="1"/>
    </xf>
    <xf numFmtId="167" fontId="4" fillId="0" borderId="5" xfId="0" applyNumberFormat="1" applyFont="1" applyFill="1" applyBorder="1" applyAlignment="1" applyProtection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3"/>
  <sheetViews>
    <sheetView tabSelected="1" view="pageBreakPreview" zoomScale="110" zoomScaleNormal="100" zoomScaleSheetLayoutView="110" workbookViewId="0">
      <selection activeCell="G1" sqref="G1"/>
    </sheetView>
  </sheetViews>
  <sheetFormatPr defaultColWidth="9.109375" defaultRowHeight="13.8" x14ac:dyDescent="0.25"/>
  <cols>
    <col min="1" max="1" width="71.109375" style="1" customWidth="1"/>
    <col min="2" max="2" width="15.109375" style="9" customWidth="1"/>
    <col min="3" max="3" width="19.88671875" style="55" customWidth="1"/>
    <col min="4" max="4" width="17.6640625" style="54" customWidth="1"/>
    <col min="5" max="5" width="10.6640625" style="1" customWidth="1"/>
    <col min="6" max="16384" width="9.109375" style="1"/>
  </cols>
  <sheetData>
    <row r="1" spans="1:5" ht="60.75" customHeight="1" x14ac:dyDescent="0.25">
      <c r="A1" s="63" t="s">
        <v>486</v>
      </c>
      <c r="B1" s="64"/>
      <c r="C1" s="64"/>
      <c r="D1" s="64"/>
      <c r="E1" s="64"/>
    </row>
    <row r="2" spans="1:5" ht="16.2" thickBot="1" x14ac:dyDescent="0.35">
      <c r="A2" s="61"/>
      <c r="B2" s="62"/>
      <c r="E2" s="26" t="s">
        <v>485</v>
      </c>
    </row>
    <row r="3" spans="1:5" ht="34.200000000000003" thickBot="1" x14ac:dyDescent="0.3">
      <c r="A3" s="11" t="s">
        <v>0</v>
      </c>
      <c r="B3" s="11" t="s">
        <v>340</v>
      </c>
      <c r="C3" s="56" t="s">
        <v>487</v>
      </c>
      <c r="D3" s="59" t="s">
        <v>488</v>
      </c>
      <c r="E3" s="25" t="s">
        <v>360</v>
      </c>
    </row>
    <row r="4" spans="1:5" ht="15.6" x14ac:dyDescent="0.3">
      <c r="A4" s="12">
        <v>1</v>
      </c>
      <c r="B4" s="12">
        <v>2</v>
      </c>
      <c r="C4" s="58">
        <v>3</v>
      </c>
      <c r="D4" s="12">
        <v>4</v>
      </c>
      <c r="E4" s="12">
        <v>5</v>
      </c>
    </row>
    <row r="5" spans="1:5" s="5" customFormat="1" x14ac:dyDescent="0.25">
      <c r="A5" s="20" t="s">
        <v>1</v>
      </c>
      <c r="B5" s="13" t="s">
        <v>2</v>
      </c>
      <c r="C5" s="65">
        <v>3247.5</v>
      </c>
      <c r="D5" s="66">
        <v>332.9</v>
      </c>
      <c r="E5" s="18">
        <f>D5/C5</f>
        <v>0.10250962278675904</v>
      </c>
    </row>
    <row r="6" spans="1:5" ht="27.6" x14ac:dyDescent="0.25">
      <c r="A6" s="21" t="s">
        <v>3</v>
      </c>
      <c r="B6" s="14" t="s">
        <v>4</v>
      </c>
      <c r="C6" s="67">
        <v>3247.5</v>
      </c>
      <c r="D6" s="68">
        <v>332.9</v>
      </c>
      <c r="E6" s="19">
        <f>D6/C6</f>
        <v>0.10250962278675904</v>
      </c>
    </row>
    <row r="7" spans="1:5" ht="27.6" x14ac:dyDescent="0.25">
      <c r="A7" s="21" t="s">
        <v>5</v>
      </c>
      <c r="B7" s="14" t="s">
        <v>6</v>
      </c>
      <c r="C7" s="67">
        <v>3247.5</v>
      </c>
      <c r="D7" s="68">
        <v>332.9</v>
      </c>
      <c r="E7" s="19">
        <f t="shared" ref="E7:E73" si="0">D7/C7</f>
        <v>0.10250962278675904</v>
      </c>
    </row>
    <row r="8" spans="1:5" ht="55.2" x14ac:dyDescent="0.25">
      <c r="A8" s="21" t="s">
        <v>7</v>
      </c>
      <c r="B8" s="14" t="s">
        <v>8</v>
      </c>
      <c r="C8" s="67">
        <v>3247.5</v>
      </c>
      <c r="D8" s="68">
        <v>332.9</v>
      </c>
      <c r="E8" s="19">
        <f t="shared" si="0"/>
        <v>0.10250962278675904</v>
      </c>
    </row>
    <row r="9" spans="1:5" s="5" customFormat="1" x14ac:dyDescent="0.25">
      <c r="A9" s="20" t="s">
        <v>9</v>
      </c>
      <c r="B9" s="13" t="s">
        <v>10</v>
      </c>
      <c r="C9" s="69">
        <v>116794.2</v>
      </c>
      <c r="D9" s="66">
        <f>D10+D13+D18+D28+D31</f>
        <v>113701.59999999999</v>
      </c>
      <c r="E9" s="18">
        <f t="shared" si="0"/>
        <v>0.97352094538941136</v>
      </c>
    </row>
    <row r="10" spans="1:5" x14ac:dyDescent="0.25">
      <c r="A10" s="21" t="s">
        <v>489</v>
      </c>
      <c r="B10" s="14" t="s">
        <v>11</v>
      </c>
      <c r="C10" s="67">
        <v>11799.4</v>
      </c>
      <c r="D10" s="68">
        <v>12420.7</v>
      </c>
      <c r="E10" s="19">
        <f t="shared" si="0"/>
        <v>1.052655219756937</v>
      </c>
    </row>
    <row r="11" spans="1:5" ht="27.6" x14ac:dyDescent="0.25">
      <c r="A11" s="21" t="s">
        <v>12</v>
      </c>
      <c r="B11" s="14" t="s">
        <v>13</v>
      </c>
      <c r="C11" s="67">
        <v>11799.4</v>
      </c>
      <c r="D11" s="68">
        <v>12420.7</v>
      </c>
      <c r="E11" s="19">
        <f t="shared" si="0"/>
        <v>1.052655219756937</v>
      </c>
    </row>
    <row r="12" spans="1:5" ht="27.6" x14ac:dyDescent="0.25">
      <c r="A12" s="21" t="s">
        <v>14</v>
      </c>
      <c r="B12" s="14" t="s">
        <v>15</v>
      </c>
      <c r="C12" s="67">
        <v>11799.4</v>
      </c>
      <c r="D12" s="68">
        <v>12420.7</v>
      </c>
      <c r="E12" s="19">
        <f t="shared" si="0"/>
        <v>1.052655219756937</v>
      </c>
    </row>
    <row r="13" spans="1:5" x14ac:dyDescent="0.25">
      <c r="A13" s="21" t="s">
        <v>490</v>
      </c>
      <c r="B13" s="14" t="s">
        <v>16</v>
      </c>
      <c r="C13" s="67">
        <v>19214</v>
      </c>
      <c r="D13" s="68">
        <f>D15+D16+D17</f>
        <v>19139.5</v>
      </c>
      <c r="E13" s="19">
        <f t="shared" si="0"/>
        <v>0.99612261892370146</v>
      </c>
    </row>
    <row r="14" spans="1:5" ht="27.6" x14ac:dyDescent="0.25">
      <c r="A14" s="21" t="s">
        <v>17</v>
      </c>
      <c r="B14" s="14" t="s">
        <v>18</v>
      </c>
      <c r="C14" s="67">
        <v>19214</v>
      </c>
      <c r="D14" s="68">
        <v>19139.5</v>
      </c>
      <c r="E14" s="19">
        <f t="shared" si="0"/>
        <v>0.99612261892370146</v>
      </c>
    </row>
    <row r="15" spans="1:5" s="36" customFormat="1" ht="27.6" x14ac:dyDescent="0.25">
      <c r="A15" s="21" t="s">
        <v>379</v>
      </c>
      <c r="B15" s="14" t="s">
        <v>378</v>
      </c>
      <c r="C15" s="67">
        <v>681.7</v>
      </c>
      <c r="D15" s="68">
        <v>343.5</v>
      </c>
      <c r="E15" s="19">
        <f t="shared" si="0"/>
        <v>0.50388734047234851</v>
      </c>
    </row>
    <row r="16" spans="1:5" ht="27.6" x14ac:dyDescent="0.25">
      <c r="A16" s="21" t="s">
        <v>19</v>
      </c>
      <c r="B16" s="14" t="s">
        <v>20</v>
      </c>
      <c r="C16" s="67">
        <v>18532.3</v>
      </c>
      <c r="D16" s="68">
        <v>18407.599999999999</v>
      </c>
      <c r="E16" s="19">
        <f t="shared" si="0"/>
        <v>0.99327120756732834</v>
      </c>
    </row>
    <row r="17" spans="1:5" s="37" customFormat="1" ht="55.2" x14ac:dyDescent="0.25">
      <c r="A17" s="48" t="s">
        <v>444</v>
      </c>
      <c r="B17" s="14" t="s">
        <v>443</v>
      </c>
      <c r="C17" s="70">
        <v>0</v>
      </c>
      <c r="D17" s="68">
        <v>388.4</v>
      </c>
      <c r="E17" s="19" t="s">
        <v>483</v>
      </c>
    </row>
    <row r="18" spans="1:5" ht="41.4" x14ac:dyDescent="0.25">
      <c r="A18" s="21" t="s">
        <v>491</v>
      </c>
      <c r="B18" s="14" t="s">
        <v>21</v>
      </c>
      <c r="C18" s="71">
        <v>42735.3</v>
      </c>
      <c r="D18" s="68">
        <v>46782.2</v>
      </c>
      <c r="E18" s="19">
        <f t="shared" si="0"/>
        <v>1.0946968899247225</v>
      </c>
    </row>
    <row r="19" spans="1:5" ht="27.6" x14ac:dyDescent="0.25">
      <c r="A19" s="21" t="s">
        <v>492</v>
      </c>
      <c r="B19" s="14" t="s">
        <v>22</v>
      </c>
      <c r="C19" s="71">
        <v>5723.5</v>
      </c>
      <c r="D19" s="68">
        <f>D20+D21</f>
        <v>8072</v>
      </c>
      <c r="E19" s="19">
        <f t="shared" si="0"/>
        <v>1.4103258495675723</v>
      </c>
    </row>
    <row r="20" spans="1:5" ht="27.6" x14ac:dyDescent="0.25">
      <c r="A20" s="21" t="s">
        <v>23</v>
      </c>
      <c r="B20" s="14" t="s">
        <v>24</v>
      </c>
      <c r="C20" s="71">
        <v>5657.9</v>
      </c>
      <c r="D20" s="68">
        <v>7959.7</v>
      </c>
      <c r="E20" s="19">
        <f t="shared" si="0"/>
        <v>1.4068293889959174</v>
      </c>
    </row>
    <row r="21" spans="1:5" ht="27.6" x14ac:dyDescent="0.25">
      <c r="A21" s="21" t="s">
        <v>25</v>
      </c>
      <c r="B21" s="14" t="s">
        <v>26</v>
      </c>
      <c r="C21" s="71">
        <v>65.599999999999994</v>
      </c>
      <c r="D21" s="68">
        <v>112.3</v>
      </c>
      <c r="E21" s="19">
        <f t="shared" si="0"/>
        <v>1.711890243902439</v>
      </c>
    </row>
    <row r="22" spans="1:5" ht="27.6" x14ac:dyDescent="0.25">
      <c r="A22" s="21" t="s">
        <v>27</v>
      </c>
      <c r="B22" s="14" t="s">
        <v>28</v>
      </c>
      <c r="C22" s="71">
        <v>37011.800000000003</v>
      </c>
      <c r="D22" s="68">
        <f>D23+D24</f>
        <v>38710.199999999997</v>
      </c>
      <c r="E22" s="19">
        <f t="shared" si="0"/>
        <v>1.0458880681296234</v>
      </c>
    </row>
    <row r="23" spans="1:5" ht="41.4" x14ac:dyDescent="0.25">
      <c r="A23" s="21" t="s">
        <v>29</v>
      </c>
      <c r="B23" s="14" t="s">
        <v>30</v>
      </c>
      <c r="C23" s="71">
        <v>19222.7</v>
      </c>
      <c r="D23" s="68">
        <v>19677.099999999999</v>
      </c>
      <c r="E23" s="19">
        <f t="shared" si="0"/>
        <v>1.0236387188064111</v>
      </c>
    </row>
    <row r="24" spans="1:5" ht="55.2" x14ac:dyDescent="0.25">
      <c r="A24" s="21" t="s">
        <v>31</v>
      </c>
      <c r="B24" s="14" t="s">
        <v>32</v>
      </c>
      <c r="C24" s="71">
        <v>17789.099999999999</v>
      </c>
      <c r="D24" s="68">
        <v>19033.099999999999</v>
      </c>
      <c r="E24" s="19">
        <f t="shared" si="0"/>
        <v>1.0699304630363538</v>
      </c>
    </row>
    <row r="25" spans="1:5" s="51" customFormat="1" ht="41.4" x14ac:dyDescent="0.25">
      <c r="A25" s="21" t="s">
        <v>495</v>
      </c>
      <c r="B25" s="14" t="s">
        <v>496</v>
      </c>
      <c r="C25" s="68">
        <v>10562</v>
      </c>
      <c r="D25" s="68">
        <v>0</v>
      </c>
      <c r="E25" s="19">
        <f t="shared" si="0"/>
        <v>0</v>
      </c>
    </row>
    <row r="26" spans="1:5" s="51" customFormat="1" x14ac:dyDescent="0.25">
      <c r="A26" s="21" t="s">
        <v>493</v>
      </c>
      <c r="B26" s="14" t="s">
        <v>494</v>
      </c>
      <c r="C26" s="71">
        <v>10562</v>
      </c>
      <c r="D26" s="68">
        <v>0</v>
      </c>
      <c r="E26" s="19">
        <f t="shared" si="0"/>
        <v>0</v>
      </c>
    </row>
    <row r="27" spans="1:5" s="51" customFormat="1" ht="27.6" x14ac:dyDescent="0.25">
      <c r="A27" s="21" t="s">
        <v>497</v>
      </c>
      <c r="B27" s="14" t="s">
        <v>498</v>
      </c>
      <c r="C27" s="71">
        <v>10562</v>
      </c>
      <c r="D27" s="68">
        <v>0</v>
      </c>
      <c r="E27" s="19">
        <f t="shared" si="0"/>
        <v>0</v>
      </c>
    </row>
    <row r="28" spans="1:5" s="6" customFormat="1" x14ac:dyDescent="0.25">
      <c r="A28" s="29" t="s">
        <v>344</v>
      </c>
      <c r="B28" s="15" t="s">
        <v>347</v>
      </c>
      <c r="C28" s="71">
        <v>30929.200000000001</v>
      </c>
      <c r="D28" s="68">
        <v>33719.300000000003</v>
      </c>
      <c r="E28" s="19">
        <f t="shared" si="0"/>
        <v>1.0902092520983409</v>
      </c>
    </row>
    <row r="29" spans="1:5" s="6" customFormat="1" ht="27.6" x14ac:dyDescent="0.25">
      <c r="A29" s="29" t="s">
        <v>345</v>
      </c>
      <c r="B29" s="15" t="s">
        <v>348</v>
      </c>
      <c r="C29" s="71">
        <v>30929.200000000001</v>
      </c>
      <c r="D29" s="68">
        <v>33719.300000000003</v>
      </c>
      <c r="E29" s="19">
        <f t="shared" si="0"/>
        <v>1.0902092520983409</v>
      </c>
    </row>
    <row r="30" spans="1:5" s="6" customFormat="1" ht="27.6" x14ac:dyDescent="0.25">
      <c r="A30" s="30" t="s">
        <v>346</v>
      </c>
      <c r="B30" s="15" t="s">
        <v>349</v>
      </c>
      <c r="C30" s="71">
        <v>30929.200000000001</v>
      </c>
      <c r="D30" s="68">
        <v>33719.300000000003</v>
      </c>
      <c r="E30" s="19">
        <f t="shared" si="0"/>
        <v>1.0902092520983409</v>
      </c>
    </row>
    <row r="31" spans="1:5" x14ac:dyDescent="0.25">
      <c r="A31" s="21" t="s">
        <v>499</v>
      </c>
      <c r="B31" s="14" t="s">
        <v>33</v>
      </c>
      <c r="C31" s="71">
        <v>1554.3</v>
      </c>
      <c r="D31" s="68">
        <f>D33+D35</f>
        <v>1639.8999999999999</v>
      </c>
      <c r="E31" s="19">
        <f t="shared" si="0"/>
        <v>1.0550730232258894</v>
      </c>
    </row>
    <row r="32" spans="1:5" s="36" customFormat="1" ht="27.6" x14ac:dyDescent="0.25">
      <c r="A32" s="21" t="s">
        <v>381</v>
      </c>
      <c r="B32" s="14" t="s">
        <v>380</v>
      </c>
      <c r="C32" s="71">
        <v>520.79999999999995</v>
      </c>
      <c r="D32" s="68">
        <v>511.3</v>
      </c>
      <c r="E32" s="19">
        <f t="shared" si="0"/>
        <v>0.98175883256528429</v>
      </c>
    </row>
    <row r="33" spans="1:5" s="36" customFormat="1" ht="27.6" x14ac:dyDescent="0.25">
      <c r="A33" s="30" t="s">
        <v>383</v>
      </c>
      <c r="B33" s="14" t="s">
        <v>382</v>
      </c>
      <c r="C33" s="71">
        <v>520.79999999999995</v>
      </c>
      <c r="D33" s="68">
        <v>511.3</v>
      </c>
      <c r="E33" s="19">
        <f t="shared" si="0"/>
        <v>0.98175883256528429</v>
      </c>
    </row>
    <row r="34" spans="1:5" ht="41.4" x14ac:dyDescent="0.25">
      <c r="A34" s="21" t="s">
        <v>34</v>
      </c>
      <c r="B34" s="14" t="s">
        <v>35</v>
      </c>
      <c r="C34" s="71">
        <v>1033.5</v>
      </c>
      <c r="D34" s="68">
        <v>1128.5999999999999</v>
      </c>
      <c r="E34" s="19">
        <f t="shared" si="0"/>
        <v>1.0920174165457184</v>
      </c>
    </row>
    <row r="35" spans="1:5" ht="55.2" x14ac:dyDescent="0.25">
      <c r="A35" s="21" t="s">
        <v>36</v>
      </c>
      <c r="B35" s="14" t="s">
        <v>37</v>
      </c>
      <c r="C35" s="71">
        <v>1033.5</v>
      </c>
      <c r="D35" s="68">
        <v>1128.5999999999999</v>
      </c>
      <c r="E35" s="19">
        <f t="shared" si="0"/>
        <v>1.0920174165457184</v>
      </c>
    </row>
    <row r="36" spans="1:5" s="5" customFormat="1" x14ac:dyDescent="0.25">
      <c r="A36" s="20" t="s">
        <v>38</v>
      </c>
      <c r="B36" s="13" t="s">
        <v>39</v>
      </c>
      <c r="C36" s="69">
        <v>687296.6</v>
      </c>
      <c r="D36" s="66">
        <f>D37+D43+D57+D62</f>
        <v>677198.3</v>
      </c>
      <c r="E36" s="18">
        <f t="shared" si="0"/>
        <v>0.98530721670964194</v>
      </c>
    </row>
    <row r="37" spans="1:5" x14ac:dyDescent="0.25">
      <c r="A37" s="21" t="s">
        <v>40</v>
      </c>
      <c r="B37" s="14" t="s">
        <v>41</v>
      </c>
      <c r="C37" s="71">
        <v>298138.90000000002</v>
      </c>
      <c r="D37" s="68">
        <v>88261</v>
      </c>
      <c r="E37" s="19">
        <f t="shared" si="0"/>
        <v>0.29603986598192988</v>
      </c>
    </row>
    <row r="38" spans="1:5" ht="27.6" x14ac:dyDescent="0.25">
      <c r="A38" s="21" t="s">
        <v>42</v>
      </c>
      <c r="B38" s="14" t="s">
        <v>43</v>
      </c>
      <c r="C38" s="71">
        <v>298138.90000000002</v>
      </c>
      <c r="D38" s="68">
        <f>D39+D42</f>
        <v>88261</v>
      </c>
      <c r="E38" s="19">
        <f t="shared" si="0"/>
        <v>0.29603986598192988</v>
      </c>
    </row>
    <row r="39" spans="1:5" ht="41.4" x14ac:dyDescent="0.25">
      <c r="A39" s="21" t="s">
        <v>44</v>
      </c>
      <c r="B39" s="14" t="s">
        <v>45</v>
      </c>
      <c r="C39" s="71">
        <v>103137.4</v>
      </c>
      <c r="D39" s="68">
        <v>78185.100000000006</v>
      </c>
      <c r="E39" s="19">
        <f t="shared" si="0"/>
        <v>0.7580673935934007</v>
      </c>
    </row>
    <row r="40" spans="1:5" s="51" customFormat="1" ht="45.75" customHeight="1" x14ac:dyDescent="0.25">
      <c r="A40" s="21" t="s">
        <v>501</v>
      </c>
      <c r="B40" s="14" t="s">
        <v>500</v>
      </c>
      <c r="C40" s="68">
        <v>712.1</v>
      </c>
      <c r="D40" s="68">
        <v>0</v>
      </c>
      <c r="E40" s="19">
        <f t="shared" si="0"/>
        <v>0</v>
      </c>
    </row>
    <row r="41" spans="1:5" ht="82.8" x14ac:dyDescent="0.25">
      <c r="A41" s="21" t="s">
        <v>46</v>
      </c>
      <c r="B41" s="14" t="s">
        <v>47</v>
      </c>
      <c r="C41" s="68">
        <v>184009.4</v>
      </c>
      <c r="D41" s="68">
        <v>0</v>
      </c>
      <c r="E41" s="19">
        <f t="shared" si="0"/>
        <v>0</v>
      </c>
    </row>
    <row r="42" spans="1:5" ht="55.2" x14ac:dyDescent="0.25">
      <c r="A42" s="21" t="s">
        <v>48</v>
      </c>
      <c r="B42" s="14" t="s">
        <v>49</v>
      </c>
      <c r="C42" s="71">
        <v>10280</v>
      </c>
      <c r="D42" s="68">
        <v>10075.9</v>
      </c>
      <c r="E42" s="19">
        <f t="shared" si="0"/>
        <v>0.98014591439688714</v>
      </c>
    </row>
    <row r="43" spans="1:5" x14ac:dyDescent="0.25">
      <c r="A43" s="21" t="s">
        <v>50</v>
      </c>
      <c r="B43" s="14" t="s">
        <v>51</v>
      </c>
      <c r="C43" s="71">
        <v>333364.7</v>
      </c>
      <c r="D43" s="68">
        <f>D44+D50+D55</f>
        <v>540181.70000000007</v>
      </c>
      <c r="E43" s="19">
        <f t="shared" si="0"/>
        <v>1.6203926210543589</v>
      </c>
    </row>
    <row r="44" spans="1:5" ht="27.6" x14ac:dyDescent="0.25">
      <c r="A44" s="21" t="s">
        <v>52</v>
      </c>
      <c r="B44" s="14" t="s">
        <v>53</v>
      </c>
      <c r="C44" s="71">
        <v>319540.40000000002</v>
      </c>
      <c r="D44" s="68">
        <f>D45+D46+D47+D48</f>
        <v>522218.4</v>
      </c>
      <c r="E44" s="19">
        <f t="shared" si="0"/>
        <v>1.6342797342683428</v>
      </c>
    </row>
    <row r="45" spans="1:5" ht="27.6" x14ac:dyDescent="0.25">
      <c r="A45" s="21" t="s">
        <v>54</v>
      </c>
      <c r="B45" s="14" t="s">
        <v>55</v>
      </c>
      <c r="C45" s="71">
        <v>49493.5</v>
      </c>
      <c r="D45" s="68">
        <v>38042.9</v>
      </c>
      <c r="E45" s="19">
        <f t="shared" si="0"/>
        <v>0.76864436744218945</v>
      </c>
    </row>
    <row r="46" spans="1:5" s="36" customFormat="1" ht="41.4" x14ac:dyDescent="0.25">
      <c r="A46" s="21" t="s">
        <v>385</v>
      </c>
      <c r="B46" s="14" t="s">
        <v>384</v>
      </c>
      <c r="C46" s="71">
        <v>750.3</v>
      </c>
      <c r="D46" s="68">
        <v>2893.3</v>
      </c>
      <c r="E46" s="19">
        <f t="shared" si="0"/>
        <v>3.8561908569905374</v>
      </c>
    </row>
    <row r="47" spans="1:5" ht="151.80000000000001" x14ac:dyDescent="0.25">
      <c r="A47" s="21" t="s">
        <v>343</v>
      </c>
      <c r="B47" s="14" t="s">
        <v>56</v>
      </c>
      <c r="C47" s="68">
        <v>13768.7</v>
      </c>
      <c r="D47" s="68">
        <v>13768.7</v>
      </c>
      <c r="E47" s="19">
        <f t="shared" si="0"/>
        <v>1</v>
      </c>
    </row>
    <row r="48" spans="1:5" s="28" customFormat="1" ht="151.80000000000001" x14ac:dyDescent="0.25">
      <c r="A48" s="21" t="s">
        <v>376</v>
      </c>
      <c r="B48" s="14" t="s">
        <v>377</v>
      </c>
      <c r="C48" s="68">
        <v>0</v>
      </c>
      <c r="D48" s="68">
        <v>467513.5</v>
      </c>
      <c r="E48" s="19" t="s">
        <v>483</v>
      </c>
    </row>
    <row r="49" spans="1:5" ht="124.2" x14ac:dyDescent="0.25">
      <c r="A49" s="21" t="s">
        <v>57</v>
      </c>
      <c r="B49" s="14" t="s">
        <v>58</v>
      </c>
      <c r="C49" s="71">
        <v>255527.9</v>
      </c>
      <c r="D49" s="68">
        <v>0</v>
      </c>
      <c r="E49" s="19">
        <f t="shared" si="0"/>
        <v>0</v>
      </c>
    </row>
    <row r="50" spans="1:5" ht="55.2" x14ac:dyDescent="0.25">
      <c r="A50" s="21" t="s">
        <v>59</v>
      </c>
      <c r="B50" s="14" t="s">
        <v>60</v>
      </c>
      <c r="C50" s="71">
        <v>13362</v>
      </c>
      <c r="D50" s="68">
        <f>D52+D53+D54</f>
        <v>17370.8</v>
      </c>
      <c r="E50" s="19">
        <f t="shared" si="0"/>
        <v>1.3000149678191888</v>
      </c>
    </row>
    <row r="51" spans="1:5" ht="41.4" x14ac:dyDescent="0.25">
      <c r="A51" s="21" t="s">
        <v>61</v>
      </c>
      <c r="B51" s="14" t="s">
        <v>62</v>
      </c>
      <c r="C51" s="71">
        <v>1487.6</v>
      </c>
      <c r="D51" s="68">
        <v>0</v>
      </c>
      <c r="E51" s="19">
        <f t="shared" si="0"/>
        <v>0</v>
      </c>
    </row>
    <row r="52" spans="1:5" ht="41.4" x14ac:dyDescent="0.25">
      <c r="A52" s="21" t="s">
        <v>63</v>
      </c>
      <c r="B52" s="14" t="s">
        <v>64</v>
      </c>
      <c r="C52" s="71">
        <v>9.1999999999999993</v>
      </c>
      <c r="D52" s="68">
        <v>7.6</v>
      </c>
      <c r="E52" s="19">
        <f t="shared" si="0"/>
        <v>0.82608695652173914</v>
      </c>
    </row>
    <row r="53" spans="1:5" ht="41.4" x14ac:dyDescent="0.25">
      <c r="A53" s="21" t="s">
        <v>65</v>
      </c>
      <c r="B53" s="14" t="s">
        <v>66</v>
      </c>
      <c r="C53" s="71">
        <v>7703.1</v>
      </c>
      <c r="D53" s="68">
        <v>10384.299999999999</v>
      </c>
      <c r="E53" s="19">
        <f t="shared" si="0"/>
        <v>1.3480676610715165</v>
      </c>
    </row>
    <row r="54" spans="1:5" s="6" customFormat="1" ht="55.2" x14ac:dyDescent="0.25">
      <c r="A54" s="31" t="s">
        <v>350</v>
      </c>
      <c r="B54" s="15" t="s">
        <v>351</v>
      </c>
      <c r="C54" s="71">
        <v>4162.1000000000004</v>
      </c>
      <c r="D54" s="68">
        <v>6978.9</v>
      </c>
      <c r="E54" s="19">
        <f t="shared" si="0"/>
        <v>1.6767737440234494</v>
      </c>
    </row>
    <row r="55" spans="1:5" s="36" customFormat="1" ht="55.2" x14ac:dyDescent="0.25">
      <c r="A55" s="31" t="s">
        <v>387</v>
      </c>
      <c r="B55" s="15" t="s">
        <v>386</v>
      </c>
      <c r="C55" s="71">
        <v>462.3</v>
      </c>
      <c r="D55" s="68">
        <v>592.5</v>
      </c>
      <c r="E55" s="19">
        <f t="shared" si="0"/>
        <v>1.2816353017521089</v>
      </c>
    </row>
    <row r="56" spans="1:5" s="36" customFormat="1" ht="27.6" x14ac:dyDescent="0.25">
      <c r="A56" s="21" t="s">
        <v>389</v>
      </c>
      <c r="B56" s="15" t="s">
        <v>388</v>
      </c>
      <c r="C56" s="71">
        <v>462.3</v>
      </c>
      <c r="D56" s="68">
        <v>592.5</v>
      </c>
      <c r="E56" s="19">
        <f t="shared" si="0"/>
        <v>1.2816353017521089</v>
      </c>
    </row>
    <row r="57" spans="1:5" ht="27.6" x14ac:dyDescent="0.25">
      <c r="A57" s="21" t="s">
        <v>67</v>
      </c>
      <c r="B57" s="14" t="s">
        <v>68</v>
      </c>
      <c r="C57" s="71">
        <v>44197.4</v>
      </c>
      <c r="D57" s="68">
        <f>D59+D61</f>
        <v>37699.100000000006</v>
      </c>
      <c r="E57" s="19">
        <f t="shared" si="0"/>
        <v>0.85297098924371129</v>
      </c>
    </row>
    <row r="58" spans="1:5" ht="27.6" x14ac:dyDescent="0.25">
      <c r="A58" s="21" t="s">
        <v>69</v>
      </c>
      <c r="B58" s="14" t="s">
        <v>70</v>
      </c>
      <c r="C58" s="71">
        <v>44197.4</v>
      </c>
      <c r="D58" s="68">
        <v>36581.300000000003</v>
      </c>
      <c r="E58" s="19">
        <f t="shared" si="0"/>
        <v>0.82767990877291431</v>
      </c>
    </row>
    <row r="59" spans="1:5" ht="41.4" x14ac:dyDescent="0.25">
      <c r="A59" s="21" t="s">
        <v>71</v>
      </c>
      <c r="B59" s="14" t="s">
        <v>72</v>
      </c>
      <c r="C59" s="71">
        <v>44197.4</v>
      </c>
      <c r="D59" s="68">
        <v>36581.300000000003</v>
      </c>
      <c r="E59" s="19">
        <f t="shared" si="0"/>
        <v>0.82767990877291431</v>
      </c>
    </row>
    <row r="60" spans="1:5" s="37" customFormat="1" ht="41.4" x14ac:dyDescent="0.25">
      <c r="A60" s="44" t="s">
        <v>447</v>
      </c>
      <c r="B60" s="14" t="s">
        <v>446</v>
      </c>
      <c r="C60" s="71">
        <v>0</v>
      </c>
      <c r="D60" s="68">
        <v>1117.8</v>
      </c>
      <c r="E60" s="19" t="s">
        <v>483</v>
      </c>
    </row>
    <row r="61" spans="1:5" s="37" customFormat="1" ht="27.6" x14ac:dyDescent="0.25">
      <c r="A61" s="40" t="s">
        <v>448</v>
      </c>
      <c r="B61" s="14" t="s">
        <v>445</v>
      </c>
      <c r="C61" s="71">
        <v>0</v>
      </c>
      <c r="D61" s="68">
        <v>1117.8</v>
      </c>
      <c r="E61" s="19" t="s">
        <v>483</v>
      </c>
    </row>
    <row r="62" spans="1:5" x14ac:dyDescent="0.25">
      <c r="A62" s="21" t="s">
        <v>73</v>
      </c>
      <c r="B62" s="14" t="s">
        <v>74</v>
      </c>
      <c r="C62" s="71">
        <v>11595.6</v>
      </c>
      <c r="D62" s="68">
        <f>D64+D65+D66</f>
        <v>11056.5</v>
      </c>
      <c r="E62" s="19">
        <f t="shared" si="0"/>
        <v>0.95350822725861528</v>
      </c>
    </row>
    <row r="63" spans="1:5" ht="27.6" x14ac:dyDescent="0.25">
      <c r="A63" s="21" t="s">
        <v>75</v>
      </c>
      <c r="B63" s="14" t="s">
        <v>76</v>
      </c>
      <c r="C63" s="71">
        <v>11595.6</v>
      </c>
      <c r="D63" s="68">
        <v>11056.5</v>
      </c>
      <c r="E63" s="19">
        <f t="shared" si="0"/>
        <v>0.95350822725861528</v>
      </c>
    </row>
    <row r="64" spans="1:5" ht="27.6" x14ac:dyDescent="0.25">
      <c r="A64" s="21" t="s">
        <v>77</v>
      </c>
      <c r="B64" s="14" t="s">
        <v>78</v>
      </c>
      <c r="C64" s="71">
        <v>1363.4</v>
      </c>
      <c r="D64" s="68">
        <v>708.9</v>
      </c>
      <c r="E64" s="19">
        <f t="shared" si="0"/>
        <v>0.51995012468827928</v>
      </c>
    </row>
    <row r="65" spans="1:5" ht="41.4" x14ac:dyDescent="0.25">
      <c r="A65" s="21" t="s">
        <v>79</v>
      </c>
      <c r="B65" s="14" t="s">
        <v>80</v>
      </c>
      <c r="C65" s="71">
        <v>4020.8</v>
      </c>
      <c r="D65" s="68">
        <v>4243.8999999999996</v>
      </c>
      <c r="E65" s="19">
        <f t="shared" si="0"/>
        <v>1.0554864703541582</v>
      </c>
    </row>
    <row r="66" spans="1:5" ht="27.6" x14ac:dyDescent="0.25">
      <c r="A66" s="21" t="s">
        <v>81</v>
      </c>
      <c r="B66" s="14" t="s">
        <v>82</v>
      </c>
      <c r="C66" s="71">
        <v>6211.4</v>
      </c>
      <c r="D66" s="68">
        <v>6103.7</v>
      </c>
      <c r="E66" s="19">
        <f t="shared" si="0"/>
        <v>0.98266091380365139</v>
      </c>
    </row>
    <row r="67" spans="1:5" s="5" customFormat="1" x14ac:dyDescent="0.25">
      <c r="A67" s="20" t="s">
        <v>83</v>
      </c>
      <c r="B67" s="13" t="s">
        <v>84</v>
      </c>
      <c r="C67" s="69">
        <v>23778</v>
      </c>
      <c r="D67" s="66">
        <f>D68+D74+D78+D83+D86</f>
        <v>18686</v>
      </c>
      <c r="E67" s="18">
        <f t="shared" si="0"/>
        <v>0.7858524686685171</v>
      </c>
    </row>
    <row r="68" spans="1:5" x14ac:dyDescent="0.25">
      <c r="A68" s="21" t="s">
        <v>85</v>
      </c>
      <c r="B68" s="14" t="s">
        <v>86</v>
      </c>
      <c r="C68" s="71">
        <v>17917</v>
      </c>
      <c r="D68" s="68">
        <f>D69+D72</f>
        <v>12381.7</v>
      </c>
      <c r="E68" s="19">
        <f t="shared" si="0"/>
        <v>0.69105877099960933</v>
      </c>
    </row>
    <row r="69" spans="1:5" ht="41.4" x14ac:dyDescent="0.25">
      <c r="A69" s="21" t="s">
        <v>87</v>
      </c>
      <c r="B69" s="14" t="s">
        <v>88</v>
      </c>
      <c r="C69" s="71">
        <v>13781.5</v>
      </c>
      <c r="D69" s="68">
        <f>D70+D71</f>
        <v>7823.6</v>
      </c>
      <c r="E69" s="19">
        <f t="shared" si="0"/>
        <v>0.56768856800783662</v>
      </c>
    </row>
    <row r="70" spans="1:5" ht="27.6" x14ac:dyDescent="0.25">
      <c r="A70" s="21" t="s">
        <v>89</v>
      </c>
      <c r="B70" s="14" t="s">
        <v>90</v>
      </c>
      <c r="C70" s="71">
        <v>12374.6</v>
      </c>
      <c r="D70" s="68">
        <v>6443.7</v>
      </c>
      <c r="E70" s="19">
        <f t="shared" si="0"/>
        <v>0.52071986165209383</v>
      </c>
    </row>
    <row r="71" spans="1:5" ht="27.6" x14ac:dyDescent="0.25">
      <c r="A71" s="21" t="s">
        <v>91</v>
      </c>
      <c r="B71" s="14" t="s">
        <v>92</v>
      </c>
      <c r="C71" s="71">
        <v>1406.9</v>
      </c>
      <c r="D71" s="68">
        <v>1379.9</v>
      </c>
      <c r="E71" s="19">
        <f t="shared" si="0"/>
        <v>0.98080887056649368</v>
      </c>
    </row>
    <row r="72" spans="1:5" ht="27.6" x14ac:dyDescent="0.25">
      <c r="A72" s="21" t="s">
        <v>93</v>
      </c>
      <c r="B72" s="14" t="s">
        <v>94</v>
      </c>
      <c r="C72" s="71">
        <v>4135.5</v>
      </c>
      <c r="D72" s="68">
        <v>4558.1000000000004</v>
      </c>
      <c r="E72" s="19">
        <f t="shared" si="0"/>
        <v>1.1021883690001211</v>
      </c>
    </row>
    <row r="73" spans="1:5" ht="27.6" x14ac:dyDescent="0.25">
      <c r="A73" s="21" t="s">
        <v>95</v>
      </c>
      <c r="B73" s="14" t="s">
        <v>96</v>
      </c>
      <c r="C73" s="71">
        <v>4135.5</v>
      </c>
      <c r="D73" s="68">
        <v>4558.1000000000004</v>
      </c>
      <c r="E73" s="19">
        <f t="shared" si="0"/>
        <v>1.1021883690001211</v>
      </c>
    </row>
    <row r="74" spans="1:5" s="36" customFormat="1" x14ac:dyDescent="0.25">
      <c r="A74" s="21" t="s">
        <v>391</v>
      </c>
      <c r="B74" s="14" t="s">
        <v>390</v>
      </c>
      <c r="C74" s="71">
        <v>1323.4</v>
      </c>
      <c r="D74" s="68">
        <v>145</v>
      </c>
      <c r="E74" s="19">
        <f t="shared" ref="E74:E108" si="1">D74/C74</f>
        <v>0.10956626870182862</v>
      </c>
    </row>
    <row r="75" spans="1:5" s="36" customFormat="1" ht="41.4" x14ac:dyDescent="0.25">
      <c r="A75" s="21" t="s">
        <v>393</v>
      </c>
      <c r="B75" s="14" t="s">
        <v>392</v>
      </c>
      <c r="C75" s="71">
        <v>1323.4</v>
      </c>
      <c r="D75" s="68">
        <v>145</v>
      </c>
      <c r="E75" s="19">
        <f t="shared" si="1"/>
        <v>0.10956626870182862</v>
      </c>
    </row>
    <row r="76" spans="1:5" s="51" customFormat="1" ht="27.6" x14ac:dyDescent="0.25">
      <c r="A76" s="21" t="s">
        <v>503</v>
      </c>
      <c r="B76" s="14" t="s">
        <v>502</v>
      </c>
      <c r="C76" s="71">
        <v>531.4</v>
      </c>
      <c r="D76" s="68">
        <v>145</v>
      </c>
      <c r="E76" s="19">
        <f t="shared" si="1"/>
        <v>0.27286413248024088</v>
      </c>
    </row>
    <row r="77" spans="1:5" s="36" customFormat="1" ht="41.4" x14ac:dyDescent="0.25">
      <c r="A77" s="21" t="s">
        <v>395</v>
      </c>
      <c r="B77" s="14" t="s">
        <v>394</v>
      </c>
      <c r="C77" s="71">
        <v>792</v>
      </c>
      <c r="D77" s="68">
        <v>0</v>
      </c>
      <c r="E77" s="19">
        <f t="shared" si="1"/>
        <v>0</v>
      </c>
    </row>
    <row r="78" spans="1:5" s="36" customFormat="1" x14ac:dyDescent="0.25">
      <c r="A78" s="21" t="s">
        <v>397</v>
      </c>
      <c r="B78" s="14" t="s">
        <v>396</v>
      </c>
      <c r="C78" s="71">
        <v>4432.6000000000004</v>
      </c>
      <c r="D78" s="68">
        <f>D80+D81+D82</f>
        <v>4440.5</v>
      </c>
      <c r="E78" s="19">
        <f t="shared" si="1"/>
        <v>1.0017822496954383</v>
      </c>
    </row>
    <row r="79" spans="1:5" s="36" customFormat="1" ht="41.4" x14ac:dyDescent="0.25">
      <c r="A79" s="38" t="s">
        <v>399</v>
      </c>
      <c r="B79" s="14" t="s">
        <v>398</v>
      </c>
      <c r="C79" s="71">
        <v>4432.6000000000004</v>
      </c>
      <c r="D79" s="68">
        <v>4440.5</v>
      </c>
      <c r="E79" s="19">
        <f t="shared" si="1"/>
        <v>1.0017822496954383</v>
      </c>
    </row>
    <row r="80" spans="1:5" s="52" customFormat="1" ht="41.4" x14ac:dyDescent="0.25">
      <c r="A80" s="38" t="s">
        <v>530</v>
      </c>
      <c r="B80" s="14" t="s">
        <v>529</v>
      </c>
      <c r="C80" s="71">
        <v>0</v>
      </c>
      <c r="D80" s="68">
        <v>72</v>
      </c>
      <c r="E80" s="19" t="s">
        <v>483</v>
      </c>
    </row>
    <row r="81" spans="1:5" s="51" customFormat="1" ht="41.4" x14ac:dyDescent="0.25">
      <c r="A81" s="39" t="s">
        <v>505</v>
      </c>
      <c r="B81" s="14" t="s">
        <v>504</v>
      </c>
      <c r="C81" s="71">
        <v>3060.1</v>
      </c>
      <c r="D81" s="68">
        <v>2971.6</v>
      </c>
      <c r="E81" s="19">
        <f t="shared" si="1"/>
        <v>0.97107937649096432</v>
      </c>
    </row>
    <row r="82" spans="1:5" s="36" customFormat="1" ht="41.4" x14ac:dyDescent="0.25">
      <c r="A82" s="39" t="s">
        <v>506</v>
      </c>
      <c r="B82" s="14" t="s">
        <v>400</v>
      </c>
      <c r="C82" s="71">
        <v>1372.5</v>
      </c>
      <c r="D82" s="68">
        <v>1396.9</v>
      </c>
      <c r="E82" s="19">
        <f t="shared" si="1"/>
        <v>1.0177777777777779</v>
      </c>
    </row>
    <row r="83" spans="1:5" s="27" customFormat="1" x14ac:dyDescent="0.25">
      <c r="A83" s="21" t="s">
        <v>153</v>
      </c>
      <c r="B83" s="14" t="s">
        <v>362</v>
      </c>
      <c r="C83" s="71">
        <v>0</v>
      </c>
      <c r="D83" s="68">
        <v>1613.8</v>
      </c>
      <c r="E83" s="19" t="s">
        <v>483</v>
      </c>
    </row>
    <row r="84" spans="1:5" s="27" customFormat="1" ht="41.4" x14ac:dyDescent="0.25">
      <c r="A84" s="21" t="s">
        <v>361</v>
      </c>
      <c r="B84" s="14" t="s">
        <v>363</v>
      </c>
      <c r="C84" s="71">
        <v>0</v>
      </c>
      <c r="D84" s="68">
        <v>1613.8</v>
      </c>
      <c r="E84" s="19" t="s">
        <v>483</v>
      </c>
    </row>
    <row r="85" spans="1:5" s="27" customFormat="1" ht="41.4" x14ac:dyDescent="0.25">
      <c r="A85" s="21" t="s">
        <v>61</v>
      </c>
      <c r="B85" s="14" t="s">
        <v>364</v>
      </c>
      <c r="C85" s="71">
        <v>0</v>
      </c>
      <c r="D85" s="68">
        <v>1613.8</v>
      </c>
      <c r="E85" s="19" t="s">
        <v>483</v>
      </c>
    </row>
    <row r="86" spans="1:5" ht="27.6" x14ac:dyDescent="0.25">
      <c r="A86" s="21" t="s">
        <v>97</v>
      </c>
      <c r="B86" s="14" t="s">
        <v>98</v>
      </c>
      <c r="C86" s="71">
        <v>105</v>
      </c>
      <c r="D86" s="68">
        <v>105</v>
      </c>
      <c r="E86" s="19">
        <f t="shared" si="1"/>
        <v>1</v>
      </c>
    </row>
    <row r="87" spans="1:5" x14ac:dyDescent="0.25">
      <c r="A87" s="21" t="s">
        <v>99</v>
      </c>
      <c r="B87" s="14" t="s">
        <v>100</v>
      </c>
      <c r="C87" s="71">
        <v>105</v>
      </c>
      <c r="D87" s="68">
        <v>105</v>
      </c>
      <c r="E87" s="19">
        <f t="shared" si="1"/>
        <v>1</v>
      </c>
    </row>
    <row r="88" spans="1:5" s="36" customFormat="1" ht="27.6" x14ac:dyDescent="0.25">
      <c r="A88" s="40" t="s">
        <v>402</v>
      </c>
      <c r="B88" s="14" t="s">
        <v>401</v>
      </c>
      <c r="C88" s="71">
        <v>52.5</v>
      </c>
      <c r="D88" s="68">
        <v>105</v>
      </c>
      <c r="E88" s="19">
        <f t="shared" si="1"/>
        <v>2</v>
      </c>
    </row>
    <row r="89" spans="1:5" ht="41.4" x14ac:dyDescent="0.25">
      <c r="A89" s="21" t="s">
        <v>101</v>
      </c>
      <c r="B89" s="14" t="s">
        <v>102</v>
      </c>
      <c r="C89" s="71">
        <v>52.5</v>
      </c>
      <c r="D89" s="68">
        <v>0</v>
      </c>
      <c r="E89" s="19">
        <f t="shared" si="1"/>
        <v>0</v>
      </c>
    </row>
    <row r="90" spans="1:5" s="5" customFormat="1" x14ac:dyDescent="0.25">
      <c r="A90" s="20" t="s">
        <v>103</v>
      </c>
      <c r="B90" s="13" t="s">
        <v>104</v>
      </c>
      <c r="C90" s="69">
        <v>70273.100000000006</v>
      </c>
      <c r="D90" s="66">
        <f>D91+D97</f>
        <v>68917.600000000006</v>
      </c>
      <c r="E90" s="18">
        <f t="shared" si="1"/>
        <v>0.98071096906213051</v>
      </c>
    </row>
    <row r="91" spans="1:5" x14ac:dyDescent="0.25">
      <c r="A91" s="21" t="s">
        <v>105</v>
      </c>
      <c r="B91" s="14" t="s">
        <v>106</v>
      </c>
      <c r="C91" s="71">
        <v>36344</v>
      </c>
      <c r="D91" s="68">
        <v>33106.6</v>
      </c>
      <c r="E91" s="19">
        <f t="shared" si="1"/>
        <v>0.91092339863526295</v>
      </c>
    </row>
    <row r="92" spans="1:5" ht="41.4" x14ac:dyDescent="0.25">
      <c r="A92" s="21" t="s">
        <v>107</v>
      </c>
      <c r="B92" s="14" t="s">
        <v>108</v>
      </c>
      <c r="C92" s="71">
        <v>36344</v>
      </c>
      <c r="D92" s="68">
        <f>D94+D95+D96</f>
        <v>33106.600000000006</v>
      </c>
      <c r="E92" s="19">
        <f t="shared" si="1"/>
        <v>0.91092339863526317</v>
      </c>
    </row>
    <row r="93" spans="1:5" s="51" customFormat="1" ht="27.6" x14ac:dyDescent="0.25">
      <c r="A93" s="21" t="s">
        <v>508</v>
      </c>
      <c r="B93" s="14" t="s">
        <v>507</v>
      </c>
      <c r="C93" s="71">
        <v>5100</v>
      </c>
      <c r="D93" s="68">
        <v>0</v>
      </c>
      <c r="E93" s="19">
        <f t="shared" si="1"/>
        <v>0</v>
      </c>
    </row>
    <row r="94" spans="1:5" ht="27.6" x14ac:dyDescent="0.25">
      <c r="A94" s="21" t="s">
        <v>109</v>
      </c>
      <c r="B94" s="14" t="s">
        <v>110</v>
      </c>
      <c r="C94" s="71">
        <v>1972.8</v>
      </c>
      <c r="D94" s="68">
        <v>2144.9</v>
      </c>
      <c r="E94" s="19">
        <f t="shared" si="1"/>
        <v>1.0872364152473641</v>
      </c>
    </row>
    <row r="95" spans="1:5" ht="27.6" x14ac:dyDescent="0.25">
      <c r="A95" s="21" t="s">
        <v>111</v>
      </c>
      <c r="B95" s="14" t="s">
        <v>112</v>
      </c>
      <c r="C95" s="71">
        <v>29271.200000000001</v>
      </c>
      <c r="D95" s="68">
        <v>22051.7</v>
      </c>
      <c r="E95" s="19">
        <f t="shared" si="1"/>
        <v>0.75335824974719179</v>
      </c>
    </row>
    <row r="96" spans="1:5" s="52" customFormat="1" ht="29.25" customHeight="1" x14ac:dyDescent="0.25">
      <c r="A96" s="21" t="s">
        <v>532</v>
      </c>
      <c r="B96" s="14" t="s">
        <v>531</v>
      </c>
      <c r="C96" s="71">
        <v>0</v>
      </c>
      <c r="D96" s="68">
        <v>8910</v>
      </c>
      <c r="E96" s="19" t="s">
        <v>483</v>
      </c>
    </row>
    <row r="97" spans="1:8" x14ac:dyDescent="0.25">
      <c r="A97" s="21" t="s">
        <v>113</v>
      </c>
      <c r="B97" s="14" t="s">
        <v>114</v>
      </c>
      <c r="C97" s="71">
        <v>33929.1</v>
      </c>
      <c r="D97" s="68">
        <v>35811</v>
      </c>
      <c r="E97" s="19">
        <f t="shared" si="1"/>
        <v>1.0554656622191569</v>
      </c>
    </row>
    <row r="98" spans="1:8" x14ac:dyDescent="0.25">
      <c r="A98" s="21" t="s">
        <v>115</v>
      </c>
      <c r="B98" s="14" t="s">
        <v>116</v>
      </c>
      <c r="C98" s="71">
        <v>33929.1</v>
      </c>
      <c r="D98" s="68">
        <f>D99+D100</f>
        <v>35811</v>
      </c>
      <c r="E98" s="19">
        <f t="shared" si="1"/>
        <v>1.0554656622191569</v>
      </c>
    </row>
    <row r="99" spans="1:8" ht="55.2" x14ac:dyDescent="0.25">
      <c r="A99" s="21" t="s">
        <v>117</v>
      </c>
      <c r="B99" s="14" t="s">
        <v>118</v>
      </c>
      <c r="C99" s="71">
        <v>21301</v>
      </c>
      <c r="D99" s="68">
        <v>21627.599999999999</v>
      </c>
      <c r="E99" s="19">
        <f t="shared" si="1"/>
        <v>1.0153326134923242</v>
      </c>
    </row>
    <row r="100" spans="1:8" ht="55.2" x14ac:dyDescent="0.25">
      <c r="A100" s="21" t="s">
        <v>119</v>
      </c>
      <c r="B100" s="14" t="s">
        <v>120</v>
      </c>
      <c r="C100" s="71">
        <v>12628.1</v>
      </c>
      <c r="D100" s="68">
        <v>14183.4</v>
      </c>
      <c r="E100" s="19">
        <f t="shared" si="1"/>
        <v>1.1231618374894086</v>
      </c>
    </row>
    <row r="101" spans="1:8" s="47" customFormat="1" x14ac:dyDescent="0.25">
      <c r="A101" s="20" t="s">
        <v>449</v>
      </c>
      <c r="B101" s="13" t="s">
        <v>450</v>
      </c>
      <c r="C101" s="69">
        <v>241.1</v>
      </c>
      <c r="D101" s="66">
        <v>996.7</v>
      </c>
      <c r="E101" s="18" t="s">
        <v>554</v>
      </c>
    </row>
    <row r="102" spans="1:8" s="47" customFormat="1" ht="27.6" x14ac:dyDescent="0.25">
      <c r="A102" s="21" t="s">
        <v>451</v>
      </c>
      <c r="B102" s="14" t="s">
        <v>452</v>
      </c>
      <c r="C102" s="71">
        <v>241.1</v>
      </c>
      <c r="D102" s="68">
        <v>996.7</v>
      </c>
      <c r="E102" s="19" t="s">
        <v>554</v>
      </c>
    </row>
    <row r="103" spans="1:8" s="47" customFormat="1" ht="41.4" x14ac:dyDescent="0.25">
      <c r="A103" s="21" t="s">
        <v>453</v>
      </c>
      <c r="B103" s="14" t="s">
        <v>454</v>
      </c>
      <c r="C103" s="71">
        <v>241.1</v>
      </c>
      <c r="D103" s="68">
        <v>996.7</v>
      </c>
      <c r="E103" s="19" t="s">
        <v>554</v>
      </c>
    </row>
    <row r="104" spans="1:8" s="47" customFormat="1" ht="41.4" x14ac:dyDescent="0.25">
      <c r="A104" s="44" t="s">
        <v>456</v>
      </c>
      <c r="B104" s="14" t="s">
        <v>455</v>
      </c>
      <c r="C104" s="71">
        <v>241.1</v>
      </c>
      <c r="D104" s="68">
        <v>996.7</v>
      </c>
      <c r="E104" s="19" t="s">
        <v>554</v>
      </c>
    </row>
    <row r="105" spans="1:8" s="7" customFormat="1" ht="27.6" x14ac:dyDescent="0.25">
      <c r="A105" s="20" t="s">
        <v>121</v>
      </c>
      <c r="B105" s="13" t="s">
        <v>122</v>
      </c>
      <c r="C105" s="69">
        <v>34854.1</v>
      </c>
      <c r="D105" s="66">
        <f>D106+D117+D122+D125+D128+D131</f>
        <v>28821.5</v>
      </c>
      <c r="E105" s="18">
        <f t="shared" si="1"/>
        <v>0.82691849739342005</v>
      </c>
      <c r="F105" s="5"/>
      <c r="G105" s="5"/>
      <c r="H105" s="5"/>
    </row>
    <row r="106" spans="1:8" x14ac:dyDescent="0.25">
      <c r="A106" s="21" t="s">
        <v>123</v>
      </c>
      <c r="B106" s="14" t="s">
        <v>124</v>
      </c>
      <c r="C106" s="71">
        <v>20416</v>
      </c>
      <c r="D106" s="68">
        <f>D107+D109+D111+D113</f>
        <v>13497.599999999999</v>
      </c>
      <c r="E106" s="19">
        <f t="shared" si="1"/>
        <v>0.66112852664576793</v>
      </c>
    </row>
    <row r="107" spans="1:8" s="51" customFormat="1" ht="41.4" x14ac:dyDescent="0.25">
      <c r="A107" s="53" t="s">
        <v>510</v>
      </c>
      <c r="B107" s="14" t="s">
        <v>509</v>
      </c>
      <c r="C107" s="71">
        <v>878.1</v>
      </c>
      <c r="D107" s="68">
        <v>84.5</v>
      </c>
      <c r="E107" s="19">
        <f t="shared" si="1"/>
        <v>9.6230497665413958E-2</v>
      </c>
    </row>
    <row r="108" spans="1:8" s="51" customFormat="1" ht="73.5" customHeight="1" x14ac:dyDescent="0.25">
      <c r="A108" s="53" t="s">
        <v>512</v>
      </c>
      <c r="B108" s="14" t="s">
        <v>511</v>
      </c>
      <c r="C108" s="71">
        <v>878.1</v>
      </c>
      <c r="D108" s="68">
        <v>84.5</v>
      </c>
      <c r="E108" s="19">
        <f t="shared" si="1"/>
        <v>9.6230497665413958E-2</v>
      </c>
    </row>
    <row r="109" spans="1:8" s="36" customFormat="1" ht="55.2" x14ac:dyDescent="0.25">
      <c r="A109" s="41" t="s">
        <v>404</v>
      </c>
      <c r="B109" s="14" t="s">
        <v>403</v>
      </c>
      <c r="C109" s="71">
        <v>57</v>
      </c>
      <c r="D109" s="68">
        <v>229</v>
      </c>
      <c r="E109" s="19" t="s">
        <v>555</v>
      </c>
    </row>
    <row r="110" spans="1:8" s="36" customFormat="1" ht="41.4" x14ac:dyDescent="0.25">
      <c r="A110" s="42" t="s">
        <v>406</v>
      </c>
      <c r="B110" s="14" t="s">
        <v>405</v>
      </c>
      <c r="C110" s="71">
        <v>57</v>
      </c>
      <c r="D110" s="68">
        <v>229</v>
      </c>
      <c r="E110" s="19" t="s">
        <v>555</v>
      </c>
    </row>
    <row r="111" spans="1:8" ht="41.4" x14ac:dyDescent="0.25">
      <c r="A111" s="21" t="s">
        <v>125</v>
      </c>
      <c r="B111" s="14" t="s">
        <v>126</v>
      </c>
      <c r="C111" s="71">
        <v>12238.9</v>
      </c>
      <c r="D111" s="68">
        <v>5076</v>
      </c>
      <c r="E111" s="19">
        <f t="shared" ref="E111:E139" si="2">D111/C111</f>
        <v>0.41474315502210168</v>
      </c>
    </row>
    <row r="112" spans="1:8" x14ac:dyDescent="0.25">
      <c r="A112" s="21" t="s">
        <v>127</v>
      </c>
      <c r="B112" s="14" t="s">
        <v>128</v>
      </c>
      <c r="C112" s="71">
        <v>12238.9</v>
      </c>
      <c r="D112" s="68">
        <v>5076</v>
      </c>
      <c r="E112" s="19">
        <f t="shared" si="2"/>
        <v>0.41474315502210168</v>
      </c>
    </row>
    <row r="113" spans="1:5" ht="27.6" x14ac:dyDescent="0.25">
      <c r="A113" s="21" t="s">
        <v>129</v>
      </c>
      <c r="B113" s="14" t="s">
        <v>130</v>
      </c>
      <c r="C113" s="71">
        <v>7242</v>
      </c>
      <c r="D113" s="68">
        <f>D114+D115+D116</f>
        <v>8108.0999999999995</v>
      </c>
      <c r="E113" s="19">
        <f t="shared" si="2"/>
        <v>1.1195940347970172</v>
      </c>
    </row>
    <row r="114" spans="1:5" x14ac:dyDescent="0.25">
      <c r="A114" s="21" t="s">
        <v>131</v>
      </c>
      <c r="B114" s="14" t="s">
        <v>132</v>
      </c>
      <c r="C114" s="71">
        <v>4065.4</v>
      </c>
      <c r="D114" s="68">
        <v>4130.3999999999996</v>
      </c>
      <c r="E114" s="19">
        <f t="shared" si="2"/>
        <v>1.0159885866089438</v>
      </c>
    </row>
    <row r="115" spans="1:5" ht="27.6" x14ac:dyDescent="0.25">
      <c r="A115" s="21" t="s">
        <v>133</v>
      </c>
      <c r="B115" s="14" t="s">
        <v>134</v>
      </c>
      <c r="C115" s="71">
        <v>3074.6</v>
      </c>
      <c r="D115" s="68">
        <v>3833.7</v>
      </c>
      <c r="E115" s="19">
        <f t="shared" si="2"/>
        <v>1.2468939048981982</v>
      </c>
    </row>
    <row r="116" spans="1:5" ht="55.2" x14ac:dyDescent="0.25">
      <c r="A116" s="21" t="s">
        <v>135</v>
      </c>
      <c r="B116" s="14" t="s">
        <v>136</v>
      </c>
      <c r="C116" s="71">
        <v>102</v>
      </c>
      <c r="D116" s="68">
        <v>144</v>
      </c>
      <c r="E116" s="19">
        <f t="shared" si="2"/>
        <v>1.411764705882353</v>
      </c>
    </row>
    <row r="117" spans="1:5" s="36" customFormat="1" ht="41.4" x14ac:dyDescent="0.25">
      <c r="A117" s="42" t="s">
        <v>407</v>
      </c>
      <c r="B117" s="14" t="s">
        <v>408</v>
      </c>
      <c r="C117" s="71">
        <v>679.1</v>
      </c>
      <c r="D117" s="68">
        <f>D119+D121</f>
        <v>759.2</v>
      </c>
      <c r="E117" s="19">
        <f t="shared" si="2"/>
        <v>1.1179502282432632</v>
      </c>
    </row>
    <row r="118" spans="1:5" s="36" customFormat="1" ht="41.4" x14ac:dyDescent="0.25">
      <c r="A118" s="41" t="s">
        <v>410</v>
      </c>
      <c r="B118" s="14" t="s">
        <v>409</v>
      </c>
      <c r="C118" s="71">
        <v>195</v>
      </c>
      <c r="D118" s="68">
        <v>176.5</v>
      </c>
      <c r="E118" s="19">
        <f t="shared" si="2"/>
        <v>0.90512820512820513</v>
      </c>
    </row>
    <row r="119" spans="1:5" s="36" customFormat="1" ht="27.6" x14ac:dyDescent="0.25">
      <c r="A119" s="41" t="s">
        <v>412</v>
      </c>
      <c r="B119" s="14" t="s">
        <v>411</v>
      </c>
      <c r="C119" s="71">
        <v>195</v>
      </c>
      <c r="D119" s="68">
        <v>176.5</v>
      </c>
      <c r="E119" s="19">
        <f t="shared" si="2"/>
        <v>0.90512820512820513</v>
      </c>
    </row>
    <row r="120" spans="1:5" s="36" customFormat="1" ht="41.4" x14ac:dyDescent="0.25">
      <c r="A120" s="41" t="s">
        <v>414</v>
      </c>
      <c r="B120" s="14" t="s">
        <v>413</v>
      </c>
      <c r="C120" s="71">
        <v>484.1</v>
      </c>
      <c r="D120" s="68">
        <v>582.70000000000005</v>
      </c>
      <c r="E120" s="19">
        <f t="shared" si="2"/>
        <v>1.2036769262549061</v>
      </c>
    </row>
    <row r="121" spans="1:5" s="36" customFormat="1" ht="27.6" x14ac:dyDescent="0.25">
      <c r="A121" s="41" t="s">
        <v>416</v>
      </c>
      <c r="B121" s="14" t="s">
        <v>415</v>
      </c>
      <c r="C121" s="71">
        <v>484.1</v>
      </c>
      <c r="D121" s="68">
        <v>582.70000000000005</v>
      </c>
      <c r="E121" s="19">
        <f t="shared" si="2"/>
        <v>1.2036769262549061</v>
      </c>
    </row>
    <row r="122" spans="1:5" ht="41.4" x14ac:dyDescent="0.25">
      <c r="A122" s="21" t="s">
        <v>137</v>
      </c>
      <c r="B122" s="14" t="s">
        <v>138</v>
      </c>
      <c r="C122" s="71">
        <v>468.6</v>
      </c>
      <c r="D122" s="68">
        <v>415.3</v>
      </c>
      <c r="E122" s="19">
        <f t="shared" si="2"/>
        <v>0.88625693555271023</v>
      </c>
    </row>
    <row r="123" spans="1:5" ht="82.8" x14ac:dyDescent="0.25">
      <c r="A123" s="21" t="s">
        <v>139</v>
      </c>
      <c r="B123" s="14" t="s">
        <v>140</v>
      </c>
      <c r="C123" s="71">
        <v>468.6</v>
      </c>
      <c r="D123" s="68">
        <v>415.3</v>
      </c>
      <c r="E123" s="19">
        <f t="shared" si="2"/>
        <v>0.88625693555271023</v>
      </c>
    </row>
    <row r="124" spans="1:5" ht="27.6" x14ac:dyDescent="0.25">
      <c r="A124" s="21" t="s">
        <v>141</v>
      </c>
      <c r="B124" s="14" t="s">
        <v>142</v>
      </c>
      <c r="C124" s="71">
        <v>468.6</v>
      </c>
      <c r="D124" s="68">
        <v>415.3</v>
      </c>
      <c r="E124" s="19">
        <f t="shared" si="2"/>
        <v>0.88625693555271023</v>
      </c>
    </row>
    <row r="125" spans="1:5" ht="27.6" x14ac:dyDescent="0.25">
      <c r="A125" s="21" t="s">
        <v>143</v>
      </c>
      <c r="B125" s="14" t="s">
        <v>144</v>
      </c>
      <c r="C125" s="71">
        <v>816.6</v>
      </c>
      <c r="D125" s="68">
        <v>50</v>
      </c>
      <c r="E125" s="19">
        <f t="shared" si="2"/>
        <v>6.1229488121479304E-2</v>
      </c>
    </row>
    <row r="126" spans="1:5" x14ac:dyDescent="0.25">
      <c r="A126" s="21" t="s">
        <v>145</v>
      </c>
      <c r="B126" s="14" t="s">
        <v>146</v>
      </c>
      <c r="C126" s="71">
        <v>816.6</v>
      </c>
      <c r="D126" s="68">
        <v>50</v>
      </c>
      <c r="E126" s="19">
        <f t="shared" si="2"/>
        <v>6.1229488121479304E-2</v>
      </c>
    </row>
    <row r="127" spans="1:5" ht="27.6" x14ac:dyDescent="0.25">
      <c r="A127" s="21" t="s">
        <v>147</v>
      </c>
      <c r="B127" s="14" t="s">
        <v>148</v>
      </c>
      <c r="C127" s="71">
        <v>816.6</v>
      </c>
      <c r="D127" s="68">
        <v>50</v>
      </c>
      <c r="E127" s="19">
        <f t="shared" si="2"/>
        <v>6.1229488121479304E-2</v>
      </c>
    </row>
    <row r="128" spans="1:5" s="36" customFormat="1" ht="27.6" x14ac:dyDescent="0.25">
      <c r="A128" s="42" t="s">
        <v>418</v>
      </c>
      <c r="B128" s="14" t="s">
        <v>417</v>
      </c>
      <c r="C128" s="71">
        <v>51.2</v>
      </c>
      <c r="D128" s="68">
        <v>12</v>
      </c>
      <c r="E128" s="19">
        <f t="shared" si="2"/>
        <v>0.234375</v>
      </c>
    </row>
    <row r="129" spans="1:5" ht="41.4" x14ac:dyDescent="0.25">
      <c r="A129" s="21" t="s">
        <v>149</v>
      </c>
      <c r="B129" s="14" t="s">
        <v>150</v>
      </c>
      <c r="C129" s="71">
        <v>51.2</v>
      </c>
      <c r="D129" s="68">
        <v>12</v>
      </c>
      <c r="E129" s="19">
        <f t="shared" si="2"/>
        <v>0.234375</v>
      </c>
    </row>
    <row r="130" spans="1:5" ht="27.6" x14ac:dyDescent="0.25">
      <c r="A130" s="21" t="s">
        <v>151</v>
      </c>
      <c r="B130" s="14" t="s">
        <v>152</v>
      </c>
      <c r="C130" s="71">
        <v>51.2</v>
      </c>
      <c r="D130" s="68">
        <v>12</v>
      </c>
      <c r="E130" s="19">
        <f t="shared" si="2"/>
        <v>0.234375</v>
      </c>
    </row>
    <row r="131" spans="1:5" x14ac:dyDescent="0.25">
      <c r="A131" s="21" t="s">
        <v>153</v>
      </c>
      <c r="B131" s="14" t="s">
        <v>154</v>
      </c>
      <c r="C131" s="71">
        <v>12422.6</v>
      </c>
      <c r="D131" s="68">
        <f>D133+D135</f>
        <v>14087.400000000001</v>
      </c>
      <c r="E131" s="19">
        <f t="shared" si="2"/>
        <v>1.1340138135333988</v>
      </c>
    </row>
    <row r="132" spans="1:5" ht="27.6" x14ac:dyDescent="0.25">
      <c r="A132" s="21" t="s">
        <v>75</v>
      </c>
      <c r="B132" s="14" t="s">
        <v>155</v>
      </c>
      <c r="C132" s="71">
        <v>12422.6</v>
      </c>
      <c r="D132" s="68">
        <v>13506.2</v>
      </c>
      <c r="E132" s="19">
        <f t="shared" si="2"/>
        <v>1.0872281164973516</v>
      </c>
    </row>
    <row r="133" spans="1:5" x14ac:dyDescent="0.25">
      <c r="A133" s="21" t="s">
        <v>156</v>
      </c>
      <c r="B133" s="14" t="s">
        <v>157</v>
      </c>
      <c r="C133" s="71">
        <v>12422.6</v>
      </c>
      <c r="D133" s="68">
        <v>13506.2</v>
      </c>
      <c r="E133" s="19">
        <f t="shared" si="2"/>
        <v>1.0872281164973516</v>
      </c>
    </row>
    <row r="134" spans="1:5" s="47" customFormat="1" ht="41.4" x14ac:dyDescent="0.25">
      <c r="A134" s="50" t="s">
        <v>460</v>
      </c>
      <c r="B134" s="14" t="s">
        <v>457</v>
      </c>
      <c r="C134" s="71">
        <v>0</v>
      </c>
      <c r="D134" s="68">
        <v>581.20000000000005</v>
      </c>
      <c r="E134" s="19" t="s">
        <v>483</v>
      </c>
    </row>
    <row r="135" spans="1:5" s="47" customFormat="1" ht="55.2" x14ac:dyDescent="0.25">
      <c r="A135" s="50" t="s">
        <v>459</v>
      </c>
      <c r="B135" s="14" t="s">
        <v>458</v>
      </c>
      <c r="C135" s="71">
        <v>0</v>
      </c>
      <c r="D135" s="68">
        <v>581.20000000000005</v>
      </c>
      <c r="E135" s="19" t="s">
        <v>483</v>
      </c>
    </row>
    <row r="136" spans="1:5" s="5" customFormat="1" x14ac:dyDescent="0.25">
      <c r="A136" s="20" t="s">
        <v>158</v>
      </c>
      <c r="B136" s="13" t="s">
        <v>159</v>
      </c>
      <c r="C136" s="69">
        <v>9685.2000000000007</v>
      </c>
      <c r="D136" s="66">
        <f>D137+D140</f>
        <v>22289</v>
      </c>
      <c r="E136" s="18">
        <f t="shared" si="2"/>
        <v>2.3013463841737907</v>
      </c>
    </row>
    <row r="137" spans="1:5" x14ac:dyDescent="0.25">
      <c r="A137" s="21" t="s">
        <v>160</v>
      </c>
      <c r="B137" s="14" t="s">
        <v>161</v>
      </c>
      <c r="C137" s="71">
        <v>9685.2000000000007</v>
      </c>
      <c r="D137" s="68">
        <v>17580</v>
      </c>
      <c r="E137" s="19">
        <f t="shared" si="2"/>
        <v>1.8151406269359434</v>
      </c>
    </row>
    <row r="138" spans="1:5" ht="41.4" x14ac:dyDescent="0.25">
      <c r="A138" s="21" t="s">
        <v>162</v>
      </c>
      <c r="B138" s="14" t="s">
        <v>163</v>
      </c>
      <c r="C138" s="71">
        <v>9685.2000000000007</v>
      </c>
      <c r="D138" s="68">
        <v>17580</v>
      </c>
      <c r="E138" s="19">
        <f t="shared" si="2"/>
        <v>1.8151406269359434</v>
      </c>
    </row>
    <row r="139" spans="1:5" x14ac:dyDescent="0.25">
      <c r="A139" s="21" t="s">
        <v>164</v>
      </c>
      <c r="B139" s="14" t="s">
        <v>165</v>
      </c>
      <c r="C139" s="71">
        <v>9685.2000000000007</v>
      </c>
      <c r="D139" s="68">
        <v>17580</v>
      </c>
      <c r="E139" s="19">
        <f t="shared" si="2"/>
        <v>1.8151406269359434</v>
      </c>
    </row>
    <row r="140" spans="1:5" s="52" customFormat="1" ht="28.5" customHeight="1" x14ac:dyDescent="0.25">
      <c r="A140" s="21" t="s">
        <v>536</v>
      </c>
      <c r="B140" s="14" t="s">
        <v>533</v>
      </c>
      <c r="C140" s="71">
        <v>0</v>
      </c>
      <c r="D140" s="68">
        <v>4709</v>
      </c>
      <c r="E140" s="19" t="s">
        <v>483</v>
      </c>
    </row>
    <row r="141" spans="1:5" s="52" customFormat="1" ht="90" customHeight="1" x14ac:dyDescent="0.25">
      <c r="A141" s="21" t="s">
        <v>537</v>
      </c>
      <c r="B141" s="14" t="s">
        <v>534</v>
      </c>
      <c r="C141" s="71">
        <v>0</v>
      </c>
      <c r="D141" s="68">
        <v>4709</v>
      </c>
      <c r="E141" s="19" t="s">
        <v>483</v>
      </c>
    </row>
    <row r="142" spans="1:5" s="52" customFormat="1" ht="30" customHeight="1" x14ac:dyDescent="0.25">
      <c r="A142" s="21" t="s">
        <v>538</v>
      </c>
      <c r="B142" s="14" t="s">
        <v>535</v>
      </c>
      <c r="C142" s="71">
        <v>0</v>
      </c>
      <c r="D142" s="68">
        <v>4709</v>
      </c>
      <c r="E142" s="19" t="s">
        <v>483</v>
      </c>
    </row>
    <row r="143" spans="1:5" s="5" customFormat="1" ht="27.6" x14ac:dyDescent="0.25">
      <c r="A143" s="20" t="s">
        <v>166</v>
      </c>
      <c r="B143" s="13" t="s">
        <v>167</v>
      </c>
      <c r="C143" s="69">
        <v>36108</v>
      </c>
      <c r="D143" s="66">
        <f>D144+D147</f>
        <v>66922.2</v>
      </c>
      <c r="E143" s="18">
        <f>D143/C143</f>
        <v>1.8533898305084744</v>
      </c>
    </row>
    <row r="144" spans="1:5" s="6" customFormat="1" x14ac:dyDescent="0.25">
      <c r="A144" s="33" t="s">
        <v>352</v>
      </c>
      <c r="B144" s="16" t="s">
        <v>353</v>
      </c>
      <c r="C144" s="71">
        <v>33762</v>
      </c>
      <c r="D144" s="68">
        <v>57573.7</v>
      </c>
      <c r="E144" s="19">
        <f t="shared" ref="E144:E207" si="3">D144/C144</f>
        <v>1.7052810852437652</v>
      </c>
    </row>
    <row r="145" spans="1:5" s="6" customFormat="1" x14ac:dyDescent="0.25">
      <c r="A145" s="34" t="s">
        <v>354</v>
      </c>
      <c r="B145" s="16" t="s">
        <v>355</v>
      </c>
      <c r="C145" s="71">
        <v>33762</v>
      </c>
      <c r="D145" s="68">
        <v>57573.7</v>
      </c>
      <c r="E145" s="19">
        <f t="shared" si="3"/>
        <v>1.7052810852437652</v>
      </c>
    </row>
    <row r="146" spans="1:5" s="6" customFormat="1" ht="41.4" x14ac:dyDescent="0.25">
      <c r="A146" s="34" t="s">
        <v>356</v>
      </c>
      <c r="B146" s="16" t="s">
        <v>357</v>
      </c>
      <c r="C146" s="71">
        <v>33762</v>
      </c>
      <c r="D146" s="68">
        <v>57573.7</v>
      </c>
      <c r="E146" s="19">
        <f t="shared" si="3"/>
        <v>1.7052810852437652</v>
      </c>
    </row>
    <row r="147" spans="1:5" s="51" customFormat="1" ht="27.6" x14ac:dyDescent="0.25">
      <c r="A147" s="34" t="s">
        <v>514</v>
      </c>
      <c r="B147" s="16" t="s">
        <v>513</v>
      </c>
      <c r="C147" s="71">
        <v>1978</v>
      </c>
      <c r="D147" s="68">
        <v>9348.5</v>
      </c>
      <c r="E147" s="19" t="s">
        <v>556</v>
      </c>
    </row>
    <row r="148" spans="1:5" s="51" customFormat="1" ht="55.2" x14ac:dyDescent="0.25">
      <c r="A148" s="34" t="s">
        <v>517</v>
      </c>
      <c r="B148" s="16" t="s">
        <v>515</v>
      </c>
      <c r="C148" s="71">
        <v>1978</v>
      </c>
      <c r="D148" s="68">
        <v>9348.5</v>
      </c>
      <c r="E148" s="19" t="s">
        <v>556</v>
      </c>
    </row>
    <row r="149" spans="1:5" s="51" customFormat="1" ht="27.6" x14ac:dyDescent="0.25">
      <c r="A149" s="34" t="s">
        <v>518</v>
      </c>
      <c r="B149" s="16" t="s">
        <v>516</v>
      </c>
      <c r="C149" s="71">
        <v>1978</v>
      </c>
      <c r="D149" s="68">
        <v>9348.5</v>
      </c>
      <c r="E149" s="19" t="s">
        <v>556</v>
      </c>
    </row>
    <row r="150" spans="1:5" x14ac:dyDescent="0.25">
      <c r="A150" s="21" t="s">
        <v>153</v>
      </c>
      <c r="B150" s="14" t="s">
        <v>168</v>
      </c>
      <c r="C150" s="71">
        <v>368</v>
      </c>
      <c r="D150" s="68">
        <v>0</v>
      </c>
      <c r="E150" s="19">
        <f t="shared" si="3"/>
        <v>0</v>
      </c>
    </row>
    <row r="151" spans="1:5" ht="27.6" x14ac:dyDescent="0.25">
      <c r="A151" s="21" t="s">
        <v>75</v>
      </c>
      <c r="B151" s="14" t="s">
        <v>169</v>
      </c>
      <c r="C151" s="71">
        <v>368</v>
      </c>
      <c r="D151" s="68">
        <v>0</v>
      </c>
      <c r="E151" s="19">
        <f t="shared" si="3"/>
        <v>0</v>
      </c>
    </row>
    <row r="152" spans="1:5" ht="27.6" x14ac:dyDescent="0.25">
      <c r="A152" s="21" t="s">
        <v>170</v>
      </c>
      <c r="B152" s="14" t="s">
        <v>171</v>
      </c>
      <c r="C152" s="71">
        <v>368</v>
      </c>
      <c r="D152" s="68">
        <v>0</v>
      </c>
      <c r="E152" s="19">
        <f t="shared" si="3"/>
        <v>0</v>
      </c>
    </row>
    <row r="153" spans="1:5" s="5" customFormat="1" ht="27.6" x14ac:dyDescent="0.25">
      <c r="A153" s="20" t="s">
        <v>172</v>
      </c>
      <c r="B153" s="13" t="s">
        <v>173</v>
      </c>
      <c r="C153" s="69">
        <v>155675.6</v>
      </c>
      <c r="D153" s="66">
        <f>D154+D164+D170</f>
        <v>158498.40000000002</v>
      </c>
      <c r="E153" s="18">
        <f t="shared" si="3"/>
        <v>1.0181325782588924</v>
      </c>
    </row>
    <row r="154" spans="1:5" x14ac:dyDescent="0.25">
      <c r="A154" s="21" t="s">
        <v>174</v>
      </c>
      <c r="B154" s="14" t="s">
        <v>175</v>
      </c>
      <c r="C154" s="71">
        <v>22369.3</v>
      </c>
      <c r="D154" s="68">
        <f>D155+D158+D160</f>
        <v>29772.9</v>
      </c>
      <c r="E154" s="19">
        <f t="shared" si="3"/>
        <v>1.3309714653565379</v>
      </c>
    </row>
    <row r="155" spans="1:5" ht="27.6" x14ac:dyDescent="0.25">
      <c r="A155" s="21" t="s">
        <v>176</v>
      </c>
      <c r="B155" s="14" t="s">
        <v>177</v>
      </c>
      <c r="C155" s="71">
        <v>12125.9</v>
      </c>
      <c r="D155" s="68">
        <f>D156+D157</f>
        <v>18747.2</v>
      </c>
      <c r="E155" s="19">
        <f t="shared" si="3"/>
        <v>1.5460460666837101</v>
      </c>
    </row>
    <row r="156" spans="1:5" ht="27.6" x14ac:dyDescent="0.25">
      <c r="A156" s="21" t="s">
        <v>178</v>
      </c>
      <c r="B156" s="14" t="s">
        <v>179</v>
      </c>
      <c r="C156" s="71">
        <v>8104.6</v>
      </c>
      <c r="D156" s="68">
        <v>9147.7000000000007</v>
      </c>
      <c r="E156" s="19">
        <f t="shared" si="3"/>
        <v>1.1287046862275745</v>
      </c>
    </row>
    <row r="157" spans="1:5" s="6" customFormat="1" x14ac:dyDescent="0.25">
      <c r="A157" s="32" t="s">
        <v>358</v>
      </c>
      <c r="B157" s="16" t="s">
        <v>359</v>
      </c>
      <c r="C157" s="71">
        <v>4021.3</v>
      </c>
      <c r="D157" s="68">
        <v>9599.5</v>
      </c>
      <c r="E157" s="19" t="s">
        <v>557</v>
      </c>
    </row>
    <row r="158" spans="1:5" ht="27.6" x14ac:dyDescent="0.25">
      <c r="A158" s="21" t="s">
        <v>180</v>
      </c>
      <c r="B158" s="14" t="s">
        <v>181</v>
      </c>
      <c r="C158" s="71">
        <v>142.69999999999999</v>
      </c>
      <c r="D158" s="68">
        <v>359</v>
      </c>
      <c r="E158" s="19" t="s">
        <v>558</v>
      </c>
    </row>
    <row r="159" spans="1:5" ht="27.6" x14ac:dyDescent="0.25">
      <c r="A159" s="21" t="s">
        <v>182</v>
      </c>
      <c r="B159" s="14" t="s">
        <v>183</v>
      </c>
      <c r="C159" s="71">
        <v>142.69999999999999</v>
      </c>
      <c r="D159" s="68">
        <v>359</v>
      </c>
      <c r="E159" s="19" t="s">
        <v>558</v>
      </c>
    </row>
    <row r="160" spans="1:5" ht="27.6" x14ac:dyDescent="0.25">
      <c r="A160" s="21" t="s">
        <v>75</v>
      </c>
      <c r="B160" s="14" t="s">
        <v>184</v>
      </c>
      <c r="C160" s="71">
        <v>10100.700000000001</v>
      </c>
      <c r="D160" s="68">
        <f>D161+D162+D163</f>
        <v>10666.7</v>
      </c>
      <c r="E160" s="19">
        <f t="shared" si="3"/>
        <v>1.0560357202966131</v>
      </c>
    </row>
    <row r="161" spans="1:5" ht="27.6" x14ac:dyDescent="0.25">
      <c r="A161" s="21" t="s">
        <v>77</v>
      </c>
      <c r="B161" s="14" t="s">
        <v>185</v>
      </c>
      <c r="C161" s="71">
        <v>883.9</v>
      </c>
      <c r="D161" s="68">
        <v>721.7</v>
      </c>
      <c r="E161" s="19">
        <f t="shared" si="3"/>
        <v>0.81649507862880422</v>
      </c>
    </row>
    <row r="162" spans="1:5" ht="41.4" x14ac:dyDescent="0.25">
      <c r="A162" s="21" t="s">
        <v>79</v>
      </c>
      <c r="B162" s="14" t="s">
        <v>186</v>
      </c>
      <c r="C162" s="71">
        <v>3588.8</v>
      </c>
      <c r="D162" s="68">
        <v>3781</v>
      </c>
      <c r="E162" s="19">
        <f t="shared" si="3"/>
        <v>1.0535555060187249</v>
      </c>
    </row>
    <row r="163" spans="1:5" ht="27.6" x14ac:dyDescent="0.25">
      <c r="A163" s="21" t="s">
        <v>81</v>
      </c>
      <c r="B163" s="14" t="s">
        <v>187</v>
      </c>
      <c r="C163" s="71">
        <v>5628</v>
      </c>
      <c r="D163" s="68">
        <v>6164</v>
      </c>
      <c r="E163" s="19">
        <f t="shared" si="3"/>
        <v>1.0952380952380953</v>
      </c>
    </row>
    <row r="164" spans="1:5" s="47" customFormat="1" ht="27.6" x14ac:dyDescent="0.25">
      <c r="A164" s="42" t="s">
        <v>462</v>
      </c>
      <c r="B164" s="14" t="s">
        <v>461</v>
      </c>
      <c r="C164" s="71">
        <v>0</v>
      </c>
      <c r="D164" s="68">
        <v>28.8</v>
      </c>
      <c r="E164" s="19" t="s">
        <v>483</v>
      </c>
    </row>
    <row r="165" spans="1:5" s="47" customFormat="1" ht="27.6" x14ac:dyDescent="0.25">
      <c r="A165" s="42" t="s">
        <v>463</v>
      </c>
      <c r="B165" s="14" t="s">
        <v>464</v>
      </c>
      <c r="C165" s="71">
        <v>0</v>
      </c>
      <c r="D165" s="68">
        <v>28.8</v>
      </c>
      <c r="E165" s="19" t="s">
        <v>483</v>
      </c>
    </row>
    <row r="166" spans="1:5" s="47" customFormat="1" ht="82.8" x14ac:dyDescent="0.25">
      <c r="A166" s="42" t="s">
        <v>465</v>
      </c>
      <c r="B166" s="14" t="s">
        <v>466</v>
      </c>
      <c r="C166" s="71">
        <v>0</v>
      </c>
      <c r="D166" s="68">
        <v>28.8</v>
      </c>
      <c r="E166" s="19" t="s">
        <v>483</v>
      </c>
    </row>
    <row r="167" spans="1:5" x14ac:dyDescent="0.25">
      <c r="A167" s="21" t="s">
        <v>188</v>
      </c>
      <c r="B167" s="14" t="s">
        <v>189</v>
      </c>
      <c r="C167" s="71">
        <v>15139.7</v>
      </c>
      <c r="D167" s="68">
        <v>0</v>
      </c>
      <c r="E167" s="19">
        <f t="shared" si="3"/>
        <v>0</v>
      </c>
    </row>
    <row r="168" spans="1:5" x14ac:dyDescent="0.25">
      <c r="A168" s="21" t="s">
        <v>190</v>
      </c>
      <c r="B168" s="14" t="s">
        <v>191</v>
      </c>
      <c r="C168" s="71">
        <v>15139.7</v>
      </c>
      <c r="D168" s="68">
        <v>0</v>
      </c>
      <c r="E168" s="19">
        <f t="shared" si="3"/>
        <v>0</v>
      </c>
    </row>
    <row r="169" spans="1:5" x14ac:dyDescent="0.25">
      <c r="A169" s="21" t="s">
        <v>192</v>
      </c>
      <c r="B169" s="14" t="s">
        <v>193</v>
      </c>
      <c r="C169" s="71">
        <v>15139.7</v>
      </c>
      <c r="D169" s="68">
        <v>0</v>
      </c>
      <c r="E169" s="19">
        <f t="shared" si="3"/>
        <v>0</v>
      </c>
    </row>
    <row r="170" spans="1:5" x14ac:dyDescent="0.25">
      <c r="A170" s="21" t="s">
        <v>153</v>
      </c>
      <c r="B170" s="14" t="s">
        <v>194</v>
      </c>
      <c r="C170" s="71">
        <v>118166.6</v>
      </c>
      <c r="D170" s="68">
        <f>D172+D173+D174+D175+D176+D177+D178+D179+D180+D181+D182+D183+D184+D185</f>
        <v>128696.70000000001</v>
      </c>
      <c r="E170" s="19">
        <f t="shared" si="3"/>
        <v>1.0891123210788836</v>
      </c>
    </row>
    <row r="171" spans="1:5" ht="27.6" x14ac:dyDescent="0.25">
      <c r="A171" s="21" t="s">
        <v>75</v>
      </c>
      <c r="B171" s="14" t="s">
        <v>195</v>
      </c>
      <c r="C171" s="71">
        <v>118166.6</v>
      </c>
      <c r="D171" s="68">
        <v>128696.7</v>
      </c>
      <c r="E171" s="19">
        <f t="shared" si="3"/>
        <v>1.0891123210788836</v>
      </c>
    </row>
    <row r="172" spans="1:5" x14ac:dyDescent="0.25">
      <c r="A172" s="21" t="s">
        <v>196</v>
      </c>
      <c r="B172" s="14" t="s">
        <v>197</v>
      </c>
      <c r="C172" s="71">
        <v>1473.7</v>
      </c>
      <c r="D172" s="68">
        <v>1899.1</v>
      </c>
      <c r="E172" s="19">
        <f t="shared" si="3"/>
        <v>1.2886611929157901</v>
      </c>
    </row>
    <row r="173" spans="1:5" ht="27.6" x14ac:dyDescent="0.25">
      <c r="A173" s="21" t="s">
        <v>198</v>
      </c>
      <c r="B173" s="14" t="s">
        <v>199</v>
      </c>
      <c r="C173" s="71">
        <v>4069.2</v>
      </c>
      <c r="D173" s="68">
        <v>3744.1</v>
      </c>
      <c r="E173" s="19">
        <f t="shared" si="3"/>
        <v>0.92010714636783641</v>
      </c>
    </row>
    <row r="174" spans="1:5" ht="41.4" x14ac:dyDescent="0.25">
      <c r="A174" s="21" t="s">
        <v>200</v>
      </c>
      <c r="B174" s="14" t="s">
        <v>201</v>
      </c>
      <c r="C174" s="71">
        <v>9205.4</v>
      </c>
      <c r="D174" s="68">
        <v>10070.799999999999</v>
      </c>
      <c r="E174" s="19">
        <f t="shared" si="3"/>
        <v>1.094010037586634</v>
      </c>
    </row>
    <row r="175" spans="1:5" ht="27.6" x14ac:dyDescent="0.25">
      <c r="A175" s="21" t="s">
        <v>202</v>
      </c>
      <c r="B175" s="14" t="s">
        <v>203</v>
      </c>
      <c r="C175" s="71">
        <v>19392</v>
      </c>
      <c r="D175" s="68">
        <v>23101.9</v>
      </c>
      <c r="E175" s="19">
        <f t="shared" si="3"/>
        <v>1.1913108498349836</v>
      </c>
    </row>
    <row r="176" spans="1:5" ht="27.6" x14ac:dyDescent="0.25">
      <c r="A176" s="21" t="s">
        <v>204</v>
      </c>
      <c r="B176" s="14" t="s">
        <v>205</v>
      </c>
      <c r="C176" s="71">
        <v>1595</v>
      </c>
      <c r="D176" s="68">
        <v>1634.3</v>
      </c>
      <c r="E176" s="19">
        <f t="shared" si="3"/>
        <v>1.0246394984326019</v>
      </c>
    </row>
    <row r="177" spans="1:5" ht="41.4" x14ac:dyDescent="0.25">
      <c r="A177" s="21" t="s">
        <v>206</v>
      </c>
      <c r="B177" s="14" t="s">
        <v>207</v>
      </c>
      <c r="C177" s="71">
        <v>4923.5</v>
      </c>
      <c r="D177" s="68">
        <v>6682.3</v>
      </c>
      <c r="E177" s="19">
        <f t="shared" si="3"/>
        <v>1.357225550929217</v>
      </c>
    </row>
    <row r="178" spans="1:5" ht="27.6" x14ac:dyDescent="0.25">
      <c r="A178" s="21" t="s">
        <v>208</v>
      </c>
      <c r="B178" s="14" t="s">
        <v>209</v>
      </c>
      <c r="C178" s="71">
        <v>4113.3999999999996</v>
      </c>
      <c r="D178" s="68">
        <v>4598.1000000000004</v>
      </c>
      <c r="E178" s="19">
        <f t="shared" si="3"/>
        <v>1.1178343949044587</v>
      </c>
    </row>
    <row r="179" spans="1:5" s="47" customFormat="1" x14ac:dyDescent="0.25">
      <c r="A179" s="21" t="s">
        <v>467</v>
      </c>
      <c r="B179" s="14" t="s">
        <v>468</v>
      </c>
      <c r="C179" s="71">
        <v>274.89999999999998</v>
      </c>
      <c r="D179" s="68">
        <v>184.4</v>
      </c>
      <c r="E179" s="19">
        <f t="shared" si="3"/>
        <v>0.67078937795562033</v>
      </c>
    </row>
    <row r="180" spans="1:5" s="51" customFormat="1" x14ac:dyDescent="0.25">
      <c r="A180" s="21" t="s">
        <v>520</v>
      </c>
      <c r="B180" s="14" t="s">
        <v>519</v>
      </c>
      <c r="C180" s="71">
        <v>124.7</v>
      </c>
      <c r="D180" s="68">
        <v>121.2</v>
      </c>
      <c r="E180" s="19">
        <f t="shared" si="3"/>
        <v>0.97193263833199683</v>
      </c>
    </row>
    <row r="181" spans="1:5" ht="27.6" x14ac:dyDescent="0.25">
      <c r="A181" s="21" t="s">
        <v>210</v>
      </c>
      <c r="B181" s="14" t="s">
        <v>211</v>
      </c>
      <c r="C181" s="71">
        <v>13517</v>
      </c>
      <c r="D181" s="68">
        <v>14989.9</v>
      </c>
      <c r="E181" s="19">
        <f t="shared" si="3"/>
        <v>1.1089664866464453</v>
      </c>
    </row>
    <row r="182" spans="1:5" ht="41.4" x14ac:dyDescent="0.25">
      <c r="A182" s="21" t="s">
        <v>212</v>
      </c>
      <c r="B182" s="14" t="s">
        <v>213</v>
      </c>
      <c r="C182" s="71">
        <v>5957</v>
      </c>
      <c r="D182" s="68">
        <v>6481.6</v>
      </c>
      <c r="E182" s="19">
        <f t="shared" si="3"/>
        <v>1.0880644619775055</v>
      </c>
    </row>
    <row r="183" spans="1:5" ht="41.4" x14ac:dyDescent="0.25">
      <c r="A183" s="21" t="s">
        <v>214</v>
      </c>
      <c r="B183" s="14" t="s">
        <v>215</v>
      </c>
      <c r="C183" s="71">
        <v>30572.1</v>
      </c>
      <c r="D183" s="68">
        <v>31634.5</v>
      </c>
      <c r="E183" s="19">
        <f t="shared" si="3"/>
        <v>1.0347506386541978</v>
      </c>
    </row>
    <row r="184" spans="1:5" ht="41.4" x14ac:dyDescent="0.25">
      <c r="A184" s="21" t="s">
        <v>216</v>
      </c>
      <c r="B184" s="14" t="s">
        <v>217</v>
      </c>
      <c r="C184" s="71">
        <v>6626.3</v>
      </c>
      <c r="D184" s="68">
        <v>7791.1</v>
      </c>
      <c r="E184" s="19">
        <f t="shared" si="3"/>
        <v>1.1757843743869127</v>
      </c>
    </row>
    <row r="185" spans="1:5" ht="41.4" x14ac:dyDescent="0.25">
      <c r="A185" s="21" t="s">
        <v>218</v>
      </c>
      <c r="B185" s="14" t="s">
        <v>219</v>
      </c>
      <c r="C185" s="71">
        <v>16322.4</v>
      </c>
      <c r="D185" s="68">
        <v>15763.4</v>
      </c>
      <c r="E185" s="19">
        <f t="shared" si="3"/>
        <v>0.96575258540410724</v>
      </c>
    </row>
    <row r="186" spans="1:5" s="5" customFormat="1" ht="41.4" x14ac:dyDescent="0.25">
      <c r="A186" s="20" t="s">
        <v>220</v>
      </c>
      <c r="B186" s="13" t="s">
        <v>221</v>
      </c>
      <c r="C186" s="69">
        <v>8677.9</v>
      </c>
      <c r="D186" s="66">
        <f>D187+D192+D195</f>
        <v>10139.400000000001</v>
      </c>
      <c r="E186" s="18">
        <f t="shared" si="3"/>
        <v>1.1684163219212023</v>
      </c>
    </row>
    <row r="187" spans="1:5" ht="41.4" x14ac:dyDescent="0.25">
      <c r="A187" s="21" t="s">
        <v>222</v>
      </c>
      <c r="B187" s="14" t="s">
        <v>223</v>
      </c>
      <c r="C187" s="71">
        <v>5660.9</v>
      </c>
      <c r="D187" s="68">
        <v>6168.1</v>
      </c>
      <c r="E187" s="19">
        <f t="shared" si="3"/>
        <v>1.0895970605380771</v>
      </c>
    </row>
    <row r="188" spans="1:5" ht="27.6" x14ac:dyDescent="0.25">
      <c r="A188" s="21" t="s">
        <v>224</v>
      </c>
      <c r="B188" s="14" t="s">
        <v>225</v>
      </c>
      <c r="C188" s="71">
        <v>5431.6</v>
      </c>
      <c r="D188" s="68">
        <v>6168.1</v>
      </c>
      <c r="E188" s="19">
        <f t="shared" si="3"/>
        <v>1.1355954046689742</v>
      </c>
    </row>
    <row r="189" spans="1:5" ht="96.6" x14ac:dyDescent="0.25">
      <c r="A189" s="21" t="s">
        <v>226</v>
      </c>
      <c r="B189" s="14" t="s">
        <v>227</v>
      </c>
      <c r="C189" s="71">
        <v>5431.6</v>
      </c>
      <c r="D189" s="68">
        <v>6168.1</v>
      </c>
      <c r="E189" s="19">
        <f t="shared" si="3"/>
        <v>1.1355954046689742</v>
      </c>
    </row>
    <row r="190" spans="1:5" ht="27.6" x14ac:dyDescent="0.25">
      <c r="A190" s="21" t="s">
        <v>228</v>
      </c>
      <c r="B190" s="14" t="s">
        <v>229</v>
      </c>
      <c r="C190" s="71">
        <v>229.3</v>
      </c>
      <c r="D190" s="68">
        <v>0</v>
      </c>
      <c r="E190" s="19">
        <f t="shared" si="3"/>
        <v>0</v>
      </c>
    </row>
    <row r="191" spans="1:5" ht="41.4" x14ac:dyDescent="0.25">
      <c r="A191" s="21" t="s">
        <v>230</v>
      </c>
      <c r="B191" s="14" t="s">
        <v>231</v>
      </c>
      <c r="C191" s="71">
        <v>229.3</v>
      </c>
      <c r="D191" s="68">
        <v>0</v>
      </c>
      <c r="E191" s="19">
        <f t="shared" si="3"/>
        <v>0</v>
      </c>
    </row>
    <row r="192" spans="1:5" s="36" customFormat="1" x14ac:dyDescent="0.25">
      <c r="A192" s="44" t="s">
        <v>420</v>
      </c>
      <c r="B192" s="14" t="s">
        <v>419</v>
      </c>
      <c r="C192" s="71">
        <v>758.5</v>
      </c>
      <c r="D192" s="68">
        <v>886.8</v>
      </c>
      <c r="E192" s="19">
        <f t="shared" si="3"/>
        <v>1.1691496374423203</v>
      </c>
    </row>
    <row r="193" spans="1:5" s="36" customFormat="1" ht="55.2" x14ac:dyDescent="0.25">
      <c r="A193" s="43" t="s">
        <v>423</v>
      </c>
      <c r="B193" s="14" t="s">
        <v>421</v>
      </c>
      <c r="C193" s="71">
        <v>758.5</v>
      </c>
      <c r="D193" s="68">
        <v>886.8</v>
      </c>
      <c r="E193" s="19">
        <f t="shared" si="3"/>
        <v>1.1691496374423203</v>
      </c>
    </row>
    <row r="194" spans="1:5" s="36" customFormat="1" ht="27.6" x14ac:dyDescent="0.25">
      <c r="A194" s="43" t="s">
        <v>424</v>
      </c>
      <c r="B194" s="14" t="s">
        <v>422</v>
      </c>
      <c r="C194" s="71">
        <v>758.5</v>
      </c>
      <c r="D194" s="68">
        <v>886.8</v>
      </c>
      <c r="E194" s="19">
        <f t="shared" si="3"/>
        <v>1.1691496374423203</v>
      </c>
    </row>
    <row r="195" spans="1:5" x14ac:dyDescent="0.25">
      <c r="A195" s="21" t="s">
        <v>153</v>
      </c>
      <c r="B195" s="14" t="s">
        <v>232</v>
      </c>
      <c r="C195" s="71">
        <v>2258.5</v>
      </c>
      <c r="D195" s="68">
        <f>D197+D199</f>
        <v>3084.5</v>
      </c>
      <c r="E195" s="19">
        <f t="shared" si="3"/>
        <v>1.3657294664600399</v>
      </c>
    </row>
    <row r="196" spans="1:5" ht="27.6" x14ac:dyDescent="0.25">
      <c r="A196" s="21" t="s">
        <v>233</v>
      </c>
      <c r="B196" s="14" t="s">
        <v>234</v>
      </c>
      <c r="C196" s="71">
        <v>2258.5</v>
      </c>
      <c r="D196" s="68">
        <v>2783.8</v>
      </c>
      <c r="E196" s="19">
        <f t="shared" si="3"/>
        <v>1.2325880008855437</v>
      </c>
    </row>
    <row r="197" spans="1:5" ht="27.6" x14ac:dyDescent="0.25">
      <c r="A197" s="21" t="s">
        <v>235</v>
      </c>
      <c r="B197" s="14" t="s">
        <v>236</v>
      </c>
      <c r="C197" s="71">
        <v>2258.5</v>
      </c>
      <c r="D197" s="68">
        <v>2783.8</v>
      </c>
      <c r="E197" s="19">
        <f t="shared" si="3"/>
        <v>1.2325880008855437</v>
      </c>
    </row>
    <row r="198" spans="1:5" s="28" customFormat="1" ht="27.6" x14ac:dyDescent="0.25">
      <c r="A198" s="21" t="s">
        <v>365</v>
      </c>
      <c r="B198" s="14" t="s">
        <v>366</v>
      </c>
      <c r="C198" s="71">
        <v>0</v>
      </c>
      <c r="D198" s="68">
        <v>300.7</v>
      </c>
      <c r="E198" s="19" t="s">
        <v>483</v>
      </c>
    </row>
    <row r="199" spans="1:5" s="28" customFormat="1" ht="27.6" x14ac:dyDescent="0.25">
      <c r="A199" s="21" t="s">
        <v>367</v>
      </c>
      <c r="B199" s="14" t="s">
        <v>368</v>
      </c>
      <c r="C199" s="71">
        <v>0</v>
      </c>
      <c r="D199" s="68">
        <v>300.7</v>
      </c>
      <c r="E199" s="19" t="s">
        <v>483</v>
      </c>
    </row>
    <row r="200" spans="1:5" s="5" customFormat="1" ht="27.6" x14ac:dyDescent="0.25">
      <c r="A200" s="20" t="s">
        <v>237</v>
      </c>
      <c r="B200" s="13" t="s">
        <v>238</v>
      </c>
      <c r="C200" s="72">
        <v>36011.199999999997</v>
      </c>
      <c r="D200" s="66">
        <f>D201+D205+D210</f>
        <v>50577.9</v>
      </c>
      <c r="E200" s="18">
        <f t="shared" si="3"/>
        <v>1.404504709645888</v>
      </c>
    </row>
    <row r="201" spans="1:5" x14ac:dyDescent="0.25">
      <c r="A201" s="21" t="s">
        <v>239</v>
      </c>
      <c r="B201" s="14" t="s">
        <v>240</v>
      </c>
      <c r="C201" s="71">
        <v>111.8</v>
      </c>
      <c r="D201" s="68">
        <v>113.7</v>
      </c>
      <c r="E201" s="19">
        <f t="shared" si="3"/>
        <v>1.016994633273703</v>
      </c>
    </row>
    <row r="202" spans="1:5" ht="55.2" x14ac:dyDescent="0.25">
      <c r="A202" s="21" t="s">
        <v>241</v>
      </c>
      <c r="B202" s="14" t="s">
        <v>242</v>
      </c>
      <c r="C202" s="71">
        <v>111.8</v>
      </c>
      <c r="D202" s="68">
        <v>113.7</v>
      </c>
      <c r="E202" s="19">
        <f t="shared" si="3"/>
        <v>1.016994633273703</v>
      </c>
    </row>
    <row r="203" spans="1:5" s="36" customFormat="1" ht="41.4" x14ac:dyDescent="0.25">
      <c r="A203" s="41" t="s">
        <v>426</v>
      </c>
      <c r="B203" s="14" t="s">
        <v>425</v>
      </c>
      <c r="C203" s="71">
        <v>0.1</v>
      </c>
      <c r="D203" s="68">
        <v>0.1</v>
      </c>
      <c r="E203" s="19">
        <f t="shared" si="3"/>
        <v>1</v>
      </c>
    </row>
    <row r="204" spans="1:5" ht="55.2" x14ac:dyDescent="0.25">
      <c r="A204" s="21" t="s">
        <v>243</v>
      </c>
      <c r="B204" s="14" t="s">
        <v>244</v>
      </c>
      <c r="C204" s="71">
        <v>111.7</v>
      </c>
      <c r="D204" s="68">
        <v>113.7</v>
      </c>
      <c r="E204" s="19">
        <f t="shared" si="3"/>
        <v>1.017905102954342</v>
      </c>
    </row>
    <row r="205" spans="1:5" x14ac:dyDescent="0.25">
      <c r="A205" s="21" t="s">
        <v>245</v>
      </c>
      <c r="B205" s="14" t="s">
        <v>246</v>
      </c>
      <c r="C205" s="71">
        <v>8878.9</v>
      </c>
      <c r="D205" s="68">
        <f>D207+D208+D209</f>
        <v>17082.7</v>
      </c>
      <c r="E205" s="19">
        <f t="shared" si="3"/>
        <v>1.923965806575139</v>
      </c>
    </row>
    <row r="206" spans="1:5" ht="27.6" x14ac:dyDescent="0.25">
      <c r="A206" s="21" t="s">
        <v>247</v>
      </c>
      <c r="B206" s="14" t="s">
        <v>248</v>
      </c>
      <c r="C206" s="71">
        <v>8878.9</v>
      </c>
      <c r="D206" s="68">
        <v>17082.7</v>
      </c>
      <c r="E206" s="19">
        <f t="shared" si="3"/>
        <v>1.923965806575139</v>
      </c>
    </row>
    <row r="207" spans="1:5" ht="27.6" x14ac:dyDescent="0.25">
      <c r="A207" s="21" t="s">
        <v>249</v>
      </c>
      <c r="B207" s="14" t="s">
        <v>250</v>
      </c>
      <c r="C207" s="71">
        <v>1196</v>
      </c>
      <c r="D207" s="68">
        <v>726.2</v>
      </c>
      <c r="E207" s="19">
        <f t="shared" si="3"/>
        <v>0.60719063545150509</v>
      </c>
    </row>
    <row r="208" spans="1:5" s="36" customFormat="1" x14ac:dyDescent="0.25">
      <c r="A208" s="38" t="s">
        <v>428</v>
      </c>
      <c r="B208" s="14" t="s">
        <v>427</v>
      </c>
      <c r="C208" s="71">
        <v>4389.2</v>
      </c>
      <c r="D208" s="68">
        <v>3599</v>
      </c>
      <c r="E208" s="19">
        <f t="shared" ref="E208:E271" si="4">D208/C208</f>
        <v>0.81996719219903402</v>
      </c>
    </row>
    <row r="209" spans="1:5" s="36" customFormat="1" ht="27.6" x14ac:dyDescent="0.25">
      <c r="A209" s="41" t="s">
        <v>430</v>
      </c>
      <c r="B209" s="14" t="s">
        <v>429</v>
      </c>
      <c r="C209" s="71">
        <v>3293.7</v>
      </c>
      <c r="D209" s="68">
        <v>12757.5</v>
      </c>
      <c r="E209" s="19">
        <f t="shared" si="4"/>
        <v>3.8733035795609805</v>
      </c>
    </row>
    <row r="210" spans="1:5" x14ac:dyDescent="0.25">
      <c r="A210" s="21" t="s">
        <v>153</v>
      </c>
      <c r="B210" s="14" t="s">
        <v>251</v>
      </c>
      <c r="C210" s="71">
        <v>27020.5</v>
      </c>
      <c r="D210" s="68">
        <v>33381.5</v>
      </c>
      <c r="E210" s="19">
        <f t="shared" si="4"/>
        <v>1.2354138524453655</v>
      </c>
    </row>
    <row r="211" spans="1:5" ht="27.6" x14ac:dyDescent="0.25">
      <c r="A211" s="21" t="s">
        <v>75</v>
      </c>
      <c r="B211" s="14" t="s">
        <v>252</v>
      </c>
      <c r="C211" s="71">
        <v>27020.5</v>
      </c>
      <c r="D211" s="68">
        <v>33381.5</v>
      </c>
      <c r="E211" s="19">
        <f t="shared" si="4"/>
        <v>1.2354138524453655</v>
      </c>
    </row>
    <row r="212" spans="1:5" ht="27.6" x14ac:dyDescent="0.25">
      <c r="A212" s="21" t="s">
        <v>253</v>
      </c>
      <c r="B212" s="14" t="s">
        <v>254</v>
      </c>
      <c r="C212" s="71">
        <v>27020.5</v>
      </c>
      <c r="D212" s="68">
        <v>33381.5</v>
      </c>
      <c r="E212" s="19">
        <f t="shared" si="4"/>
        <v>1.2354138524453655</v>
      </c>
    </row>
    <row r="213" spans="1:5" s="5" customFormat="1" x14ac:dyDescent="0.25">
      <c r="A213" s="20" t="s">
        <v>255</v>
      </c>
      <c r="B213" s="13" t="s">
        <v>256</v>
      </c>
      <c r="C213" s="69">
        <f>C214+C219</f>
        <v>27689.3</v>
      </c>
      <c r="D213" s="66">
        <f>D214+D219</f>
        <v>33857.5</v>
      </c>
      <c r="E213" s="18">
        <f t="shared" si="4"/>
        <v>1.2227647502826002</v>
      </c>
    </row>
    <row r="214" spans="1:5" ht="55.2" x14ac:dyDescent="0.25">
      <c r="A214" s="21" t="s">
        <v>257</v>
      </c>
      <c r="B214" s="14" t="s">
        <v>258</v>
      </c>
      <c r="C214" s="71">
        <f>C216+C218</f>
        <v>26443.200000000001</v>
      </c>
      <c r="D214" s="68">
        <f>D216+D218</f>
        <v>25198.7</v>
      </c>
      <c r="E214" s="19">
        <f t="shared" si="4"/>
        <v>0.95293686089429419</v>
      </c>
    </row>
    <row r="215" spans="1:5" ht="27.6" x14ac:dyDescent="0.25">
      <c r="A215" s="21" t="s">
        <v>259</v>
      </c>
      <c r="B215" s="14" t="s">
        <v>260</v>
      </c>
      <c r="C215" s="71">
        <v>26369</v>
      </c>
      <c r="D215" s="68">
        <v>25110</v>
      </c>
      <c r="E215" s="19">
        <f t="shared" si="4"/>
        <v>0.95225454131745613</v>
      </c>
    </row>
    <row r="216" spans="1:5" ht="41.4" x14ac:dyDescent="0.25">
      <c r="A216" s="21" t="s">
        <v>261</v>
      </c>
      <c r="B216" s="14" t="s">
        <v>262</v>
      </c>
      <c r="C216" s="71">
        <v>26369</v>
      </c>
      <c r="D216" s="68">
        <v>25110</v>
      </c>
      <c r="E216" s="19">
        <f t="shared" si="4"/>
        <v>0.95225454131745613</v>
      </c>
    </row>
    <row r="217" spans="1:5" s="51" customFormat="1" ht="55.2" x14ac:dyDescent="0.25">
      <c r="A217" s="21" t="s">
        <v>523</v>
      </c>
      <c r="B217" s="14" t="s">
        <v>521</v>
      </c>
      <c r="C217" s="71">
        <v>74.2</v>
      </c>
      <c r="D217" s="68">
        <v>88.7</v>
      </c>
      <c r="E217" s="19">
        <f t="shared" si="4"/>
        <v>1.1954177897574123</v>
      </c>
    </row>
    <row r="218" spans="1:5" s="51" customFormat="1" ht="87.75" customHeight="1" x14ac:dyDescent="0.25">
      <c r="A218" s="21" t="s">
        <v>524</v>
      </c>
      <c r="B218" s="14" t="s">
        <v>522</v>
      </c>
      <c r="C218" s="71">
        <v>74.2</v>
      </c>
      <c r="D218" s="68">
        <v>88.7</v>
      </c>
      <c r="E218" s="19">
        <f t="shared" si="4"/>
        <v>1.1954177897574123</v>
      </c>
    </row>
    <row r="219" spans="1:5" ht="41.4" x14ac:dyDescent="0.25">
      <c r="A219" s="21" t="s">
        <v>263</v>
      </c>
      <c r="B219" s="14" t="s">
        <v>264</v>
      </c>
      <c r="C219" s="71">
        <f>C221+C223+C225+C227+C229</f>
        <v>1246.0999999999999</v>
      </c>
      <c r="D219" s="68">
        <f>D221+D223+D225+D229</f>
        <v>8658.8000000000011</v>
      </c>
      <c r="E219" s="19" t="s">
        <v>559</v>
      </c>
    </row>
    <row r="220" spans="1:5" s="36" customFormat="1" x14ac:dyDescent="0.25">
      <c r="A220" s="42" t="s">
        <v>433</v>
      </c>
      <c r="B220" s="14" t="s">
        <v>431</v>
      </c>
      <c r="C220" s="71">
        <v>248.8</v>
      </c>
      <c r="D220" s="68">
        <v>245.4</v>
      </c>
      <c r="E220" s="19">
        <f t="shared" si="4"/>
        <v>0.9863344051446945</v>
      </c>
    </row>
    <row r="221" spans="1:5" s="36" customFormat="1" x14ac:dyDescent="0.25">
      <c r="A221" s="38" t="s">
        <v>434</v>
      </c>
      <c r="B221" s="14" t="s">
        <v>432</v>
      </c>
      <c r="C221" s="71">
        <v>248.8</v>
      </c>
      <c r="D221" s="68">
        <v>245.4</v>
      </c>
      <c r="E221" s="19">
        <f t="shared" si="4"/>
        <v>0.9863344051446945</v>
      </c>
    </row>
    <row r="222" spans="1:5" s="49" customFormat="1" x14ac:dyDescent="0.25">
      <c r="A222" s="21" t="s">
        <v>469</v>
      </c>
      <c r="B222" s="14" t="s">
        <v>470</v>
      </c>
      <c r="C222" s="71">
        <v>72.2</v>
      </c>
      <c r="D222" s="68">
        <v>84.5</v>
      </c>
      <c r="E222" s="19">
        <f t="shared" si="4"/>
        <v>1.1703601108033241</v>
      </c>
    </row>
    <row r="223" spans="1:5" s="49" customFormat="1" x14ac:dyDescent="0.25">
      <c r="A223" s="21" t="s">
        <v>472</v>
      </c>
      <c r="B223" s="14" t="s">
        <v>471</v>
      </c>
      <c r="C223" s="71">
        <v>72.2</v>
      </c>
      <c r="D223" s="68">
        <v>84.5</v>
      </c>
      <c r="E223" s="19">
        <f t="shared" si="4"/>
        <v>1.1703601108033241</v>
      </c>
    </row>
    <row r="224" spans="1:5" x14ac:dyDescent="0.25">
      <c r="A224" s="21" t="s">
        <v>265</v>
      </c>
      <c r="B224" s="14" t="s">
        <v>266</v>
      </c>
      <c r="C224" s="71">
        <v>198</v>
      </c>
      <c r="D224" s="68">
        <v>163.80000000000001</v>
      </c>
      <c r="E224" s="19">
        <f t="shared" si="4"/>
        <v>0.82727272727272738</v>
      </c>
    </row>
    <row r="225" spans="1:5" x14ac:dyDescent="0.25">
      <c r="A225" s="21" t="s">
        <v>267</v>
      </c>
      <c r="B225" s="14" t="s">
        <v>268</v>
      </c>
      <c r="C225" s="71">
        <v>198</v>
      </c>
      <c r="D225" s="68">
        <v>163.80000000000001</v>
      </c>
      <c r="E225" s="19">
        <f t="shared" si="4"/>
        <v>0.82727272727272738</v>
      </c>
    </row>
    <row r="226" spans="1:5" x14ac:dyDescent="0.25">
      <c r="A226" s="21" t="s">
        <v>269</v>
      </c>
      <c r="B226" s="14" t="s">
        <v>270</v>
      </c>
      <c r="C226" s="71">
        <v>368</v>
      </c>
      <c r="D226" s="68">
        <v>0</v>
      </c>
      <c r="E226" s="19">
        <f t="shared" si="4"/>
        <v>0</v>
      </c>
    </row>
    <row r="227" spans="1:5" ht="55.2" x14ac:dyDescent="0.25">
      <c r="A227" s="21" t="s">
        <v>271</v>
      </c>
      <c r="B227" s="14" t="s">
        <v>272</v>
      </c>
      <c r="C227" s="71">
        <v>368</v>
      </c>
      <c r="D227" s="68">
        <v>0</v>
      </c>
      <c r="E227" s="19">
        <f t="shared" si="4"/>
        <v>0</v>
      </c>
    </row>
    <row r="228" spans="1:5" s="49" customFormat="1" x14ac:dyDescent="0.25">
      <c r="A228" s="21" t="s">
        <v>473</v>
      </c>
      <c r="B228" s="14" t="s">
        <v>474</v>
      </c>
      <c r="C228" s="71">
        <v>359.1</v>
      </c>
      <c r="D228" s="68">
        <v>8165.1</v>
      </c>
      <c r="E228" s="19" t="s">
        <v>560</v>
      </c>
    </row>
    <row r="229" spans="1:5" s="49" customFormat="1" ht="69" x14ac:dyDescent="0.25">
      <c r="A229" s="48" t="s">
        <v>476</v>
      </c>
      <c r="B229" s="14" t="s">
        <v>475</v>
      </c>
      <c r="C229" s="71">
        <v>359.1</v>
      </c>
      <c r="D229" s="68">
        <v>8165.1</v>
      </c>
      <c r="E229" s="19" t="s">
        <v>560</v>
      </c>
    </row>
    <row r="230" spans="1:5" s="5" customFormat="1" x14ac:dyDescent="0.25">
      <c r="A230" s="20" t="s">
        <v>273</v>
      </c>
      <c r="B230" s="13" t="s">
        <v>274</v>
      </c>
      <c r="C230" s="69">
        <v>5879.1</v>
      </c>
      <c r="D230" s="66">
        <f>D231+D234</f>
        <v>4937.8999999999996</v>
      </c>
      <c r="E230" s="18">
        <f t="shared" si="4"/>
        <v>0.83990746883026302</v>
      </c>
    </row>
    <row r="231" spans="1:5" x14ac:dyDescent="0.25">
      <c r="A231" s="21" t="s">
        <v>275</v>
      </c>
      <c r="B231" s="14" t="s">
        <v>276</v>
      </c>
      <c r="C231" s="71">
        <v>122.1</v>
      </c>
      <c r="D231" s="68">
        <v>61.2</v>
      </c>
      <c r="E231" s="19">
        <f t="shared" si="4"/>
        <v>0.50122850122850127</v>
      </c>
    </row>
    <row r="232" spans="1:5" ht="41.4" x14ac:dyDescent="0.25">
      <c r="A232" s="21" t="s">
        <v>277</v>
      </c>
      <c r="B232" s="14" t="s">
        <v>278</v>
      </c>
      <c r="C232" s="71">
        <v>122.1</v>
      </c>
      <c r="D232" s="68">
        <v>61.2</v>
      </c>
      <c r="E232" s="19">
        <f t="shared" si="4"/>
        <v>0.50122850122850127</v>
      </c>
    </row>
    <row r="233" spans="1:5" ht="110.4" x14ac:dyDescent="0.25">
      <c r="A233" s="21" t="s">
        <v>279</v>
      </c>
      <c r="B233" s="14" t="s">
        <v>280</v>
      </c>
      <c r="C233" s="71">
        <v>122.1</v>
      </c>
      <c r="D233" s="68">
        <v>61.2</v>
      </c>
      <c r="E233" s="19">
        <f t="shared" si="4"/>
        <v>0.50122850122850127</v>
      </c>
    </row>
    <row r="234" spans="1:5" x14ac:dyDescent="0.25">
      <c r="A234" s="21" t="s">
        <v>153</v>
      </c>
      <c r="B234" s="14" t="s">
        <v>281</v>
      </c>
      <c r="C234" s="71">
        <v>5757</v>
      </c>
      <c r="D234" s="68">
        <f>D236+D237+D238</f>
        <v>4876.7</v>
      </c>
      <c r="E234" s="19">
        <f t="shared" si="4"/>
        <v>0.84709049852353657</v>
      </c>
    </row>
    <row r="235" spans="1:5" ht="27.6" x14ac:dyDescent="0.25">
      <c r="A235" s="21" t="s">
        <v>75</v>
      </c>
      <c r="B235" s="14" t="s">
        <v>282</v>
      </c>
      <c r="C235" s="71">
        <v>5757</v>
      </c>
      <c r="D235" s="68">
        <v>4876.7</v>
      </c>
      <c r="E235" s="19">
        <f t="shared" si="4"/>
        <v>0.84709049852353657</v>
      </c>
    </row>
    <row r="236" spans="1:5" ht="27.6" x14ac:dyDescent="0.25">
      <c r="A236" s="21" t="s">
        <v>77</v>
      </c>
      <c r="B236" s="14" t="s">
        <v>283</v>
      </c>
      <c r="C236" s="71">
        <v>828.5</v>
      </c>
      <c r="D236" s="68">
        <v>224.1</v>
      </c>
      <c r="E236" s="19">
        <f t="shared" si="4"/>
        <v>0.27048883524441764</v>
      </c>
    </row>
    <row r="237" spans="1:5" ht="41.4" x14ac:dyDescent="0.25">
      <c r="A237" s="21" t="s">
        <v>79</v>
      </c>
      <c r="B237" s="14" t="s">
        <v>284</v>
      </c>
      <c r="C237" s="71">
        <v>2367</v>
      </c>
      <c r="D237" s="68">
        <v>1496.2</v>
      </c>
      <c r="E237" s="19">
        <f t="shared" si="4"/>
        <v>0.63210815378115759</v>
      </c>
    </row>
    <row r="238" spans="1:5" ht="27.6" x14ac:dyDescent="0.25">
      <c r="A238" s="21" t="s">
        <v>81</v>
      </c>
      <c r="B238" s="14" t="s">
        <v>285</v>
      </c>
      <c r="C238" s="71">
        <v>2561.5</v>
      </c>
      <c r="D238" s="68">
        <v>3156.4</v>
      </c>
      <c r="E238" s="19">
        <f t="shared" si="4"/>
        <v>1.232246730431388</v>
      </c>
    </row>
    <row r="239" spans="1:5" s="5" customFormat="1" ht="27.6" x14ac:dyDescent="0.25">
      <c r="A239" s="20" t="s">
        <v>286</v>
      </c>
      <c r="B239" s="13" t="s">
        <v>287</v>
      </c>
      <c r="C239" s="69">
        <v>32931.199999999997</v>
      </c>
      <c r="D239" s="66">
        <f>D240+D251+D265</f>
        <v>149094.9</v>
      </c>
      <c r="E239" s="18" t="s">
        <v>561</v>
      </c>
    </row>
    <row r="240" spans="1:5" s="5" customFormat="1" x14ac:dyDescent="0.25">
      <c r="A240" s="42" t="s">
        <v>438</v>
      </c>
      <c r="B240" s="14" t="s">
        <v>435</v>
      </c>
      <c r="C240" s="71">
        <v>7775.9</v>
      </c>
      <c r="D240" s="68">
        <f>D243+D245+D246+D247+D249</f>
        <v>103070.5</v>
      </c>
      <c r="E240" s="19" t="s">
        <v>562</v>
      </c>
    </row>
    <row r="241" spans="1:5" s="5" customFormat="1" ht="27.6" x14ac:dyDescent="0.25">
      <c r="A241" s="42" t="s">
        <v>439</v>
      </c>
      <c r="B241" s="14" t="s">
        <v>436</v>
      </c>
      <c r="C241" s="71">
        <v>2275.9</v>
      </c>
      <c r="D241" s="68">
        <f>D243+D245+D246+D247</f>
        <v>58886.5</v>
      </c>
      <c r="E241" s="19" t="s">
        <v>563</v>
      </c>
    </row>
    <row r="242" spans="1:5" s="5" customFormat="1" x14ac:dyDescent="0.25">
      <c r="A242" s="21" t="s">
        <v>440</v>
      </c>
      <c r="B242" s="14" t="s">
        <v>437</v>
      </c>
      <c r="C242" s="71">
        <v>2199.1</v>
      </c>
      <c r="D242" s="68">
        <v>0</v>
      </c>
      <c r="E242" s="19">
        <f t="shared" si="4"/>
        <v>0</v>
      </c>
    </row>
    <row r="243" spans="1:5" s="5" customFormat="1" ht="45" customHeight="1" x14ac:dyDescent="0.25">
      <c r="A243" s="21" t="s">
        <v>540</v>
      </c>
      <c r="B243" s="14" t="s">
        <v>539</v>
      </c>
      <c r="C243" s="71">
        <v>0</v>
      </c>
      <c r="D243" s="68">
        <v>10</v>
      </c>
      <c r="E243" s="19" t="s">
        <v>483</v>
      </c>
    </row>
    <row r="244" spans="1:5" s="5" customFormat="1" ht="27.6" x14ac:dyDescent="0.25">
      <c r="A244" s="21" t="s">
        <v>526</v>
      </c>
      <c r="B244" s="14" t="s">
        <v>525</v>
      </c>
      <c r="C244" s="71">
        <v>76.8</v>
      </c>
      <c r="D244" s="68">
        <v>0</v>
      </c>
      <c r="E244" s="19">
        <f t="shared" si="4"/>
        <v>0</v>
      </c>
    </row>
    <row r="245" spans="1:5" s="5" customFormat="1" ht="27" customHeight="1" x14ac:dyDescent="0.25">
      <c r="A245" s="21" t="s">
        <v>542</v>
      </c>
      <c r="B245" s="14" t="s">
        <v>541</v>
      </c>
      <c r="C245" s="71">
        <v>0</v>
      </c>
      <c r="D245" s="68">
        <v>5295.4</v>
      </c>
      <c r="E245" s="19" t="s">
        <v>483</v>
      </c>
    </row>
    <row r="246" spans="1:5" s="5" customFormat="1" x14ac:dyDescent="0.25">
      <c r="A246" s="21" t="s">
        <v>478</v>
      </c>
      <c r="B246" s="14" t="s">
        <v>477</v>
      </c>
      <c r="C246" s="71">
        <v>0</v>
      </c>
      <c r="D246" s="68">
        <v>42655.3</v>
      </c>
      <c r="E246" s="19" t="s">
        <v>483</v>
      </c>
    </row>
    <row r="247" spans="1:5" s="5" customFormat="1" x14ac:dyDescent="0.25">
      <c r="A247" s="21" t="s">
        <v>544</v>
      </c>
      <c r="B247" s="14" t="s">
        <v>543</v>
      </c>
      <c r="C247" s="71">
        <v>0</v>
      </c>
      <c r="D247" s="68">
        <v>10925.8</v>
      </c>
      <c r="E247" s="19" t="s">
        <v>483</v>
      </c>
    </row>
    <row r="248" spans="1:5" s="5" customFormat="1" x14ac:dyDescent="0.25">
      <c r="A248" s="21" t="s">
        <v>480</v>
      </c>
      <c r="B248" s="14" t="s">
        <v>479</v>
      </c>
      <c r="C248" s="71">
        <v>5500</v>
      </c>
      <c r="D248" s="68">
        <v>44184</v>
      </c>
      <c r="E248" s="19" t="s">
        <v>564</v>
      </c>
    </row>
    <row r="249" spans="1:5" s="5" customFormat="1" ht="41.4" x14ac:dyDescent="0.25">
      <c r="A249" s="50" t="s">
        <v>482</v>
      </c>
      <c r="B249" s="14" t="s">
        <v>481</v>
      </c>
      <c r="C249" s="71">
        <v>0</v>
      </c>
      <c r="D249" s="68">
        <v>44184</v>
      </c>
      <c r="E249" s="19" t="s">
        <v>483</v>
      </c>
    </row>
    <row r="250" spans="1:5" s="5" customFormat="1" ht="27.6" x14ac:dyDescent="0.25">
      <c r="A250" s="50" t="s">
        <v>528</v>
      </c>
      <c r="B250" s="14" t="s">
        <v>527</v>
      </c>
      <c r="C250" s="71">
        <v>5500</v>
      </c>
      <c r="D250" s="68">
        <v>0</v>
      </c>
      <c r="E250" s="19">
        <f t="shared" si="4"/>
        <v>0</v>
      </c>
    </row>
    <row r="251" spans="1:5" x14ac:dyDescent="0.25">
      <c r="A251" s="21" t="s">
        <v>288</v>
      </c>
      <c r="B251" s="14" t="s">
        <v>289</v>
      </c>
      <c r="C251" s="71">
        <v>18113.599999999999</v>
      </c>
      <c r="D251" s="68">
        <f>D252+D260</f>
        <v>37194.400000000001</v>
      </c>
      <c r="E251" s="19" t="s">
        <v>565</v>
      </c>
    </row>
    <row r="252" spans="1:5" ht="27.6" x14ac:dyDescent="0.25">
      <c r="A252" s="21" t="s">
        <v>290</v>
      </c>
      <c r="B252" s="14" t="s">
        <v>291</v>
      </c>
      <c r="C252" s="71">
        <v>18113.599999999999</v>
      </c>
      <c r="D252" s="68">
        <f>D253+D254+D256+D257+D258+D259</f>
        <v>27411.600000000002</v>
      </c>
      <c r="E252" s="19">
        <f t="shared" si="4"/>
        <v>1.5133159614875014</v>
      </c>
    </row>
    <row r="253" spans="1:5" x14ac:dyDescent="0.25">
      <c r="A253" s="21" t="s">
        <v>292</v>
      </c>
      <c r="B253" s="14" t="s">
        <v>293</v>
      </c>
      <c r="C253" s="71">
        <v>11512</v>
      </c>
      <c r="D253" s="68">
        <v>8989.4</v>
      </c>
      <c r="E253" s="19">
        <f t="shared" si="4"/>
        <v>0.78087213342599027</v>
      </c>
    </row>
    <row r="254" spans="1:5" s="28" customFormat="1" x14ac:dyDescent="0.25">
      <c r="A254" s="21" t="s">
        <v>369</v>
      </c>
      <c r="B254" s="14" t="s">
        <v>370</v>
      </c>
      <c r="C254" s="71">
        <v>0</v>
      </c>
      <c r="D254" s="68">
        <v>10317.5</v>
      </c>
      <c r="E254" s="19" t="s">
        <v>483</v>
      </c>
    </row>
    <row r="255" spans="1:5" ht="27.6" x14ac:dyDescent="0.25">
      <c r="A255" s="21" t="s">
        <v>294</v>
      </c>
      <c r="B255" s="14" t="s">
        <v>295</v>
      </c>
      <c r="C255" s="71">
        <v>6601.6</v>
      </c>
      <c r="D255" s="68">
        <v>0</v>
      </c>
      <c r="E255" s="19">
        <f t="shared" si="4"/>
        <v>0</v>
      </c>
    </row>
    <row r="256" spans="1:5" s="28" customFormat="1" ht="33" customHeight="1" x14ac:dyDescent="0.25">
      <c r="A256" s="21" t="s">
        <v>371</v>
      </c>
      <c r="B256" s="14" t="s">
        <v>372</v>
      </c>
      <c r="C256" s="71">
        <v>0</v>
      </c>
      <c r="D256" s="68">
        <v>5295.7</v>
      </c>
      <c r="E256" s="19" t="s">
        <v>483</v>
      </c>
    </row>
    <row r="257" spans="1:5" s="52" customFormat="1" ht="25.5" customHeight="1" x14ac:dyDescent="0.25">
      <c r="A257" s="21" t="s">
        <v>546</v>
      </c>
      <c r="B257" s="14" t="s">
        <v>545</v>
      </c>
      <c r="C257" s="71">
        <v>0</v>
      </c>
      <c r="D257" s="68">
        <v>159</v>
      </c>
      <c r="E257" s="19" t="s">
        <v>483</v>
      </c>
    </row>
    <row r="258" spans="1:5" s="52" customFormat="1" ht="27.75" customHeight="1" x14ac:dyDescent="0.25">
      <c r="A258" s="21" t="s">
        <v>548</v>
      </c>
      <c r="B258" s="14" t="s">
        <v>547</v>
      </c>
      <c r="C258" s="71">
        <v>0</v>
      </c>
      <c r="D258" s="68">
        <v>50</v>
      </c>
      <c r="E258" s="19" t="s">
        <v>483</v>
      </c>
    </row>
    <row r="259" spans="1:5" s="52" customFormat="1" ht="20.25" customHeight="1" x14ac:dyDescent="0.25">
      <c r="A259" s="21" t="s">
        <v>550</v>
      </c>
      <c r="B259" s="14" t="s">
        <v>549</v>
      </c>
      <c r="C259" s="71">
        <v>0</v>
      </c>
      <c r="D259" s="68">
        <v>2600</v>
      </c>
      <c r="E259" s="19" t="s">
        <v>483</v>
      </c>
    </row>
    <row r="260" spans="1:5" s="52" customFormat="1" ht="20.25" customHeight="1" x14ac:dyDescent="0.25">
      <c r="A260" s="21" t="s">
        <v>480</v>
      </c>
      <c r="B260" s="14" t="s">
        <v>551</v>
      </c>
      <c r="C260" s="71">
        <v>0</v>
      </c>
      <c r="D260" s="68">
        <v>9782.7999999999993</v>
      </c>
      <c r="E260" s="19" t="s">
        <v>483</v>
      </c>
    </row>
    <row r="261" spans="1:5" s="52" customFormat="1" ht="17.25" customHeight="1" x14ac:dyDescent="0.25">
      <c r="A261" s="21" t="s">
        <v>553</v>
      </c>
      <c r="B261" s="14" t="s">
        <v>552</v>
      </c>
      <c r="C261" s="71">
        <v>0</v>
      </c>
      <c r="D261" s="68">
        <v>9782.7999999999993</v>
      </c>
      <c r="E261" s="19" t="s">
        <v>483</v>
      </c>
    </row>
    <row r="262" spans="1:5" ht="27.6" x14ac:dyDescent="0.25">
      <c r="A262" s="21" t="s">
        <v>296</v>
      </c>
      <c r="B262" s="14" t="s">
        <v>297</v>
      </c>
      <c r="C262" s="71">
        <v>68.900000000000006</v>
      </c>
      <c r="D262" s="68">
        <v>0</v>
      </c>
      <c r="E262" s="19">
        <f t="shared" si="4"/>
        <v>0</v>
      </c>
    </row>
    <row r="263" spans="1:5" ht="41.4" x14ac:dyDescent="0.25">
      <c r="A263" s="21" t="s">
        <v>298</v>
      </c>
      <c r="B263" s="14" t="s">
        <v>299</v>
      </c>
      <c r="C263" s="71">
        <v>68.900000000000006</v>
      </c>
      <c r="D263" s="68">
        <v>0</v>
      </c>
      <c r="E263" s="19">
        <f t="shared" si="4"/>
        <v>0</v>
      </c>
    </row>
    <row r="264" spans="1:5" x14ac:dyDescent="0.25">
      <c r="A264" s="21" t="s">
        <v>300</v>
      </c>
      <c r="B264" s="14" t="s">
        <v>301</v>
      </c>
      <c r="C264" s="71">
        <v>68.900000000000006</v>
      </c>
      <c r="D264" s="68">
        <v>0</v>
      </c>
      <c r="E264" s="19">
        <f t="shared" si="4"/>
        <v>0</v>
      </c>
    </row>
    <row r="265" spans="1:5" x14ac:dyDescent="0.25">
      <c r="A265" s="21" t="s">
        <v>153</v>
      </c>
      <c r="B265" s="14" t="s">
        <v>302</v>
      </c>
      <c r="C265" s="71">
        <v>6972.8</v>
      </c>
      <c r="D265" s="68">
        <f>D267+D268+D269+D270</f>
        <v>8830</v>
      </c>
      <c r="E265" s="19">
        <f t="shared" si="4"/>
        <v>1.2663492427719136</v>
      </c>
    </row>
    <row r="266" spans="1:5" ht="27.6" x14ac:dyDescent="0.25">
      <c r="A266" s="21" t="s">
        <v>75</v>
      </c>
      <c r="B266" s="14" t="s">
        <v>303</v>
      </c>
      <c r="C266" s="71">
        <v>6972.8</v>
      </c>
      <c r="D266" s="68">
        <v>8830</v>
      </c>
      <c r="E266" s="19">
        <f t="shared" si="4"/>
        <v>1.2663492427719136</v>
      </c>
    </row>
    <row r="267" spans="1:5" ht="27.6" x14ac:dyDescent="0.25">
      <c r="A267" s="21" t="s">
        <v>77</v>
      </c>
      <c r="B267" s="14" t="s">
        <v>304</v>
      </c>
      <c r="C267" s="71">
        <v>1169.5</v>
      </c>
      <c r="D267" s="68">
        <v>1403.8</v>
      </c>
      <c r="E267" s="19">
        <f t="shared" si="4"/>
        <v>1.2003420265070543</v>
      </c>
    </row>
    <row r="268" spans="1:5" ht="41.4" x14ac:dyDescent="0.25">
      <c r="A268" s="21" t="s">
        <v>79</v>
      </c>
      <c r="B268" s="14" t="s">
        <v>305</v>
      </c>
      <c r="C268" s="71">
        <v>2741.5</v>
      </c>
      <c r="D268" s="68">
        <v>3587.1</v>
      </c>
      <c r="E268" s="19">
        <f t="shared" si="4"/>
        <v>1.3084442823271931</v>
      </c>
    </row>
    <row r="269" spans="1:5" ht="27.6" x14ac:dyDescent="0.25">
      <c r="A269" s="21" t="s">
        <v>81</v>
      </c>
      <c r="B269" s="14" t="s">
        <v>306</v>
      </c>
      <c r="C269" s="71">
        <v>3061.8</v>
      </c>
      <c r="D269" s="68">
        <v>3473.6</v>
      </c>
      <c r="E269" s="19">
        <f t="shared" si="4"/>
        <v>1.1344960480762949</v>
      </c>
    </row>
    <row r="270" spans="1:5" s="28" customFormat="1" ht="27.6" x14ac:dyDescent="0.25">
      <c r="A270" s="21" t="s">
        <v>170</v>
      </c>
      <c r="B270" s="14" t="s">
        <v>373</v>
      </c>
      <c r="C270" s="71">
        <v>0</v>
      </c>
      <c r="D270" s="68">
        <v>365.5</v>
      </c>
      <c r="E270" s="19" t="s">
        <v>483</v>
      </c>
    </row>
    <row r="271" spans="1:5" s="8" customFormat="1" ht="31.2" x14ac:dyDescent="0.25">
      <c r="A271" s="35" t="s">
        <v>341</v>
      </c>
      <c r="B271" s="24"/>
      <c r="C271" s="69">
        <f>C5+C9+C36+C67+C90+C101+C105+C136+C143+C153+C186+C200+C230+C239+C213</f>
        <v>1249142.0999999999</v>
      </c>
      <c r="D271" s="66">
        <f>D5+D9+D36+D67+D90+D101+D105+D136+D143+D153+D186+D200+D213+D230+D239</f>
        <v>1404971.7999999996</v>
      </c>
      <c r="E271" s="18">
        <f t="shared" si="4"/>
        <v>1.1247493779931039</v>
      </c>
    </row>
    <row r="272" spans="1:5" s="8" customFormat="1" ht="27.6" x14ac:dyDescent="0.25">
      <c r="A272" s="20" t="s">
        <v>307</v>
      </c>
      <c r="B272" s="24" t="s">
        <v>308</v>
      </c>
      <c r="C272" s="69">
        <f>C273+C274+C275+C276+C277+C278+C279+C280+C281+C282+C283+C284</f>
        <v>15483.900000000001</v>
      </c>
      <c r="D272" s="66">
        <f>D273+D274+D275+D276+D277+D278+D279+D280+D282+D283+D284+D285</f>
        <v>16717.900000000001</v>
      </c>
      <c r="E272" s="18">
        <f t="shared" ref="E272:E284" si="5">D272/C272</f>
        <v>1.079695683903926</v>
      </c>
    </row>
    <row r="273" spans="1:5" x14ac:dyDescent="0.25">
      <c r="A273" s="21" t="s">
        <v>309</v>
      </c>
      <c r="B273" s="14" t="s">
        <v>310</v>
      </c>
      <c r="C273" s="71">
        <v>1704.1</v>
      </c>
      <c r="D273" s="68">
        <v>1592.7</v>
      </c>
      <c r="E273" s="19">
        <f t="shared" si="5"/>
        <v>0.93462824951587353</v>
      </c>
    </row>
    <row r="274" spans="1:5" ht="27.6" x14ac:dyDescent="0.25">
      <c r="A274" s="21" t="s">
        <v>311</v>
      </c>
      <c r="B274" s="14" t="s">
        <v>312</v>
      </c>
      <c r="C274" s="71">
        <v>1252.5999999999999</v>
      </c>
      <c r="D274" s="68">
        <v>1320.5</v>
      </c>
      <c r="E274" s="19">
        <f t="shared" si="5"/>
        <v>1.0542072489222418</v>
      </c>
    </row>
    <row r="275" spans="1:5" ht="27.6" x14ac:dyDescent="0.25">
      <c r="A275" s="21" t="s">
        <v>313</v>
      </c>
      <c r="B275" s="14" t="s">
        <v>314</v>
      </c>
      <c r="C275" s="71">
        <v>793.6</v>
      </c>
      <c r="D275" s="68">
        <v>1125.3</v>
      </c>
      <c r="E275" s="19">
        <f t="shared" si="5"/>
        <v>1.41796875</v>
      </c>
    </row>
    <row r="276" spans="1:5" ht="41.4" x14ac:dyDescent="0.25">
      <c r="A276" s="21" t="s">
        <v>315</v>
      </c>
      <c r="B276" s="14" t="s">
        <v>316</v>
      </c>
      <c r="C276" s="71">
        <v>1713.7</v>
      </c>
      <c r="D276" s="68">
        <v>1849</v>
      </c>
      <c r="E276" s="19">
        <f t="shared" si="5"/>
        <v>1.0789519752582133</v>
      </c>
    </row>
    <row r="277" spans="1:5" ht="41.4" x14ac:dyDescent="0.25">
      <c r="A277" s="21" t="s">
        <v>317</v>
      </c>
      <c r="B277" s="14" t="s">
        <v>318</v>
      </c>
      <c r="C277" s="71">
        <v>2440</v>
      </c>
      <c r="D277" s="68">
        <v>2384</v>
      </c>
      <c r="E277" s="19">
        <f t="shared" si="5"/>
        <v>0.9770491803278688</v>
      </c>
    </row>
    <row r="278" spans="1:5" ht="27.6" x14ac:dyDescent="0.25">
      <c r="A278" s="21" t="s">
        <v>319</v>
      </c>
      <c r="B278" s="14" t="s">
        <v>320</v>
      </c>
      <c r="C278" s="71">
        <v>244.6</v>
      </c>
      <c r="D278" s="68">
        <v>275.2</v>
      </c>
      <c r="E278" s="19">
        <f t="shared" si="5"/>
        <v>1.125102207686018</v>
      </c>
    </row>
    <row r="279" spans="1:5" ht="41.4" x14ac:dyDescent="0.25">
      <c r="A279" s="21" t="s">
        <v>321</v>
      </c>
      <c r="B279" s="14" t="s">
        <v>322</v>
      </c>
      <c r="C279" s="71">
        <v>995.7</v>
      </c>
      <c r="D279" s="68">
        <v>1186</v>
      </c>
      <c r="E279" s="19">
        <f t="shared" si="5"/>
        <v>1.1911218238425227</v>
      </c>
    </row>
    <row r="280" spans="1:5" ht="41.4" x14ac:dyDescent="0.25">
      <c r="A280" s="21" t="s">
        <v>323</v>
      </c>
      <c r="B280" s="14" t="s">
        <v>324</v>
      </c>
      <c r="C280" s="71">
        <v>1543.3</v>
      </c>
      <c r="D280" s="68">
        <v>1466.4</v>
      </c>
      <c r="E280" s="19">
        <f t="shared" si="5"/>
        <v>0.95017170997213773</v>
      </c>
    </row>
    <row r="281" spans="1:5" x14ac:dyDescent="0.25">
      <c r="A281" s="21" t="s">
        <v>325</v>
      </c>
      <c r="B281" s="14" t="s">
        <v>326</v>
      </c>
      <c r="C281" s="71">
        <v>1470.8</v>
      </c>
      <c r="D281" s="68">
        <v>0</v>
      </c>
      <c r="E281" s="19">
        <f t="shared" si="5"/>
        <v>0</v>
      </c>
    </row>
    <row r="282" spans="1:5" ht="27.6" x14ac:dyDescent="0.25">
      <c r="A282" s="21" t="s">
        <v>327</v>
      </c>
      <c r="B282" s="14" t="s">
        <v>328</v>
      </c>
      <c r="C282" s="71">
        <v>573.6</v>
      </c>
      <c r="D282" s="68">
        <v>566</v>
      </c>
      <c r="E282" s="19">
        <f t="shared" si="5"/>
        <v>0.98675034867503486</v>
      </c>
    </row>
    <row r="283" spans="1:5" ht="41.4" x14ac:dyDescent="0.25">
      <c r="A283" s="21" t="s">
        <v>329</v>
      </c>
      <c r="B283" s="14" t="s">
        <v>330</v>
      </c>
      <c r="C283" s="71">
        <v>1033.7</v>
      </c>
      <c r="D283" s="68">
        <v>1197.7</v>
      </c>
      <c r="E283" s="19">
        <f t="shared" si="5"/>
        <v>1.1586533810583342</v>
      </c>
    </row>
    <row r="284" spans="1:5" ht="27.6" x14ac:dyDescent="0.25">
      <c r="A284" s="21" t="s">
        <v>331</v>
      </c>
      <c r="B284" s="14" t="s">
        <v>332</v>
      </c>
      <c r="C284" s="71">
        <v>1718.2</v>
      </c>
      <c r="D284" s="68">
        <v>1865.6</v>
      </c>
      <c r="E284" s="19">
        <f t="shared" si="5"/>
        <v>1.0857874519846351</v>
      </c>
    </row>
    <row r="285" spans="1:5" s="28" customFormat="1" ht="27.6" x14ac:dyDescent="0.25">
      <c r="A285" s="21" t="s">
        <v>374</v>
      </c>
      <c r="B285" s="14" t="s">
        <v>375</v>
      </c>
      <c r="C285" s="71">
        <v>0</v>
      </c>
      <c r="D285" s="68">
        <v>1889.5</v>
      </c>
      <c r="E285" s="19" t="s">
        <v>483</v>
      </c>
    </row>
    <row r="286" spans="1:5" s="8" customFormat="1" x14ac:dyDescent="0.25">
      <c r="A286" s="20" t="s">
        <v>333</v>
      </c>
      <c r="B286" s="24" t="s">
        <v>334</v>
      </c>
      <c r="C286" s="69">
        <f>C287+C288+C289</f>
        <v>1187.3</v>
      </c>
      <c r="D286" s="66">
        <f>D287+D288</f>
        <v>7527.1</v>
      </c>
      <c r="E286" s="18" t="s">
        <v>566</v>
      </c>
    </row>
    <row r="287" spans="1:5" x14ac:dyDescent="0.25">
      <c r="A287" s="21" t="s">
        <v>335</v>
      </c>
      <c r="B287" s="14" t="s">
        <v>336</v>
      </c>
      <c r="C287" s="71">
        <v>645.20000000000005</v>
      </c>
      <c r="D287" s="68">
        <v>3521.3</v>
      </c>
      <c r="E287" s="19" t="s">
        <v>567</v>
      </c>
    </row>
    <row r="288" spans="1:5" ht="27.6" x14ac:dyDescent="0.25">
      <c r="A288" s="21" t="s">
        <v>337</v>
      </c>
      <c r="B288" s="14" t="s">
        <v>338</v>
      </c>
      <c r="C288" s="71">
        <v>443</v>
      </c>
      <c r="D288" s="68">
        <v>4005.8</v>
      </c>
      <c r="E288" s="19" t="s">
        <v>484</v>
      </c>
    </row>
    <row r="289" spans="1:5" s="36" customFormat="1" ht="124.8" thickBot="1" x14ac:dyDescent="0.3">
      <c r="A289" s="45" t="s">
        <v>442</v>
      </c>
      <c r="B289" s="46" t="s">
        <v>441</v>
      </c>
      <c r="C289" s="73">
        <v>99.1</v>
      </c>
      <c r="D289" s="74">
        <v>0</v>
      </c>
      <c r="E289" s="76">
        <f t="shared" ref="E289:E291" si="6">D289/C289</f>
        <v>0</v>
      </c>
    </row>
    <row r="290" spans="1:5" s="5" customFormat="1" ht="34.200000000000003" thickBot="1" x14ac:dyDescent="0.3">
      <c r="A290" s="22" t="s">
        <v>342</v>
      </c>
      <c r="B290" s="17"/>
      <c r="C290" s="75">
        <f>C272+C286</f>
        <v>16671.2</v>
      </c>
      <c r="D290" s="75">
        <f>D272+D286</f>
        <v>24245</v>
      </c>
      <c r="E290" s="78">
        <f t="shared" si="6"/>
        <v>1.4543044291952589</v>
      </c>
    </row>
    <row r="291" spans="1:5" s="5" customFormat="1" ht="16.2" thickBot="1" x14ac:dyDescent="0.3">
      <c r="A291" s="23" t="s">
        <v>339</v>
      </c>
      <c r="B291" s="17"/>
      <c r="C291" s="75">
        <f>C271+C290</f>
        <v>1265813.2999999998</v>
      </c>
      <c r="D291" s="75">
        <f>D271+D272+D286</f>
        <v>1429216.7999999996</v>
      </c>
      <c r="E291" s="77">
        <f t="shared" si="6"/>
        <v>1.1290897322693638</v>
      </c>
    </row>
    <row r="292" spans="1:5" x14ac:dyDescent="0.25">
      <c r="A292" s="2"/>
    </row>
    <row r="293" spans="1:5" ht="15.6" x14ac:dyDescent="0.3">
      <c r="A293" s="3"/>
      <c r="B293" s="10"/>
      <c r="C293" s="57"/>
      <c r="D293" s="60"/>
      <c r="E293" s="4"/>
    </row>
  </sheetData>
  <mergeCells count="2">
    <mergeCell ref="A2:B2"/>
    <mergeCell ref="A1:E1"/>
  </mergeCells>
  <pageMargins left="1.1417322834645669" right="0.15748031496062992" top="0.74803149606299213" bottom="0.59055118110236227" header="0.51181102362204722" footer="0.31496062992125984"/>
  <pageSetup paperSize="9" scale="65" fitToHeight="0" orientation="portrait" r:id="rId1"/>
  <headerFooter>
    <evenHeader>&amp;LФинансовое управление города  Лыткарино</evenHeader>
    <evenFooter>&amp;L 05.10.2020 17:14:45&amp;R&amp;P/&amp;N</evenFooter>
    <firstHeader>&amp;LФинансовое управление города  Лыткарино</firstHeader>
    <firstFooter>&amp;L 05.10.2020 17:14:45&amp;R&amp;P/&amp;N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Евгения Ивановна</dc:creator>
  <cp:lastModifiedBy>Пашкевич Юлия Васильевна</cp:lastModifiedBy>
  <cp:lastPrinted>2020-10-14T10:56:12Z</cp:lastPrinted>
  <dcterms:created xsi:type="dcterms:W3CDTF">2020-10-05T14:14:45Z</dcterms:created>
  <dcterms:modified xsi:type="dcterms:W3CDTF">2022-10-18T07:06:26Z</dcterms:modified>
</cp:coreProperties>
</file>