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6" yWindow="660" windowWidth="23256" windowHeight="13056"/>
  </bookViews>
  <sheets>
    <sheet name="Лист 1" sheetId="2" r:id="rId1"/>
  </sheets>
  <definedNames>
    <definedName name="_xlnm.Print_Titles" localSheetId="0">'Лист 1'!$10:$11</definedName>
    <definedName name="_xlnm.Print_Area" localSheetId="0">'Лист 1'!$A$1:$E$381</definedName>
  </definedNames>
  <calcPr calcId="145621"/>
</workbook>
</file>

<file path=xl/calcChain.xml><?xml version="1.0" encoding="utf-8"?>
<calcChain xmlns="http://schemas.openxmlformats.org/spreadsheetml/2006/main">
  <c r="E156" i="2" l="1"/>
  <c r="E381" i="2" l="1"/>
  <c r="E362" i="2"/>
  <c r="E343" i="2"/>
  <c r="E325" i="2"/>
  <c r="E311" i="2"/>
  <c r="D311" i="2"/>
  <c r="E273" i="2"/>
  <c r="E237" i="2"/>
  <c r="E233" i="2"/>
  <c r="E217" i="2"/>
  <c r="E218" i="2"/>
  <c r="E192" i="2"/>
  <c r="E174" i="2"/>
  <c r="E163" i="2"/>
  <c r="E162" i="2"/>
  <c r="E364" i="2"/>
  <c r="E213" i="2"/>
  <c r="E214" i="2"/>
  <c r="E215" i="2"/>
  <c r="E216" i="2"/>
  <c r="E223" i="2"/>
  <c r="E224" i="2"/>
  <c r="E225" i="2"/>
  <c r="E226" i="2"/>
  <c r="E227" i="2"/>
  <c r="E228" i="2"/>
  <c r="E229" i="2"/>
  <c r="E230" i="2"/>
  <c r="E231" i="2"/>
  <c r="E232" i="2"/>
  <c r="E234" i="2"/>
  <c r="E235" i="2"/>
  <c r="E236" i="2"/>
  <c r="E238" i="2"/>
  <c r="E239" i="2"/>
  <c r="E240" i="2"/>
  <c r="E242" i="2"/>
  <c r="E243" i="2"/>
  <c r="E244" i="2"/>
  <c r="E245" i="2"/>
  <c r="E246" i="2"/>
  <c r="E249" i="2"/>
  <c r="E250" i="2"/>
  <c r="E251" i="2"/>
  <c r="E252" i="2"/>
  <c r="E255" i="2"/>
  <c r="E256" i="2"/>
  <c r="E257" i="2"/>
  <c r="E260" i="2"/>
  <c r="E261" i="2"/>
  <c r="E262" i="2"/>
  <c r="E263" i="2"/>
  <c r="E264" i="2"/>
  <c r="E268" i="2"/>
  <c r="E269" i="2"/>
  <c r="E270" i="2"/>
  <c r="E271" i="2"/>
  <c r="E272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4" i="2"/>
  <c r="E295" i="2"/>
  <c r="E296" i="2"/>
  <c r="E297" i="2"/>
  <c r="E300" i="2"/>
  <c r="E301" i="2"/>
  <c r="E310" i="2"/>
  <c r="E312" i="2"/>
  <c r="E313" i="2"/>
  <c r="E316" i="2"/>
  <c r="E317" i="2"/>
  <c r="E318" i="2"/>
  <c r="E319" i="2"/>
  <c r="E320" i="2"/>
  <c r="E324" i="2"/>
  <c r="E327" i="2"/>
  <c r="E328" i="2"/>
  <c r="E330" i="2"/>
  <c r="E333" i="2"/>
  <c r="E338" i="2"/>
  <c r="E341" i="2"/>
  <c r="E342" i="2"/>
  <c r="E349" i="2"/>
  <c r="E350" i="2"/>
  <c r="E356" i="2"/>
  <c r="E357" i="2"/>
  <c r="E358" i="2"/>
  <c r="E359" i="2"/>
  <c r="E360" i="2"/>
  <c r="E361" i="2"/>
  <c r="E363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9" i="2"/>
  <c r="E380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7" i="2"/>
  <c r="E29" i="2"/>
  <c r="E30" i="2"/>
  <c r="E31" i="2"/>
  <c r="E32" i="2"/>
  <c r="E33" i="2"/>
  <c r="E34" i="2"/>
  <c r="E35" i="2"/>
  <c r="E36" i="2"/>
  <c r="E37" i="2"/>
  <c r="E38" i="2"/>
  <c r="E39" i="2"/>
  <c r="E49" i="2"/>
  <c r="E50" i="2"/>
  <c r="E53" i="2"/>
  <c r="E67" i="2"/>
  <c r="E68" i="2"/>
  <c r="E69" i="2"/>
  <c r="E70" i="2"/>
  <c r="E71" i="2"/>
  <c r="E72" i="2"/>
  <c r="E75" i="2"/>
  <c r="E77" i="2"/>
  <c r="E78" i="2"/>
  <c r="E79" i="2"/>
  <c r="E82" i="2"/>
  <c r="E83" i="2"/>
  <c r="E86" i="2"/>
  <c r="E87" i="2"/>
  <c r="E88" i="2"/>
  <c r="E89" i="2"/>
  <c r="E90" i="2"/>
  <c r="E96" i="2"/>
  <c r="E97" i="2"/>
  <c r="E98" i="2"/>
  <c r="E99" i="2"/>
  <c r="E100" i="2"/>
  <c r="E101" i="2"/>
  <c r="E102" i="2"/>
  <c r="E103" i="2"/>
  <c r="E104" i="2"/>
  <c r="E105" i="2"/>
  <c r="E108" i="2"/>
  <c r="E109" i="2"/>
  <c r="E111" i="2"/>
  <c r="E112" i="2"/>
  <c r="E116" i="2"/>
  <c r="E117" i="2"/>
  <c r="E118" i="2"/>
  <c r="E119" i="2"/>
  <c r="E120" i="2"/>
  <c r="E121" i="2"/>
  <c r="E122" i="2"/>
  <c r="E123" i="2"/>
  <c r="E129" i="2"/>
  <c r="E130" i="2"/>
  <c r="E131" i="2"/>
  <c r="E132" i="2"/>
  <c r="E133" i="2"/>
  <c r="E134" i="2"/>
  <c r="E135" i="2"/>
  <c r="E136" i="2"/>
  <c r="E137" i="2"/>
  <c r="E143" i="2"/>
  <c r="E144" i="2"/>
  <c r="E145" i="2"/>
  <c r="E146" i="2"/>
  <c r="E147" i="2"/>
  <c r="E148" i="2"/>
  <c r="E149" i="2"/>
  <c r="E150" i="2"/>
  <c r="E155" i="2"/>
  <c r="E157" i="2"/>
  <c r="E158" i="2"/>
  <c r="E159" i="2"/>
  <c r="E160" i="2"/>
  <c r="E164" i="2"/>
  <c r="E165" i="2"/>
  <c r="E166" i="2"/>
  <c r="E167" i="2"/>
  <c r="E168" i="2"/>
  <c r="E170" i="2"/>
  <c r="E172" i="2"/>
  <c r="E173" i="2"/>
  <c r="E175" i="2"/>
  <c r="E176" i="2"/>
  <c r="E185" i="2"/>
  <c r="E186" i="2"/>
  <c r="E187" i="2"/>
  <c r="E188" i="2"/>
  <c r="E189" i="2"/>
  <c r="E190" i="2"/>
  <c r="E191" i="2"/>
  <c r="E193" i="2"/>
  <c r="E194" i="2"/>
  <c r="E195" i="2"/>
  <c r="E199" i="2"/>
  <c r="E200" i="2"/>
  <c r="E201" i="2"/>
  <c r="E206" i="2"/>
  <c r="E207" i="2"/>
  <c r="E208" i="2"/>
  <c r="D376" i="2" l="1"/>
  <c r="C376" i="2"/>
  <c r="D363" i="2"/>
  <c r="C332" i="2"/>
  <c r="D357" i="2"/>
  <c r="D352" i="2"/>
  <c r="D351" i="2" s="1"/>
  <c r="C352" i="2"/>
  <c r="C351" i="2" s="1"/>
  <c r="D349" i="2"/>
  <c r="C347" i="2"/>
  <c r="D347" i="2"/>
  <c r="D345" i="2"/>
  <c r="D332" i="2"/>
  <c r="D331" i="2" s="1"/>
  <c r="C323" i="2"/>
  <c r="D328" i="2"/>
  <c r="C328" i="2"/>
  <c r="D323" i="2"/>
  <c r="D322" i="2" s="1"/>
  <c r="D317" i="2"/>
  <c r="D312" i="2"/>
  <c r="D314" i="2"/>
  <c r="C314" i="2"/>
  <c r="D308" i="2"/>
  <c r="C308" i="2"/>
  <c r="D306" i="2"/>
  <c r="D305" i="2" s="1"/>
  <c r="C306" i="2"/>
  <c r="C305" i="2" s="1"/>
  <c r="D303" i="2"/>
  <c r="D302" i="2" s="1"/>
  <c r="C303" i="2"/>
  <c r="C302" i="2" s="1"/>
  <c r="D300" i="2"/>
  <c r="D296" i="2"/>
  <c r="D294" i="2"/>
  <c r="D292" i="2"/>
  <c r="D289" i="2"/>
  <c r="D287" i="2"/>
  <c r="D283" i="2"/>
  <c r="D282" i="2" s="1"/>
  <c r="D321" i="2" l="1"/>
  <c r="D291" i="2"/>
  <c r="C274" i="2"/>
  <c r="D274" i="2"/>
  <c r="D273" i="2" s="1"/>
  <c r="D270" i="2"/>
  <c r="D269" i="2" s="1"/>
  <c r="C263" i="2"/>
  <c r="D263" i="2"/>
  <c r="D266" i="2"/>
  <c r="D265" i="2" s="1"/>
  <c r="C266" i="2"/>
  <c r="C265" i="2" s="1"/>
  <c r="D261" i="2"/>
  <c r="D260" i="2" s="1"/>
  <c r="C258" i="2"/>
  <c r="D258" i="2"/>
  <c r="D256" i="2"/>
  <c r="D253" i="2"/>
  <c r="D251" i="2"/>
  <c r="D247" i="2"/>
  <c r="C247" i="2"/>
  <c r="D231" i="2"/>
  <c r="D230" i="2" s="1"/>
  <c r="D227" i="2"/>
  <c r="D219" i="2"/>
  <c r="C219" i="2"/>
  <c r="D217" i="2"/>
  <c r="D214" i="2"/>
  <c r="C210" i="2"/>
  <c r="D210" i="2"/>
  <c r="D209" i="2" s="1"/>
  <c r="D207" i="2"/>
  <c r="D206" i="2" s="1"/>
  <c r="D204" i="2"/>
  <c r="D203" i="2" s="1"/>
  <c r="D200" i="2"/>
  <c r="D199" i="2" s="1"/>
  <c r="D197" i="2"/>
  <c r="D196" i="2" s="1"/>
  <c r="C197" i="2"/>
  <c r="C196" i="2" s="1"/>
  <c r="D194" i="2"/>
  <c r="D193" i="2" s="1"/>
  <c r="D192" i="2" s="1"/>
  <c r="D185" i="2"/>
  <c r="D190" i="2"/>
  <c r="D188" i="2"/>
  <c r="D183" i="2"/>
  <c r="D182" i="2" s="1"/>
  <c r="C183" i="2"/>
  <c r="D180" i="2"/>
  <c r="D179" i="2" s="1"/>
  <c r="D177" i="2"/>
  <c r="C177" i="2"/>
  <c r="D175" i="2"/>
  <c r="D174" i="2" s="1"/>
  <c r="D172" i="2"/>
  <c r="D169" i="2"/>
  <c r="D168" i="2" s="1"/>
  <c r="D164" i="2"/>
  <c r="D159" i="2"/>
  <c r="D162" i="2"/>
  <c r="D157" i="2"/>
  <c r="D153" i="2"/>
  <c r="D152" i="2" s="1"/>
  <c r="D151" i="2" s="1"/>
  <c r="C153" i="2"/>
  <c r="C152" i="2" s="1"/>
  <c r="C151" i="2" s="1"/>
  <c r="D149" i="2"/>
  <c r="D148" i="2" s="1"/>
  <c r="D147" i="2" s="1"/>
  <c r="D255" i="2" l="1"/>
  <c r="D268" i="2"/>
  <c r="D202" i="2"/>
  <c r="D250" i="2"/>
  <c r="D249" i="2" s="1"/>
  <c r="D156" i="2"/>
  <c r="C134" i="2"/>
  <c r="D141" i="2"/>
  <c r="D140" i="2" s="1"/>
  <c r="C141" i="2"/>
  <c r="C140" i="2" s="1"/>
  <c r="D138" i="2"/>
  <c r="C138" i="2"/>
  <c r="D134" i="2"/>
  <c r="D133" i="2" s="1"/>
  <c r="C130" i="2"/>
  <c r="D130" i="2"/>
  <c r="D129" i="2" s="1"/>
  <c r="D127" i="2"/>
  <c r="D126" i="2" s="1"/>
  <c r="C127" i="2"/>
  <c r="C126" i="2" s="1"/>
  <c r="D124" i="2"/>
  <c r="C124" i="2"/>
  <c r="D122" i="2"/>
  <c r="D121" i="2" s="1"/>
  <c r="D117" i="2"/>
  <c r="C113" i="2"/>
  <c r="D113" i="2"/>
  <c r="C111" i="2"/>
  <c r="D111" i="2"/>
  <c r="D110" i="2" s="1"/>
  <c r="D108" i="2"/>
  <c r="C106" i="2"/>
  <c r="D106" i="2"/>
  <c r="C68" i="2"/>
  <c r="D97" i="2"/>
  <c r="D96" i="2" s="1"/>
  <c r="C92" i="2"/>
  <c r="C91" i="2" s="1"/>
  <c r="D92" i="2"/>
  <c r="D91" i="2" s="1"/>
  <c r="D89" i="2"/>
  <c r="D87" i="2"/>
  <c r="D82" i="2"/>
  <c r="D84" i="2"/>
  <c r="C84" i="2"/>
  <c r="C80" i="2" l="1"/>
  <c r="D80" i="2"/>
  <c r="D73" i="2"/>
  <c r="C73" i="2"/>
  <c r="D60" i="2"/>
  <c r="D58" i="2"/>
  <c r="D49" i="2"/>
  <c r="D41" i="2"/>
  <c r="C41" i="2"/>
  <c r="D35" i="2"/>
  <c r="D37" i="2"/>
  <c r="D32" i="2"/>
  <c r="D31" i="2" s="1"/>
  <c r="D27" i="2"/>
  <c r="D22" i="2"/>
  <c r="D14" i="2"/>
  <c r="D11" i="2"/>
  <c r="D10" i="2" s="1"/>
  <c r="D7" i="2"/>
  <c r="D6" i="2" s="1"/>
  <c r="D5" i="2" s="1"/>
  <c r="D40" i="2" l="1"/>
  <c r="C363" i="2"/>
  <c r="C357" i="2"/>
  <c r="C356" i="2" s="1"/>
  <c r="C349" i="2"/>
  <c r="C331" i="2" s="1"/>
  <c r="C322" i="2"/>
  <c r="C317" i="2"/>
  <c r="C316" i="2" s="1"/>
  <c r="C312" i="2"/>
  <c r="C311" i="2" s="1"/>
  <c r="C298" i="2"/>
  <c r="C300" i="2"/>
  <c r="C296" i="2"/>
  <c r="C292" i="2"/>
  <c r="C294" i="2"/>
  <c r="C287" i="2"/>
  <c r="C289" i="2"/>
  <c r="C283" i="2"/>
  <c r="C282" i="2" s="1"/>
  <c r="C278" i="2"/>
  <c r="C273" i="2" s="1"/>
  <c r="C270" i="2"/>
  <c r="C269" i="2" s="1"/>
  <c r="C261" i="2"/>
  <c r="C260" i="2" s="1"/>
  <c r="C256" i="2"/>
  <c r="C255" i="2" s="1"/>
  <c r="C253" i="2"/>
  <c r="C251" i="2"/>
  <c r="C231" i="2"/>
  <c r="C230" i="2" s="1"/>
  <c r="C228" i="2"/>
  <c r="C227" i="2" s="1"/>
  <c r="C223" i="2"/>
  <c r="C217" i="2"/>
  <c r="C214" i="2"/>
  <c r="C209" i="2"/>
  <c r="C207" i="2"/>
  <c r="C206" i="2" s="1"/>
  <c r="C204" i="2"/>
  <c r="C203" i="2" s="1"/>
  <c r="C200" i="2"/>
  <c r="C199" i="2" s="1"/>
  <c r="C194" i="2"/>
  <c r="C193" i="2" s="1"/>
  <c r="C190" i="2"/>
  <c r="C188" i="2"/>
  <c r="C185" i="2"/>
  <c r="C182" i="2" s="1"/>
  <c r="C180" i="2"/>
  <c r="C179" i="2" s="1"/>
  <c r="C175" i="2"/>
  <c r="C174" i="2" s="1"/>
  <c r="C172" i="2"/>
  <c r="C169" i="2"/>
  <c r="C164" i="2"/>
  <c r="C162" i="2"/>
  <c r="C159" i="2"/>
  <c r="C157" i="2"/>
  <c r="C149" i="2"/>
  <c r="C148" i="2" s="1"/>
  <c r="C147" i="2" s="1"/>
  <c r="C144" i="2"/>
  <c r="C143" i="2" s="1"/>
  <c r="C133" i="2"/>
  <c r="C129" i="2"/>
  <c r="C122" i="2"/>
  <c r="C121" i="2" s="1"/>
  <c r="C117" i="2"/>
  <c r="C116" i="2" s="1"/>
  <c r="C110" i="2"/>
  <c r="C108" i="2"/>
  <c r="C103" i="2"/>
  <c r="C97" i="2"/>
  <c r="C96" i="2" s="1"/>
  <c r="C89" i="2"/>
  <c r="C87" i="2"/>
  <c r="C82" i="2"/>
  <c r="C75" i="2"/>
  <c r="C49" i="2"/>
  <c r="C40" i="2" s="1"/>
  <c r="C7" i="2"/>
  <c r="C6" i="2" s="1"/>
  <c r="C5" i="2" s="1"/>
  <c r="C37" i="2"/>
  <c r="C35" i="2"/>
  <c r="C32" i="2"/>
  <c r="C31" i="2" s="1"/>
  <c r="C27" i="2"/>
  <c r="C19" i="2"/>
  <c r="C11" i="2"/>
  <c r="C10" i="2" s="1"/>
  <c r="C14" i="2"/>
  <c r="C13" i="2" s="1"/>
  <c r="C268" i="2" l="1"/>
  <c r="C291" i="2"/>
  <c r="C310" i="2"/>
  <c r="C156" i="2"/>
  <c r="C168" i="2"/>
  <c r="C202" i="2"/>
  <c r="C67" i="2"/>
  <c r="C102" i="2"/>
  <c r="C132" i="2"/>
  <c r="C18" i="2"/>
  <c r="C34" i="2"/>
  <c r="C86" i="2"/>
  <c r="C187" i="2"/>
  <c r="C213" i="2"/>
  <c r="C212" i="2" s="1"/>
  <c r="C250" i="2"/>
  <c r="C249" i="2" s="1"/>
  <c r="C101" i="2"/>
  <c r="C321" i="2"/>
  <c r="C192" i="2"/>
  <c r="E5" i="2"/>
  <c r="D356" i="2"/>
  <c r="D316" i="2"/>
  <c r="D286" i="2"/>
  <c r="D285" i="2" s="1"/>
  <c r="D223" i="2"/>
  <c r="D187" i="2"/>
  <c r="D155" i="2" s="1"/>
  <c r="D144" i="2"/>
  <c r="D116" i="2"/>
  <c r="D103" i="2"/>
  <c r="D75" i="2"/>
  <c r="D68" i="2"/>
  <c r="D86" i="2"/>
  <c r="C155" i="2" l="1"/>
  <c r="D213" i="2"/>
  <c r="D143" i="2"/>
  <c r="D102" i="2"/>
  <c r="D101" i="2" s="1"/>
  <c r="D67" i="2"/>
  <c r="D39" i="2" s="1"/>
  <c r="C39" i="2"/>
  <c r="C9" i="2"/>
  <c r="D380" i="2"/>
  <c r="D310" i="2"/>
  <c r="D19" i="2"/>
  <c r="D34" i="2"/>
  <c r="D13" i="2"/>
  <c r="E6" i="2"/>
  <c r="C286" i="2"/>
  <c r="D212" i="2" l="1"/>
  <c r="E212" i="2" s="1"/>
  <c r="D132" i="2"/>
  <c r="D18" i="2"/>
  <c r="D9" i="2" s="1"/>
  <c r="D362" i="2" s="1"/>
  <c r="C285" i="2"/>
  <c r="C380" i="2"/>
  <c r="E7" i="2"/>
  <c r="E8" i="2"/>
  <c r="D381" i="2" l="1"/>
  <c r="C362" i="2"/>
  <c r="C381" i="2" s="1"/>
</calcChain>
</file>

<file path=xl/sharedStrings.xml><?xml version="1.0" encoding="utf-8"?>
<sst xmlns="http://schemas.openxmlformats.org/spreadsheetml/2006/main" count="897" uniqueCount="708">
  <si>
    <t>Наименование КБК</t>
  </si>
  <si>
    <t>Муниципальная программа "Здравоохранение"</t>
  </si>
  <si>
    <t>01 0 00 00000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</si>
  <si>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</si>
  <si>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</si>
  <si>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</si>
  <si>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</si>
  <si>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</si>
  <si>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</si>
  <si>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Муниципальная программа "Культура"</t>
  </si>
  <si>
    <t>02 0 00 00000</t>
  </si>
  <si>
    <t>02 2 00 00000</t>
  </si>
  <si>
    <t>Основное мероприятие "Обеспечение выполнения функций муниципальных музеев"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</si>
  <si>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</si>
  <si>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</si>
  <si>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</si>
  <si>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</si>
  <si>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</si>
  <si>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</si>
  <si>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Расходы на обеспечение деятельности (оказание услуг) муниципальных учреждений - библиотеки</t>
  </si>
  <si>
    <t>02 3 01 06100</t>
  </si>
  <si>
    <t>02 4 00 00000</t>
  </si>
  <si>
    <t>02 4 01 00000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</si>
  <si>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</si>
  <si>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02 4 01 00501</t>
  </si>
  <si>
    <t>Мероприятия в сфере культуры (проведение мероприятий по духовно-нравственному воспитанию)</t>
  </si>
  <si>
    <t>02 4 01 00502</t>
  </si>
  <si>
    <t>Основное меропритяие "Обеспечение функций культурно-досуговых учреждений"</t>
  </si>
  <si>
    <t>02 4 05 00000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</si>
  <si>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</si>
  <si>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02 4 05 06111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</si>
  <si>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t>
  </si>
  <si>
    <t>02 4 05 06112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</si>
  <si>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</si>
  <si>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</si>
  <si>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</si>
  <si>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</si>
  <si>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</si>
  <si>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</si>
  <si>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03 0 00 00000</t>
  </si>
  <si>
    <t>Подпрограмма "Дошкольное образование"</t>
  </si>
  <si>
    <t>03 1 00 00000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</si>
  <si>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</si>
  <si>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03 1 02 00000</t>
  </si>
  <si>
    <t>Расходы на обеспечение деятельности (оказание услуг) муниципальных учреждений - дошкольные образовательные организации (выполнение мун. задания)</t>
  </si>
  <si>
    <t>03 1 02 06041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</si>
  <si>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</si>
  <si>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</si>
  <si>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</si>
  <si>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03 1 02 62140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</si>
  <si>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</si>
  <si>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</si>
  <si>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</si>
  <si>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</si>
  <si>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 (выполнение мун. задания)</t>
  </si>
  <si>
    <t>03 2 01 06051</t>
  </si>
  <si>
    <t>03 2 01 53031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</si>
  <si>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</si>
  <si>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</si>
  <si>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</si>
  <si>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03 2 03 60680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</si>
  <si>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</si>
  <si>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</si>
  <si>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</si>
  <si>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</si>
  <si>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</si>
  <si>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</si>
  <si>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</si>
  <si>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</si>
  <si>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мун. задания )</t>
  </si>
  <si>
    <t>03 3 03 06061</t>
  </si>
  <si>
    <t>Подпрограмма "Обеспечивающая подпрограмма"</t>
  </si>
  <si>
    <t>03 5 00 00000</t>
  </si>
  <si>
    <t>Основное мероприятие "Создание условий для реализации полномочий органов местного самоуправления"</t>
  </si>
  <si>
    <t>03 5 01 00000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</si>
  <si>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</si>
  <si>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03 5 01 00131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</si>
  <si>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</si>
  <si>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03 5 01 00132</t>
  </si>
  <si>
    <t>Обеспечение деятельности органов местного самоуправления (расходы на содержание лиц, замещающих должности муниципальной службы)</t>
  </si>
  <si>
    <t>03 5 01 00133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</si>
  <si>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</si>
  <si>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</si>
  <si>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</si>
  <si>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</si>
  <si>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</si>
  <si>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</si>
  <si>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</si>
  <si>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</si>
  <si>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Обеспечение предоставления гражданам субсидий на оплату жилого помещения и коммунальных услуг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</si>
  <si>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</si>
  <si>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</si>
  <si>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</si>
  <si>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</si>
  <si>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</si>
  <si>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Подпрограмма "Развитие и поддержка социально ориентированных некоммерческих организаций"</t>
  </si>
  <si>
    <t>04 9 00 00000</t>
  </si>
  <si>
    <t>Основное мероприятие "Осуществление финансовой поддержки СО НКО"</t>
  </si>
  <si>
    <t>04 9 01 00000</t>
  </si>
  <si>
    <t>Муниципальная программа "Спорт"</t>
  </si>
  <si>
    <t>05 0 00 00000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</si>
  <si>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</si>
  <si>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</si>
  <si>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</si>
  <si>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</si>
  <si>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Организация проведения официальных физкультурно-оздоровительных и спортивных мероприятий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</si>
  <si>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</si>
  <si>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</si>
  <si>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</si>
  <si>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Подпрограмма "Подготовка спортивного резерва"</t>
  </si>
  <si>
    <t>05 3 00 00000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</si>
  <si>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</si>
  <si>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</si>
  <si>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 Лыткарино")</t>
  </si>
  <si>
    <t>05 3 01 06151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</si>
  <si>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"СШОР Лыткарино")</t>
  </si>
  <si>
    <t>05 3 01 06152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</si>
  <si>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</si>
  <si>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</si>
  <si>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"Профилактика преступлений и иных правонарушений"</t>
  </si>
  <si>
    <t>08 1 00 00000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</si>
  <si>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</si>
  <si>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</si>
  <si>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</si>
  <si>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</si>
  <si>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"Развитие похоронного дела на территории Московской области"</t>
  </si>
  <si>
    <t>08 1 07 00000</t>
  </si>
  <si>
    <t>Содержание мест захоронения</t>
  </si>
  <si>
    <t>08 1 07 00590</t>
  </si>
  <si>
    <t>Расходы на обеспечение деятельности (оказание услуг) муниципальных учреждений в сфере похоронного дела</t>
  </si>
  <si>
    <t>08 1 07 06250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</si>
  <si>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</si>
  <si>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08 1 07 62820</t>
  </si>
  <si>
    <t>Подпрограмма «Развитие и совершенствование систем оповещения и информирования населения муниципального образования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</si>
  <si>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</si>
  <si>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</si>
  <si>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</si>
  <si>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</si>
  <si>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</si>
  <si>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 на территории муниципального образования Московской области»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</si>
  <si>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</si>
  <si>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</si>
  <si>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</si>
  <si>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</si>
  <si>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</si>
  <si>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</si>
  <si>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</si>
  <si>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</si>
  <si>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</si>
  <si>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Обеспечивающая подпрограмма</t>
  </si>
  <si>
    <t>08 6 00 00000</t>
  </si>
  <si>
    <t>08 6 01 00000</t>
  </si>
  <si>
    <t>Содержание и развитие муниципальных экстренных оперативных служб</t>
  </si>
  <si>
    <t>08 6 01 01020</t>
  </si>
  <si>
    <t>Муниципальная программа "Жилище"</t>
  </si>
  <si>
    <t>09 0 00 00000</t>
  </si>
  <si>
    <t>Подпрограмма "Обеспечение жильем молодых семей"</t>
  </si>
  <si>
    <t>09 2 00 00000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</si>
  <si>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</si>
  <si>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09 2 01 00000</t>
  </si>
  <si>
    <t>Реализация мероприятий по обеспечению жильем молодых семей</t>
  </si>
  <si>
    <t>09 2 01 L4970</t>
  </si>
  <si>
    <t>Муниципальная программа "Развитие инженерной инфраструктуры и энергоэффективности"</t>
  </si>
  <si>
    <t>10 0 00 00000</t>
  </si>
  <si>
    <t>10 8 00 00000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</si>
  <si>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</si>
  <si>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Муниципальная программа "Управление имуществом и муниципальными финансами"</t>
  </si>
  <si>
    <t>12 0 00 00000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</si>
  <si>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</si>
  <si>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</si>
  <si>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</si>
  <si>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</si>
  <si>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</si>
  <si>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</si>
  <si>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</si>
  <si>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</si>
  <si>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</si>
  <si>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</si>
  <si>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12 1 07 00000</t>
  </si>
  <si>
    <t>12 1 07 00131</t>
  </si>
  <si>
    <t>12 1 07 00132</t>
  </si>
  <si>
    <t>12 1 07 00133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</si>
  <si>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</si>
  <si>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</si>
  <si>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</si>
  <si>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</si>
  <si>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 (расходы на обеспечение деятельности органов местного самоуправления)</t>
  </si>
  <si>
    <t>12 5 01 00121</t>
  </si>
  <si>
    <t>Обеспечение деятельности администрации (расходы  на  содержание  лиц,  замещающих должности, не являющиеся должностями муниципальной  службы)</t>
  </si>
  <si>
    <t>12 5 01 00122</t>
  </si>
  <si>
    <t>Обеспечение деятельности администрации (расходы  на  содержание  лиц,  замещающих должности  муниципальной  службы)</t>
  </si>
  <si>
    <t>12 5 01 00123</t>
  </si>
  <si>
    <t>Обеспечение деятельности финансового органа (расходы на обеспечение деятельности органов местного самоуправления)</t>
  </si>
  <si>
    <t>12 5 01 00161</t>
  </si>
  <si>
    <t>Обеспечение деятельности финансового органа (расходы  на  содержание  лиц,  замещающих должности, не являющиеся должностями муниципальной  службы)</t>
  </si>
  <si>
    <t>12 5 01 00162</t>
  </si>
  <si>
    <t>Обеспечение деятельности финансового органа (расходы  на  содержание  лиц,  замещающих должности  муниципальной  службы)</t>
  </si>
  <si>
    <t>12 5 01 00163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</si>
  <si>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</si>
  <si>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</si>
  <si>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МКУ"Комитет по торгам города Лыткарино")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</si>
  <si>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</si>
  <si>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</si>
  <si>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</si>
  <si>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</si>
  <si>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12 5 01 06093</t>
  </si>
  <si>
    <t>Расходы на обеспечение деятельности(оказание услуг)муниципальных учреждений–обеспечение деятельности органов местного самоуправления (МБУ ЛАПТ-автотранспортное обслуживание)</t>
  </si>
  <si>
    <t>12 5 01 06094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</si>
  <si>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</si>
  <si>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</si>
  <si>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</si>
  <si>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</si>
  <si>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</si>
  <si>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</si>
  <si>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</si>
  <si>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</si>
  <si>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</si>
  <si>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</si>
  <si>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</si>
  <si>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</si>
  <si>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</si>
  <si>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</si>
  <si>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</si>
  <si>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</si>
  <si>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</si>
  <si>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Муниципальная программа "Развитие и функционирование дорожно-транспортного комплекса"</t>
  </si>
  <si>
    <t>14 0 00 00000</t>
  </si>
  <si>
    <t>Подпрограмма "Пассажирский транспорт общего пользования"</t>
  </si>
  <si>
    <t>14 1 00 00000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</si>
  <si>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</si>
  <si>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14 1 02 00000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</si>
  <si>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(транспортное обеспечение мероприятий)</t>
  </si>
  <si>
    <t>14 1 02 00282</t>
  </si>
  <si>
    <t>Подпрограмма "Дороги Подмосковья"</t>
  </si>
  <si>
    <t>14 2 00 00000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</si>
  <si>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</si>
  <si>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</si>
  <si>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</si>
  <si>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</si>
  <si>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</si>
  <si>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</si>
  <si>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</si>
  <si>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</si>
  <si>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</si>
  <si>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</si>
  <si>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</si>
  <si>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</si>
  <si>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</si>
  <si>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</si>
  <si>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</si>
  <si>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</si>
  <si>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</si>
  <si>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</si>
  <si>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</si>
  <si>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</si>
  <si>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</si>
  <si>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</si>
  <si>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</si>
  <si>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</si>
  <si>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</si>
  <si>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15 2 D2 S0600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</si>
  <si>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</si>
  <si>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</si>
  <si>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</si>
  <si>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</si>
  <si>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</si>
  <si>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</si>
  <si>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</si>
  <si>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</si>
  <si>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16 4 00 00000</t>
  </si>
  <si>
    <t>16 4 01 00000</t>
  </si>
  <si>
    <t>16 4 01 00131</t>
  </si>
  <si>
    <t>16 4 01 00132</t>
  </si>
  <si>
    <t>16 4 01 00133</t>
  </si>
  <si>
    <t>Муниципальная программа "Формирование современной комфортной городской среды"</t>
  </si>
  <si>
    <t>17 0 00 00000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</si>
  <si>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</si>
  <si>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</si>
  <si>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</si>
  <si>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</si>
  <si>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</si>
  <si>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</si>
  <si>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Подпрограмма "Создание условий для обеспечения комфортного проживания жителей в многоквартирных домах"</t>
  </si>
  <si>
    <t>17 3 00 00000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</si>
  <si>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</si>
  <si>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Проведение капитального ремонта многоквартирных домов</t>
  </si>
  <si>
    <t>17 5 00 00000</t>
  </si>
  <si>
    <t>17 5 01 00000</t>
  </si>
  <si>
    <t>17 5 01 00131</t>
  </si>
  <si>
    <t>17 5 01 00132</t>
  </si>
  <si>
    <t>17 5 01 00133</t>
  </si>
  <si>
    <t>Руководство и управление в сфере установленных функций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</si>
  <si>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</si>
  <si>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</si>
  <si>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</si>
  <si>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Депутат представительного органа местного самоуправления на постоянной основе</t>
  </si>
  <si>
    <t>95 0 00 00020</t>
  </si>
  <si>
    <t>Расходы на содержание представительного органа муниципального образования( обеспечение деятельности)</t>
  </si>
  <si>
    <t>95 0 00 00031</t>
  </si>
  <si>
    <t>Расходы на содержание представительного органа муниципального образования  (расходы  на  содержание  лиц,  замещающих должности, не являющиеся должностями муниципальной  службы)</t>
  </si>
  <si>
    <t>95 0 00 00032</t>
  </si>
  <si>
    <t>Расходы на содержание представительного органа муниципального образования (расходы  на  содержание  лиц,  замещающих должности  муниципальной  службы)</t>
  </si>
  <si>
    <t>95 0 00 00033</t>
  </si>
  <si>
    <t>Обеспечение деятельности избирательной комиссии муниципального образования (расходы на обеспечение деятельности)</t>
  </si>
  <si>
    <t>95 0 00 00051</t>
  </si>
  <si>
    <t>Обеспечение деятельности избирательной комиссии муниципального образования (расходы  на  содержание  лиц,  замещающих должности, не являющиеся должностями муниципальной  службы)</t>
  </si>
  <si>
    <t>95 0 00 00052</t>
  </si>
  <si>
    <t>Обеспечение деятельности избирательной комиссии муниципального образования (расходы  на  содержание  лиц,  замещающих должности  муниципальной  службы)</t>
  </si>
  <si>
    <t>95 0 00 00053</t>
  </si>
  <si>
    <t>Обеспечение деятельности контрольно-счетной палаты (обеспечение деятельности)</t>
  </si>
  <si>
    <t>95 0 00 00151</t>
  </si>
  <si>
    <t>Обеспечение деятельности контрольно-счетной палаты(расходы  на  содержание  лиц,  замещающих должности, не являющиеся должностями муниципальной  службы)</t>
  </si>
  <si>
    <t>95 0 00 00152</t>
  </si>
  <si>
    <t>Обеспечение деятельности контрольно-счетной палаты (расходы  на  содержание  лиц,  замещающих должности  муниципальной  службы)</t>
  </si>
  <si>
    <t>95 0 00 00153</t>
  </si>
  <si>
    <t>Непрограммные расходы</t>
  </si>
  <si>
    <t>99 0 00 00000</t>
  </si>
  <si>
    <t>Оплата исполнительных листов, судебных издержек</t>
  </si>
  <si>
    <t>99 0 00 00080</t>
  </si>
  <si>
    <t xml:space="preserve">Иные расходы (взыскания на средства бюджета)
</t>
  </si>
  <si>
    <t>99 0 00 04002</t>
  </si>
  <si>
    <t>Итого:</t>
  </si>
  <si>
    <t>ЦСР</t>
  </si>
  <si>
    <t>Итого программные расходы бюджета городского округа Лыткарино</t>
  </si>
  <si>
    <t>Итого непрограммные расходы бюджета городского округа Лыткарино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</si>
  <si>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</si>
  <si>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Подпрограмма "Развитие образования в сфере культуры Московской области"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</si>
  <si>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</si>
  <si>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</si>
  <si>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02 6 00 00000</t>
  </si>
  <si>
    <t>02 6 01 00000</t>
  </si>
  <si>
    <t>02 6 01 06260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</si>
  <si>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</si>
  <si>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 2 03 S2870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</si>
  <si>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</si>
  <si>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</si>
  <si>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</si>
  <si>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</si>
  <si>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</si>
  <si>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</si>
  <si>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>Взносы на капитальный ремонт общего имущества</t>
  </si>
  <si>
    <t>12 1 02 00180</t>
  </si>
  <si>
    <t>%гр.4/гр.3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</si>
  <si>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</si>
  <si>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04 5 00 00000</t>
  </si>
  <si>
    <t>04 5 01 00000</t>
  </si>
  <si>
    <t>04 5 01 60680</t>
  </si>
  <si>
    <t>Основное мероприятие "Корректировка списков кандидиатов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</si>
  <si>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</si>
  <si>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кандидиатов в присяжные заседатели федеральных судов общей юрисдикции в Российской Федерации</t>
  </si>
  <si>
    <t>13 5 04 51200</t>
  </si>
  <si>
    <t xml:space="preserve">Организация наружного освещения </t>
  </si>
  <si>
    <t>17 2 01 01480</t>
  </si>
  <si>
    <t>Расходы на обеспечение деятельности (оказание услуг) муниципальных учреждений в сфере благоустройства (МБУ/МАУ)</t>
  </si>
  <si>
    <t>17 2 01 06242</t>
  </si>
  <si>
    <t>17 5 01 62670</t>
  </si>
  <si>
    <t>Обеспечение деятельности контрольно-счетной палаты (расходы на содержание лиц, замещающих муниципальные должности)</t>
  </si>
  <si>
    <t>95 0 00 00154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</si>
  <si>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</si>
  <si>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03 2 01 62010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</si>
  <si>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</si>
  <si>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</si>
  <si>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02 7 01 00000</t>
  </si>
  <si>
    <t>Основное мероприятие "Хранение, комплектование, учет и использование архивных документов в муниципальных архивах"</t>
  </si>
  <si>
    <t>02 7 01 06160</t>
  </si>
  <si>
    <t>Расходы на обеспечение деятельности (оказание услуг) муниципальных архивов</t>
  </si>
  <si>
    <t>03 2 01 06052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</si>
  <si>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</si>
  <si>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03 2 05 00000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</si>
  <si>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</si>
  <si>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03 2 05 06050</t>
  </si>
  <si>
    <t>Расходы на обеспечение деятельности (оказание услуг) муниципальных учреждений - общеобразовательные организации</t>
  </si>
  <si>
    <t>04 2 00 00000</t>
  </si>
  <si>
    <t>Подпрограмма "Доступная среда"</t>
  </si>
  <si>
    <t>04 2 02 00000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</si>
  <si>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</si>
  <si>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04 3 00 00000</t>
  </si>
  <si>
    <t>Подпрограмма "Развитие системы отдыха и оздоровления детей"</t>
  </si>
  <si>
    <t>04 3 05 00000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</si>
  <si>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</si>
  <si>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S2192</t>
  </si>
  <si>
    <t>04 9 01 00760</t>
  </si>
  <si>
    <t>Оказание  поддержки социально ориентированным некоммерческим организациям</t>
  </si>
  <si>
    <t>08 1 03 00000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</si>
  <si>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 образования Московской области»</t>
  </si>
  <si>
    <t>08 1 03 00300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</si>
  <si>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</si>
  <si>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Подпрограмма "Снижение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</si>
  <si>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08 2 00 00000</t>
  </si>
  <si>
    <t>08 2 01 00000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</si>
  <si>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  муниципального образования Московской области»</t>
  </si>
  <si>
    <t>08 2 01 00340</t>
  </si>
  <si>
    <t>Участие в предупреждении и ликвидации последствий чрезвычайных ситуаций в границах городского округа</t>
  </si>
  <si>
    <t>08 2 02 00000</t>
  </si>
  <si>
    <t>Основное мероприятие  "Выполнение мероприятий по безопасности населения на водных объектах, расположенных на территории муниципального образования Московской области</t>
  </si>
  <si>
    <t>08 2 02 00730</t>
  </si>
  <si>
    <t>Осуществление мероприятий по обеспечению безопасности людей на водных объектах, охране их жизни и здоровья</t>
  </si>
  <si>
    <t>08 5 00 00000</t>
  </si>
  <si>
    <t>Подпрограмма «Обеспечение мероприятий гражданской обороны на территории муниципального образования Московской области»</t>
  </si>
  <si>
    <t>13 4 00 00000</t>
  </si>
  <si>
    <t>Подпрограмма «Молодежь Подмосковья»</t>
  </si>
  <si>
    <t>13 4 01 00000</t>
  </si>
  <si>
    <t>13 4 01 00770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</si>
  <si>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</si>
  <si>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Организация и осуществление мероприятий по работе с детьми и молодежью в городском округе</t>
  </si>
  <si>
    <t>14 1 02 00281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</si>
  <si>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(маршруты №1 и №2) </t>
  </si>
  <si>
    <t>14 2 05 00210</t>
  </si>
  <si>
    <t>Мероприятия по обеспечению безопасности дорожного движения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</si>
  <si>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</si>
  <si>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</t>
  </si>
  <si>
    <t>15 2 01 00000</t>
  </si>
  <si>
    <t>15 2 01 01150</t>
  </si>
  <si>
    <t>Основное мероприятие  «Информационная инфраструктура»</t>
  </si>
  <si>
    <t>Развитие информационной инфраструктуры</t>
  </si>
  <si>
    <t>17 1 00 00000</t>
  </si>
  <si>
    <t>17 1 01 00000</t>
  </si>
  <si>
    <t>Подпрограмма «Комфортная городская среда»</t>
  </si>
  <si>
    <t>Основное мероприятие "Благоустройство общественных территорий муниципальных образований Московской области"</t>
  </si>
  <si>
    <t>02 3 01 L5198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</si>
  <si>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</si>
  <si>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03 3 06 00940</t>
  </si>
  <si>
    <t>03 3 06 00000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</si>
  <si>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</si>
  <si>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</si>
  <si>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Муниципальная программа "Развитие сельского хозяйства"</t>
  </si>
  <si>
    <t>06 0 00 00000</t>
  </si>
  <si>
    <t>Подпрограмма "Обеспечение эпизоотического и ветеринарно-санитарного благополучия и развития государственной ветеринарной службы"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</si>
  <si>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</si>
  <si>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</si>
  <si>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</si>
  <si>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</si>
  <si>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</si>
  <si>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08 6 02 00000</t>
  </si>
  <si>
    <t>08 6 02 63840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</si>
  <si>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</si>
  <si>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Основное мероприятие "Реализация полномочий, возложенных на Главное управление гражданской защиты Московской области, и полномочий государственных казенных учреждений Московской области"</t>
  </si>
  <si>
    <t>12 3 00 00000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</si>
  <si>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</si>
  <si>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</si>
  <si>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</si>
  <si>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</si>
  <si>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</si>
  <si>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Организация и осуществление мероприятий по мобилизационной подготовке</t>
  </si>
  <si>
    <t>12 5 01 00720</t>
  </si>
  <si>
    <t>Основное мероприятие "Информационная безопасность"</t>
  </si>
  <si>
    <t>15 2 02 00000</t>
  </si>
  <si>
    <t>15 2 02 01160</t>
  </si>
  <si>
    <t>Информационная безопасность</t>
  </si>
  <si>
    <t>Федеральный проект "Цифровая образовательная среда"</t>
  </si>
  <si>
    <t>15 2 E4 00000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</si>
  <si>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</si>
  <si>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</si>
  <si>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S3730</t>
  </si>
  <si>
    <t>Благоустройство лесопарковых зон</t>
  </si>
  <si>
    <t>17 1 F2 00000</t>
  </si>
  <si>
    <t>Федеральный проект "Формирование комфортной городской среды"</t>
  </si>
  <si>
    <t>17 1 F2 55559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</si>
  <si>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</si>
  <si>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-</t>
  </si>
  <si>
    <t>(тыс.руб.)</t>
  </si>
  <si>
    <t>Исполнено на 01.10.2022 г.</t>
  </si>
  <si>
    <t>Подпрограмма "Развитие музейного дела в Московской области"</t>
  </si>
  <si>
    <t>Подпрограмма "Развитие библиотечного дела в Московской области"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</si>
  <si>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</si>
  <si>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Основное мероприятие "Обеспечение функций театрально-концертных учреждений, муниципальных учреждений культуры Московской области"</t>
  </si>
  <si>
    <t>Подпрограмма "Развитие архивного дела в Московской области"</t>
  </si>
  <si>
    <t>03 1 02 06042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</si>
  <si>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</si>
  <si>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04 2 02 00960</t>
  </si>
  <si>
    <t>Повышение доступности объектов культуры, спорта, образования для инвалидов и маломобильных групп населения</t>
  </si>
  <si>
    <t>04 3 05 S2191</t>
  </si>
  <si>
    <t>Мероприятия по организации отдыха детей в каникулярное время (организация  отдыха  детей  и  подростков  в  санаторно-курортных учреждениях и загородных оздоровительных лагерях)</t>
  </si>
  <si>
    <t>Мероприятия по организации отдыха детей в каникулярное время (организация  отдыха  детей  и  подростков  в  лагерях с дневным пребыванием)</t>
  </si>
  <si>
    <t>08 1 01 00000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</si>
  <si>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</si>
  <si>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08 1 01 00320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</si>
  <si>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</si>
  <si>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10 3 00 00000</t>
  </si>
  <si>
    <t>Подпрограмма "Создание условий для обеспечения качественными коммунальными услугами"</t>
  </si>
  <si>
    <t>10 3 02 00000</t>
  </si>
  <si>
    <t>10 3 02 S0321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</si>
  <si>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</si>
  <si>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Капитальный ремонт, приобретение, монтаж и ввод в эксплуатацию объектов коммунальной инфраструктуры (капитальный ремонт сетей теплоснабжения)</t>
  </si>
  <si>
    <t>12 5 01 00870</t>
  </si>
  <si>
    <t>Взносы в общественные организации</t>
  </si>
  <si>
    <t>15 1 03 00000</t>
  </si>
  <si>
    <t>15 1 03 S0860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</si>
  <si>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</si>
  <si>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</si>
  <si>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04 3 05 00410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</si>
  <si>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</si>
  <si>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05 1 01 72610</t>
  </si>
  <si>
    <t>Подготовка основания, приобретение и установка плоскостных спортивных сооружений за счет средств местного бюджета</t>
  </si>
  <si>
    <t>09 8 00 00000</t>
  </si>
  <si>
    <t>09 8 03 00000</t>
  </si>
  <si>
    <t>09 8 03 54850</t>
  </si>
  <si>
    <t>Подпрограмма "Обеспечение жильем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</si>
  <si>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8 декабря 2010 года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</si>
  <si>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>Обеспечение жильем граждан, уволенных с военной службы (службы), и приравненных к ним лиц</t>
  </si>
  <si>
    <t>17 1 01 75559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</si>
  <si>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</t>
  </si>
  <si>
    <t>17 1 01 S1580</t>
  </si>
  <si>
    <t>Обустройство и установка детских игровых площадок на территории муниципальных образований Московской области</t>
  </si>
  <si>
    <t>17 1 01 S3760</t>
  </si>
  <si>
    <t>Обустройство пляжей</t>
  </si>
  <si>
    <t>17 2 01 71670</t>
  </si>
  <si>
    <t>Устройство контейнерных площадок за счет средств местного бюджета</t>
  </si>
  <si>
    <t>17 2 01 71870</t>
  </si>
  <si>
    <t>Создание и ремонт пешеходных коммуникаций за счет средств местного бюджета</t>
  </si>
  <si>
    <t>17 2 01 S1870</t>
  </si>
  <si>
    <t>Создание и ремонт пешеходных коммуникаций</t>
  </si>
  <si>
    <t>17 2 F2 00000</t>
  </si>
  <si>
    <t>17 2 F2 S2740</t>
  </si>
  <si>
    <t>Ремонт дворовых территорий</t>
  </si>
  <si>
    <t>в 4,5 раза</t>
  </si>
  <si>
    <t>Сведения об исполнении бюджета городского округа Лыткарино по расходам в разрезе муниципальных программ на 01.10.2023 года в сравнении с  расходами на 01.10.2022 г.</t>
  </si>
  <si>
    <t>Исполнено на 01.10.2023 г.</t>
  </si>
  <si>
    <t>02 4 04 00000</t>
  </si>
  <si>
    <t>02 4 04 00501</t>
  </si>
  <si>
    <t>02 4 04 00502</t>
  </si>
  <si>
    <t>Основное мероприятие "Обеспечение функций культурно-досуговых учреждений"</t>
  </si>
  <si>
    <t>02 4 04 06111</t>
  </si>
  <si>
    <t>02 4 04 06112</t>
  </si>
  <si>
    <t>02 4 05 01310</t>
  </si>
  <si>
    <t>Проведение капитального ремонта, текущего ремонта и благоустройство территорий культурно-досуговых учреждений культуры</t>
  </si>
  <si>
    <t>03 1 01 06041</t>
  </si>
  <si>
    <t>Расходы на обеспечение деятельности (оказание услуг) муниципальных учреждений - дошкольные образовательные организации (выполнение муниципального задания)</t>
  </si>
  <si>
    <t>03 1 01 00000</t>
  </si>
  <si>
    <t>03 1 01 06042</t>
  </si>
  <si>
    <t>03 1 01 06051</t>
  </si>
  <si>
    <t>03 1 01 06052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</si>
  <si>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 (выполнение муниципального задания)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</si>
  <si>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образования(мероприятия в сфере образования)</t>
  </si>
  <si>
    <t>03 1 01 53031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</si>
  <si>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</si>
  <si>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03 1 01 62010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</si>
  <si>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</si>
  <si>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03 1 01 62140</t>
  </si>
  <si>
    <t>03 1 02 62230</t>
  </si>
  <si>
    <t>03 1 02 62970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</si>
  <si>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</si>
  <si>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</si>
  <si>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 1 02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</si>
  <si>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</si>
  <si>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 1 02 S2870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</si>
  <si>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</si>
  <si>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03 1 04 00000</t>
  </si>
  <si>
    <t>03 1 04 06050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</si>
  <si>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</si>
  <si>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03 1 08 00000</t>
  </si>
  <si>
    <t>03 1 08 L7501</t>
  </si>
  <si>
    <t>03 1 08 L7502</t>
  </si>
  <si>
    <t>03 1 08 S2950</t>
  </si>
  <si>
    <t>03 1 08 S3770</t>
  </si>
  <si>
    <t>03 1 08 S3780</t>
  </si>
  <si>
    <t>03 1 08 S3800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</si>
  <si>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</si>
  <si>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Реализация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</si>
  <si>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</si>
  <si>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</si>
  <si>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Проведение работ по капитальному ремонту зданий региональных (муниципальных) общеобразовательных организаций</t>
  </si>
  <si>
    <t>Оснащение отремонтированных зданий общеобразовательных организаций средствами обучения и воспитания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</si>
  <si>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</si>
  <si>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03 2 02 00000</t>
  </si>
  <si>
    <t>03 2 02 06061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</si>
  <si>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муниципального задания)</t>
  </si>
  <si>
    <t>Основное мероприятие "Финансовое обеспечение деятельности организаций дополнительного образования"</t>
  </si>
  <si>
    <t>03 2 04 00940</t>
  </si>
  <si>
    <t>03 2 04 00000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</si>
  <si>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</si>
  <si>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 2 EВ 57860</t>
  </si>
  <si>
    <t>03 2 EВ 00000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</si>
  <si>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</si>
  <si>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Федеральный проект "Патриотическое воспитание граждан Российской Федерации"</t>
  </si>
  <si>
    <t>03 4 00 00000</t>
  </si>
  <si>
    <t>03 4 01 00000</t>
  </si>
  <si>
    <t>03 4 01 00131</t>
  </si>
  <si>
    <t>03 4 01 00132</t>
  </si>
  <si>
    <t>03 4 01 00133</t>
  </si>
  <si>
    <t>04 1 15 00000</t>
  </si>
  <si>
    <t>04 1 15 00840</t>
  </si>
  <si>
    <t>04 2 03 00000</t>
  </si>
  <si>
    <t>04 2 03 S2191</t>
  </si>
  <si>
    <t>04 2 03 S2192</t>
  </si>
  <si>
    <t>Основное мероприятие "Мероприятия по организации отдыха детей в каникулярное время"</t>
  </si>
  <si>
    <t>Мероприятия по организации отдыха детей в каникулярное время (организация отдыха детей и подростков в санаторно-курортных учреждениях и загородных оздоровительных лагерях)</t>
  </si>
  <si>
    <t>Мероприятия по организации отдыха детей в каникулярное время (организация отдыха детей и подростков в лагерях с дневным пребыванием)</t>
  </si>
  <si>
    <t>04 5 03 00000</t>
  </si>
  <si>
    <t>04 5 03 60680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</si>
  <si>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</si>
  <si>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04 6 00 00000</t>
  </si>
  <si>
    <t>04 6 01 00000</t>
  </si>
  <si>
    <t>04 6 01 00880</t>
  </si>
  <si>
    <t>Основное мероприятие "Развитие негосударственного сектора социального обслуживания"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</si>
  <si>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</si>
  <si>
    <t>05 1 02 00000</t>
  </si>
  <si>
    <t>05 1 02 S2150</t>
  </si>
  <si>
    <t>Укрепление материально-технической базы общеобразовательных организаций, команды которых заняли 1-5 места на соревнованиях "Веселые старты"</t>
  </si>
  <si>
    <t>Основное мероприятие "Создание условий для занятий физической культурой и спортом"</t>
  </si>
  <si>
    <t>05 2 00 00000</t>
  </si>
  <si>
    <t>05 2 01 00000</t>
  </si>
  <si>
    <t>05 2 01 06150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</si>
  <si>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</si>
  <si>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07 0 00 00000</t>
  </si>
  <si>
    <t>07 1 00 00000</t>
  </si>
  <si>
    <t>07 1 01 00000</t>
  </si>
  <si>
    <t>07 1 01 00370</t>
  </si>
  <si>
    <t>Муниципальная программа "Экология и окружающая среда"</t>
  </si>
  <si>
    <t>Подпрограмма "Охрана окружающей среды"</t>
  </si>
  <si>
    <t>Основное мероприятие "Проведение обследований состояния окружающей среды"</t>
  </si>
  <si>
    <t>Организация мероприятий по охране окружающей среды в границах городского округа</t>
  </si>
  <si>
    <t>08 1 03 00980</t>
  </si>
  <si>
    <t>Реализация мероприятий по обеспечению общественного порядка и общественной безопасности</t>
  </si>
  <si>
    <t>08 2 01 01850</t>
  </si>
  <si>
    <t>Содержание и развитие Системы-112, ЕДДС</t>
  </si>
  <si>
    <t>08 3 03 00000</t>
  </si>
  <si>
    <t>08 3 03 00670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</si>
  <si>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</si>
  <si>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08 5 01 00000</t>
  </si>
  <si>
    <t>08 5 01 00730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</si>
  <si>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</si>
  <si>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09 3 00 00000</t>
  </si>
  <si>
    <t>09 3 01 00000</t>
  </si>
  <si>
    <t>09 3 01 60820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</si>
  <si>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</si>
  <si>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</si>
  <si>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</si>
  <si>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10 8 02 00000</t>
  </si>
  <si>
    <t>10 8 02 61930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</si>
  <si>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</si>
  <si>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Подпрограмма "Реализация полномочий в сфере жилищно-коммунального хозяйства"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</si>
  <si>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</si>
  <si>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12 1 04 00000</t>
  </si>
  <si>
    <t>12 1 04 00131</t>
  </si>
  <si>
    <t>12 1 04 00132</t>
  </si>
  <si>
    <t>12 1 04 00133</t>
  </si>
  <si>
    <t>12 5 01 01680</t>
  </si>
  <si>
    <t>Обеспечение деятельности муниципальных казенных учреждений в сфере закупок товаров, работ, услуг</t>
  </si>
  <si>
    <t>12 5 03 00000</t>
  </si>
  <si>
    <t>12 5 03 00830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</si>
  <si>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</si>
  <si>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13 4 02 00000</t>
  </si>
  <si>
    <t>13 4 02 01510</t>
  </si>
  <si>
    <t>Организация и осуществление мероприятий по профориентации и обеспечению занятости молодежи в городском округе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</si>
  <si>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</si>
  <si>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13 6 00 00000</t>
  </si>
  <si>
    <t>13 6 03 00000</t>
  </si>
  <si>
    <t>13 6 03 51180</t>
  </si>
  <si>
    <t>Основное мероприятие "Осуществление первичного воинского учета"</t>
  </si>
  <si>
    <t>Осуществление первичного воинского учета органами местного самоуправления поселений, муниципальных и городских округов</t>
  </si>
  <si>
    <t>14 2 04 00000</t>
  </si>
  <si>
    <t>14 2 04 00200</t>
  </si>
  <si>
    <t>14 2 04 00210</t>
  </si>
  <si>
    <t>14 2 04 S0240</t>
  </si>
  <si>
    <t>15 3 00 00000</t>
  </si>
  <si>
    <t>15 3 01 00000</t>
  </si>
  <si>
    <t>15 3 01 06190</t>
  </si>
  <si>
    <t>15 4 00 00000</t>
  </si>
  <si>
    <t>15 4 01 00000</t>
  </si>
  <si>
    <t>15 4 01 06160</t>
  </si>
  <si>
    <t>15 4 02 00000</t>
  </si>
  <si>
    <t>15 4 02 60690</t>
  </si>
  <si>
    <t>Подпрограмма "Развитие архивного дела"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</si>
  <si>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</si>
  <si>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16 2 04 00000</t>
  </si>
  <si>
    <t>16 2 04 60700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</si>
  <si>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</si>
  <si>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</si>
  <si>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17 1 F2 55555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</si>
  <si>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</si>
  <si>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17 2 01 00621</t>
  </si>
  <si>
    <t>17 2 01 00622</t>
  </si>
  <si>
    <t>17 2 01 00623</t>
  </si>
  <si>
    <t>17 2 01 01330</t>
  </si>
  <si>
    <t>Содержание территорий в нормативном состоянии (МБУ "Лыткаринский историко-краеведческий музей")</t>
  </si>
  <si>
    <t>Содержание территорий в нормативном состоянии (МБУ "ДК "Мир")</t>
  </si>
  <si>
    <t>Содержание территорий в нормативном состоянии (Управление ЖКХ и РГИ г.Лыткарино)</t>
  </si>
  <si>
    <t>Комплексное благоустройство дворовых территорий</t>
  </si>
  <si>
    <t>17 2 01 62670</t>
  </si>
  <si>
    <t>17 2 01 S2890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</si>
  <si>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</si>
  <si>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Ямочный ремонт асфальтового покрытия дворовых территорий</t>
  </si>
  <si>
    <t>17 2 02 00000</t>
  </si>
  <si>
    <t>17 2 02 01260</t>
  </si>
  <si>
    <t>17 2 03 00000</t>
  </si>
  <si>
    <t>17 2 03 70950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</si>
  <si>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</si>
  <si>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 за счет средств местного бюджета</t>
  </si>
  <si>
    <t>17 3 01 00000</t>
  </si>
  <si>
    <t>17 3 01 00131</t>
  </si>
  <si>
    <t>17 3 01 00132</t>
  </si>
  <si>
    <t>17 3 01 00133</t>
  </si>
  <si>
    <t>99 0 00 04001</t>
  </si>
  <si>
    <t>Иные расходы (возврат средств субсидии из бюджета Московской области на финансовое обеспечение реализации проектов граждан,сформированных в рамках практик инициативного бюджетирования)</t>
  </si>
  <si>
    <t>в 4,9 раза</t>
  </si>
  <si>
    <t>в 12 раз</t>
  </si>
  <si>
    <t>в 2,7 раза</t>
  </si>
  <si>
    <t>в 3,3 раза</t>
  </si>
  <si>
    <t>в 6,4 раза</t>
  </si>
  <si>
    <t>в 8,6 раза</t>
  </si>
  <si>
    <t>в 41,5 раза</t>
  </si>
  <si>
    <t>в 6,8 раза</t>
  </si>
  <si>
    <t>в 7,8 раза</t>
  </si>
  <si>
    <t>в 4,6 раза</t>
  </si>
  <si>
    <t>в 5,5 раза</t>
  </si>
  <si>
    <t>в 8,9 раза</t>
  </si>
  <si>
    <t>в 31,8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</si>
</sst>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5" x14ac:knownFonts="1"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 applyBorder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</cellStyleXfs>
  <cellXfs count="93">
    <xf numFmtId="0" fontId="0" fillId="0" borderId="0" xfId="0" applyNumberForma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7" fillId="3" borderId="0" xfId="0" applyNumberFormat="1" applyFont="1" applyFill="1" applyAlignment="1" applyProtection="1"/>
    <xf numFmtId="0" fontId="7" fillId="4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9" fillId="2" borderId="3" xfId="2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9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vertical="center" wrapText="1"/>
    </xf>
    <xf numFmtId="0" fontId="9" fillId="0" borderId="3" xfId="2" applyFont="1" applyFill="1" applyBorder="1" applyAlignment="1" applyProtection="1">
      <alignment vertical="center" wrapText="1"/>
      <protection locked="0" hidden="1"/>
    </xf>
    <xf numFmtId="0" fontId="9" fillId="0" borderId="3" xfId="0" applyNumberFormat="1" applyFont="1" applyFill="1" applyBorder="1" applyAlignment="1" applyProtection="1">
      <alignment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9" fillId="0" borderId="3" xfId="0" applyFont="1" applyFill="1" applyBorder="1" applyAlignment="1" applyProtection="1">
      <alignment horizontal="left" vertical="center" wrapText="1"/>
      <protection locked="0" hidden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9" fillId="2" borderId="5" xfId="2" applyNumberFormat="1" applyFont="1" applyFill="1" applyBorder="1" applyAlignment="1" applyProtection="1">
      <alignment horizontal="left" wrapText="1"/>
      <protection locked="0" hidden="1"/>
    </xf>
    <xf numFmtId="0" fontId="9" fillId="2" borderId="3" xfId="2" applyNumberFormat="1" applyFont="1" applyFill="1" applyBorder="1" applyAlignment="1" applyProtection="1">
      <alignment horizontal="left" wrapText="1"/>
      <protection locked="0" hidden="1"/>
    </xf>
    <xf numFmtId="0" fontId="9" fillId="2" borderId="5" xfId="2" applyFont="1" applyFill="1" applyBorder="1" applyAlignment="1" applyProtection="1">
      <alignment wrapText="1"/>
      <protection locked="0" hidden="1"/>
    </xf>
    <xf numFmtId="0" fontId="9" fillId="2" borderId="5" xfId="2" applyFont="1" applyFill="1" applyBorder="1" applyAlignment="1" applyProtection="1">
      <alignment horizontal="left" wrapText="1"/>
      <protection locked="0" hidden="1"/>
    </xf>
    <xf numFmtId="49" fontId="9" fillId="2" borderId="5" xfId="2" applyNumberFormat="1" applyFont="1" applyFill="1" applyBorder="1" applyAlignment="1" applyProtection="1">
      <alignment horizontal="left" wrapText="1"/>
      <protection locked="0" hidden="1"/>
    </xf>
    <xf numFmtId="0" fontId="9" fillId="2" borderId="5" xfId="2" applyNumberFormat="1" applyFont="1" applyFill="1" applyBorder="1" applyAlignment="1" applyProtection="1">
      <alignment wrapText="1"/>
      <protection locked="0" hidden="1"/>
    </xf>
    <xf numFmtId="49" fontId="9" fillId="2" borderId="5" xfId="2" applyNumberFormat="1" applyFont="1" applyFill="1" applyBorder="1" applyAlignment="1" applyProtection="1">
      <alignment wrapText="1"/>
      <protection locked="0" hidden="1"/>
    </xf>
    <xf numFmtId="0" fontId="4" fillId="0" borderId="0" xfId="0" applyNumberFormat="1" applyFont="1" applyFill="1" applyAlignment="1" applyProtection="1"/>
    <xf numFmtId="0" fontId="9" fillId="2" borderId="5" xfId="2" applyFont="1" applyFill="1" applyBorder="1" applyAlignment="1">
      <alignment wrapText="1"/>
    </xf>
    <xf numFmtId="0" fontId="4" fillId="0" borderId="0" xfId="0" applyNumberFormat="1" applyFont="1" applyFill="1" applyAlignment="1" applyProtection="1"/>
    <xf numFmtId="0" fontId="9" fillId="2" borderId="5" xfId="2" applyFont="1" applyFill="1" applyBorder="1" applyAlignment="1">
      <alignment horizontal="left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/>
    <xf numFmtId="165" fontId="4" fillId="0" borderId="0" xfId="0" applyNumberFormat="1" applyFont="1" applyFill="1" applyAlignment="1" applyProtection="1"/>
    <xf numFmtId="165" fontId="2" fillId="2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left" vertical="center" wrapText="1"/>
    </xf>
    <xf numFmtId="1" fontId="3" fillId="0" borderId="2" xfId="0" applyNumberFormat="1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6" fontId="14" fillId="2" borderId="4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 applyProtection="1">
      <alignment horizontal="center" vertical="center" wrapText="1"/>
    </xf>
    <xf numFmtId="166" fontId="7" fillId="2" borderId="3" xfId="0" applyNumberFormat="1" applyFont="1" applyFill="1" applyBorder="1" applyAlignment="1" applyProtection="1">
      <alignment horizontal="center" vertical="center" wrapText="1"/>
    </xf>
    <xf numFmtId="166" fontId="14" fillId="2" borderId="0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49" fontId="12" fillId="2" borderId="5" xfId="2" applyNumberFormat="1" applyFont="1" applyFill="1" applyBorder="1" applyAlignment="1" applyProtection="1">
      <alignment wrapText="1"/>
      <protection locked="0" hidden="1"/>
    </xf>
    <xf numFmtId="166" fontId="12" fillId="2" borderId="3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66" fontId="4" fillId="2" borderId="6" xfId="0" applyNumberFormat="1" applyFont="1" applyFill="1" applyBorder="1" applyAlignment="1" applyProtection="1">
      <alignment horizontal="center" vertical="center" wrapText="1"/>
    </xf>
    <xf numFmtId="166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66" fontId="4" fillId="2" borderId="2" xfId="0" applyNumberFormat="1" applyFont="1" applyFill="1" applyBorder="1" applyAlignment="1" applyProtection="1">
      <alignment horizontal="center" vertical="center" wrapText="1"/>
    </xf>
    <xf numFmtId="166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166" fontId="7" fillId="2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6" fontId="13" fillId="2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3"/>
  <sheetViews>
    <sheetView tabSelected="1" view="pageBreakPreview" topLeftCell="A373" zoomScale="110" zoomScaleNormal="100" zoomScaleSheetLayoutView="110" workbookViewId="0">
      <selection activeCell="H375" sqref="H375"/>
    </sheetView>
  </sheetViews>
  <sheetFormatPr defaultColWidth="9.109375" defaultRowHeight="13.8" x14ac:dyDescent="0.25"/>
  <cols>
    <col min="1" max="1" width="71.109375" style="1" customWidth="1"/>
    <col min="2" max="2" width="15.109375" style="9" customWidth="1"/>
    <col min="3" max="3" width="19.88671875" style="51" customWidth="1"/>
    <col min="4" max="4" width="17.6640625" style="50" customWidth="1"/>
    <col min="5" max="5" width="10.6640625" style="1" customWidth="1"/>
    <col min="6" max="16384" width="9.109375" style="1"/>
  </cols>
  <sheetData>
    <row r="1" spans="1:5" ht="60.75" customHeight="1" x14ac:dyDescent="0.25">
      <c r="A1" s="91" t="s">
        <v>516</v>
      </c>
      <c r="B1" s="92"/>
      <c r="C1" s="92"/>
      <c r="D1" s="92"/>
      <c r="E1" s="92"/>
    </row>
    <row r="2" spans="1:5" ht="16.2" thickBot="1" x14ac:dyDescent="0.35">
      <c r="A2" s="89"/>
      <c r="B2" s="90"/>
      <c r="E2" s="25" t="s">
        <v>460</v>
      </c>
    </row>
    <row r="3" spans="1:5" ht="34.200000000000003" thickBot="1" x14ac:dyDescent="0.3">
      <c r="A3" s="11" t="s">
        <v>0</v>
      </c>
      <c r="B3" s="11" t="s">
        <v>322</v>
      </c>
      <c r="C3" s="52" t="s">
        <v>461</v>
      </c>
      <c r="D3" s="55" t="s">
        <v>517</v>
      </c>
      <c r="E3" s="24" t="s">
        <v>342</v>
      </c>
    </row>
    <row r="4" spans="1:5" ht="15.6" x14ac:dyDescent="0.3">
      <c r="A4" s="12">
        <v>1</v>
      </c>
      <c r="B4" s="12">
        <v>2</v>
      </c>
      <c r="C4" s="54">
        <v>3</v>
      </c>
      <c r="D4" s="12">
        <v>4</v>
      </c>
      <c r="E4" s="12">
        <v>5</v>
      </c>
    </row>
    <row r="5" spans="1:5" s="5" customFormat="1" x14ac:dyDescent="0.25">
      <c r="A5" s="20" t="s">
        <v>1</v>
      </c>
      <c r="B5" s="13" t="s">
        <v>2</v>
      </c>
      <c r="C5" s="88">
        <f t="shared" ref="C5:D7" si="0">C6</f>
        <v>332.9</v>
      </c>
      <c r="D5" s="59">
        <f t="shared" si="0"/>
        <v>0</v>
      </c>
      <c r="E5" s="18">
        <f>D5/C5</f>
        <v>0</v>
      </c>
    </row>
    <row r="6" spans="1:5" ht="27.6" x14ac:dyDescent="0.25">
      <c r="A6" s="21" t="s">
        <v>3</v>
      </c>
      <c r="B6" s="14" t="s">
        <v>4</v>
      </c>
      <c r="C6" s="57">
        <f t="shared" si="0"/>
        <v>332.9</v>
      </c>
      <c r="D6" s="58">
        <f t="shared" si="0"/>
        <v>0</v>
      </c>
      <c r="E6" s="19">
        <f>D6/C6</f>
        <v>0</v>
      </c>
    </row>
    <row r="7" spans="1:5" ht="27.6" x14ac:dyDescent="0.25">
      <c r="A7" s="21" t="s">
        <v>5</v>
      </c>
      <c r="B7" s="14" t="s">
        <v>6</v>
      </c>
      <c r="C7" s="57">
        <f t="shared" si="0"/>
        <v>332.9</v>
      </c>
      <c r="D7" s="58">
        <f t="shared" si="0"/>
        <v>0</v>
      </c>
      <c r="E7" s="19">
        <f t="shared" ref="E7:E109" si="1">D7/C7</f>
        <v>0</v>
      </c>
    </row>
    <row r="8" spans="1:5" ht="55.2" x14ac:dyDescent="0.25">
      <c r="A8" s="21" t="s">
        <v>7</v>
      </c>
      <c r="B8" s="14" t="s">
        <v>8</v>
      </c>
      <c r="C8" s="57">
        <v>332.9</v>
      </c>
      <c r="D8" s="58">
        <v>0</v>
      </c>
      <c r="E8" s="19">
        <f t="shared" si="1"/>
        <v>0</v>
      </c>
    </row>
    <row r="9" spans="1:5" s="5" customFormat="1" x14ac:dyDescent="0.25">
      <c r="A9" s="20" t="s">
        <v>9</v>
      </c>
      <c r="B9" s="13" t="s">
        <v>10</v>
      </c>
      <c r="C9" s="59">
        <f>C10+C13+C18+C31+C34</f>
        <v>113701.59999999999</v>
      </c>
      <c r="D9" s="59">
        <f>D10+D13+D18+D31+D34</f>
        <v>119657.20000000001</v>
      </c>
      <c r="E9" s="18">
        <f t="shared" si="1"/>
        <v>1.0523792101430414</v>
      </c>
    </row>
    <row r="10" spans="1:5" x14ac:dyDescent="0.25">
      <c r="A10" s="21" t="s">
        <v>462</v>
      </c>
      <c r="B10" s="14" t="s">
        <v>11</v>
      </c>
      <c r="C10" s="57">
        <f>C11</f>
        <v>12420.7</v>
      </c>
      <c r="D10" s="61">
        <f>D11</f>
        <v>13440.9</v>
      </c>
      <c r="E10" s="19">
        <f t="shared" si="1"/>
        <v>1.0821370776204238</v>
      </c>
    </row>
    <row r="11" spans="1:5" ht="27.6" x14ac:dyDescent="0.25">
      <c r="A11" s="21" t="s">
        <v>12</v>
      </c>
      <c r="B11" s="14" t="s">
        <v>13</v>
      </c>
      <c r="C11" s="57">
        <f>C12</f>
        <v>12420.7</v>
      </c>
      <c r="D11" s="61">
        <f>D12</f>
        <v>13440.9</v>
      </c>
      <c r="E11" s="19">
        <f t="shared" si="1"/>
        <v>1.0821370776204238</v>
      </c>
    </row>
    <row r="12" spans="1:5" ht="27.6" x14ac:dyDescent="0.25">
      <c r="A12" s="21" t="s">
        <v>14</v>
      </c>
      <c r="B12" s="14" t="s">
        <v>15</v>
      </c>
      <c r="C12" s="57">
        <v>12420.7</v>
      </c>
      <c r="D12" s="61">
        <v>13440.9</v>
      </c>
      <c r="E12" s="19">
        <f t="shared" si="1"/>
        <v>1.0821370776204238</v>
      </c>
    </row>
    <row r="13" spans="1:5" x14ac:dyDescent="0.25">
      <c r="A13" s="21" t="s">
        <v>463</v>
      </c>
      <c r="B13" s="14" t="s">
        <v>16</v>
      </c>
      <c r="C13" s="57">
        <f>C14</f>
        <v>19139.5</v>
      </c>
      <c r="D13" s="61">
        <f>D15+D16+D17</f>
        <v>20607.800000000003</v>
      </c>
      <c r="E13" s="19">
        <f t="shared" si="1"/>
        <v>1.0767156926774473</v>
      </c>
    </row>
    <row r="14" spans="1:5" ht="27.6" x14ac:dyDescent="0.25">
      <c r="A14" s="21" t="s">
        <v>17</v>
      </c>
      <c r="B14" s="14" t="s">
        <v>18</v>
      </c>
      <c r="C14" s="57">
        <f>C15+C16+C17</f>
        <v>19139.5</v>
      </c>
      <c r="D14" s="61">
        <f>D15+D16+D17</f>
        <v>20607.800000000003</v>
      </c>
      <c r="E14" s="19">
        <f t="shared" si="1"/>
        <v>1.0767156926774473</v>
      </c>
    </row>
    <row r="15" spans="1:5" s="34" customFormat="1" ht="27.6" x14ac:dyDescent="0.25">
      <c r="A15" s="21" t="s">
        <v>361</v>
      </c>
      <c r="B15" s="14" t="s">
        <v>360</v>
      </c>
      <c r="C15" s="57">
        <v>343.5</v>
      </c>
      <c r="D15" s="61">
        <v>610.4</v>
      </c>
      <c r="E15" s="19">
        <f t="shared" si="1"/>
        <v>1.7770014556040756</v>
      </c>
    </row>
    <row r="16" spans="1:5" ht="27.6" x14ac:dyDescent="0.25">
      <c r="A16" s="21" t="s">
        <v>19</v>
      </c>
      <c r="B16" s="14" t="s">
        <v>20</v>
      </c>
      <c r="C16" s="57">
        <v>18407.599999999999</v>
      </c>
      <c r="D16" s="61">
        <v>19630.2</v>
      </c>
      <c r="E16" s="19">
        <f t="shared" si="1"/>
        <v>1.0664182185618984</v>
      </c>
    </row>
    <row r="17" spans="1:5" s="35" customFormat="1" ht="55.2" x14ac:dyDescent="0.25">
      <c r="A17" s="44" t="s">
        <v>420</v>
      </c>
      <c r="B17" s="14" t="s">
        <v>419</v>
      </c>
      <c r="C17" s="60">
        <v>388.4</v>
      </c>
      <c r="D17" s="61">
        <v>367.2</v>
      </c>
      <c r="E17" s="19">
        <f t="shared" si="1"/>
        <v>0.94541709577754895</v>
      </c>
    </row>
    <row r="18" spans="1:5" ht="41.4" x14ac:dyDescent="0.25">
      <c r="A18" s="21" t="s">
        <v>464</v>
      </c>
      <c r="B18" s="14" t="s">
        <v>21</v>
      </c>
      <c r="C18" s="61">
        <f>C19+C27</f>
        <v>46782.2</v>
      </c>
      <c r="D18" s="61">
        <f>D19+D22+D27</f>
        <v>49901</v>
      </c>
      <c r="E18" s="19">
        <f t="shared" si="1"/>
        <v>1.0666663816579811</v>
      </c>
    </row>
    <row r="19" spans="1:5" ht="27.6" x14ac:dyDescent="0.25">
      <c r="A19" s="21" t="s">
        <v>465</v>
      </c>
      <c r="B19" s="14" t="s">
        <v>22</v>
      </c>
      <c r="C19" s="61">
        <f>C20+C21</f>
        <v>8072</v>
      </c>
      <c r="D19" s="61">
        <f>D20+D21</f>
        <v>0</v>
      </c>
      <c r="E19" s="19">
        <f t="shared" si="1"/>
        <v>0</v>
      </c>
    </row>
    <row r="20" spans="1:5" ht="27.6" x14ac:dyDescent="0.25">
      <c r="A20" s="21" t="s">
        <v>23</v>
      </c>
      <c r="B20" s="14" t="s">
        <v>24</v>
      </c>
      <c r="C20" s="61">
        <v>7959.7</v>
      </c>
      <c r="D20" s="61">
        <v>0</v>
      </c>
      <c r="E20" s="19">
        <f t="shared" si="1"/>
        <v>0</v>
      </c>
    </row>
    <row r="21" spans="1:5" ht="27.6" x14ac:dyDescent="0.25">
      <c r="A21" s="21" t="s">
        <v>25</v>
      </c>
      <c r="B21" s="14" t="s">
        <v>26</v>
      </c>
      <c r="C21" s="61">
        <v>112.3</v>
      </c>
      <c r="D21" s="61">
        <v>0</v>
      </c>
      <c r="E21" s="19">
        <f t="shared" si="1"/>
        <v>0</v>
      </c>
    </row>
    <row r="22" spans="1:5" s="65" customFormat="1" ht="27.6" x14ac:dyDescent="0.25">
      <c r="A22" s="21" t="s">
        <v>521</v>
      </c>
      <c r="B22" s="14" t="s">
        <v>518</v>
      </c>
      <c r="C22" s="61">
        <v>0</v>
      </c>
      <c r="D22" s="61">
        <f>D23+D24+D25+D26</f>
        <v>48178.5</v>
      </c>
      <c r="E22" s="19" t="s">
        <v>459</v>
      </c>
    </row>
    <row r="23" spans="1:5" s="65" customFormat="1" ht="27.6" x14ac:dyDescent="0.25">
      <c r="A23" s="21" t="s">
        <v>23</v>
      </c>
      <c r="B23" s="14" t="s">
        <v>519</v>
      </c>
      <c r="C23" s="61">
        <v>0</v>
      </c>
      <c r="D23" s="61">
        <v>6033</v>
      </c>
      <c r="E23" s="19" t="s">
        <v>459</v>
      </c>
    </row>
    <row r="24" spans="1:5" s="65" customFormat="1" ht="27.6" x14ac:dyDescent="0.25">
      <c r="A24" s="21" t="s">
        <v>25</v>
      </c>
      <c r="B24" s="14" t="s">
        <v>520</v>
      </c>
      <c r="C24" s="61">
        <v>0</v>
      </c>
      <c r="D24" s="61">
        <v>67.8</v>
      </c>
      <c r="E24" s="19" t="s">
        <v>459</v>
      </c>
    </row>
    <row r="25" spans="1:5" s="65" customFormat="1" ht="41.4" x14ac:dyDescent="0.25">
      <c r="A25" s="21" t="s">
        <v>29</v>
      </c>
      <c r="B25" s="14" t="s">
        <v>522</v>
      </c>
      <c r="C25" s="61">
        <v>0</v>
      </c>
      <c r="D25" s="61">
        <v>20772.3</v>
      </c>
      <c r="E25" s="19" t="s">
        <v>459</v>
      </c>
    </row>
    <row r="26" spans="1:5" s="65" customFormat="1" ht="55.2" x14ac:dyDescent="0.25">
      <c r="A26" s="21" t="s">
        <v>31</v>
      </c>
      <c r="B26" s="14" t="s">
        <v>523</v>
      </c>
      <c r="C26" s="61">
        <v>0</v>
      </c>
      <c r="D26" s="61">
        <v>21305.4</v>
      </c>
      <c r="E26" s="19" t="s">
        <v>459</v>
      </c>
    </row>
    <row r="27" spans="1:5" ht="27.6" x14ac:dyDescent="0.25">
      <c r="A27" s="21" t="s">
        <v>27</v>
      </c>
      <c r="B27" s="14" t="s">
        <v>28</v>
      </c>
      <c r="C27" s="61">
        <f>C29+C30</f>
        <v>38710.199999999997</v>
      </c>
      <c r="D27" s="61">
        <f>D28</f>
        <v>1722.5</v>
      </c>
      <c r="E27" s="19">
        <f t="shared" si="1"/>
        <v>4.4497315952901309E-2</v>
      </c>
    </row>
    <row r="28" spans="1:5" s="65" customFormat="1" ht="27.6" x14ac:dyDescent="0.25">
      <c r="A28" s="21" t="s">
        <v>525</v>
      </c>
      <c r="B28" s="14" t="s">
        <v>524</v>
      </c>
      <c r="C28" s="61">
        <v>0</v>
      </c>
      <c r="D28" s="61">
        <v>1722.5</v>
      </c>
      <c r="E28" s="19" t="s">
        <v>459</v>
      </c>
    </row>
    <row r="29" spans="1:5" ht="41.4" x14ac:dyDescent="0.25">
      <c r="A29" s="21" t="s">
        <v>29</v>
      </c>
      <c r="B29" s="14" t="s">
        <v>30</v>
      </c>
      <c r="C29" s="61">
        <v>19677.099999999999</v>
      </c>
      <c r="D29" s="61">
        <v>0</v>
      </c>
      <c r="E29" s="19">
        <f t="shared" si="1"/>
        <v>0</v>
      </c>
    </row>
    <row r="30" spans="1:5" ht="55.2" x14ac:dyDescent="0.25">
      <c r="A30" s="21" t="s">
        <v>31</v>
      </c>
      <c r="B30" s="14" t="s">
        <v>32</v>
      </c>
      <c r="C30" s="61">
        <v>19033.099999999999</v>
      </c>
      <c r="D30" s="61">
        <v>0</v>
      </c>
      <c r="E30" s="19">
        <f t="shared" si="1"/>
        <v>0</v>
      </c>
    </row>
    <row r="31" spans="1:5" s="6" customFormat="1" x14ac:dyDescent="0.25">
      <c r="A31" s="28" t="s">
        <v>326</v>
      </c>
      <c r="B31" s="15" t="s">
        <v>329</v>
      </c>
      <c r="C31" s="61">
        <f>C32</f>
        <v>33719.300000000003</v>
      </c>
      <c r="D31" s="61">
        <f>D32</f>
        <v>35707.5</v>
      </c>
      <c r="E31" s="19">
        <f t="shared" si="1"/>
        <v>1.0589632643619529</v>
      </c>
    </row>
    <row r="32" spans="1:5" s="6" customFormat="1" ht="27.6" x14ac:dyDescent="0.25">
      <c r="A32" s="28" t="s">
        <v>327</v>
      </c>
      <c r="B32" s="15" t="s">
        <v>330</v>
      </c>
      <c r="C32" s="61">
        <f>C33</f>
        <v>33719.300000000003</v>
      </c>
      <c r="D32" s="61">
        <f>D33</f>
        <v>35707.5</v>
      </c>
      <c r="E32" s="19">
        <f t="shared" si="1"/>
        <v>1.0589632643619529</v>
      </c>
    </row>
    <row r="33" spans="1:5" s="6" customFormat="1" ht="27.6" x14ac:dyDescent="0.25">
      <c r="A33" s="29" t="s">
        <v>328</v>
      </c>
      <c r="B33" s="15" t="s">
        <v>331</v>
      </c>
      <c r="C33" s="61">
        <v>33719.300000000003</v>
      </c>
      <c r="D33" s="61">
        <v>35707.5</v>
      </c>
      <c r="E33" s="19">
        <f t="shared" si="1"/>
        <v>1.0589632643619529</v>
      </c>
    </row>
    <row r="34" spans="1:5" x14ac:dyDescent="0.25">
      <c r="A34" s="21" t="s">
        <v>466</v>
      </c>
      <c r="B34" s="14" t="s">
        <v>33</v>
      </c>
      <c r="C34" s="61">
        <f>C35+C37</f>
        <v>1639.8999999999999</v>
      </c>
      <c r="D34" s="61">
        <f>D36+D38</f>
        <v>0</v>
      </c>
      <c r="E34" s="19">
        <f t="shared" si="1"/>
        <v>0</v>
      </c>
    </row>
    <row r="35" spans="1:5" s="34" customFormat="1" ht="27.6" x14ac:dyDescent="0.25">
      <c r="A35" s="21" t="s">
        <v>363</v>
      </c>
      <c r="B35" s="14" t="s">
        <v>362</v>
      </c>
      <c r="C35" s="61">
        <f>C36</f>
        <v>511.3</v>
      </c>
      <c r="D35" s="61">
        <f>D36</f>
        <v>0</v>
      </c>
      <c r="E35" s="19">
        <f t="shared" si="1"/>
        <v>0</v>
      </c>
    </row>
    <row r="36" spans="1:5" s="34" customFormat="1" ht="27.6" x14ac:dyDescent="0.25">
      <c r="A36" s="29" t="s">
        <v>365</v>
      </c>
      <c r="B36" s="14" t="s">
        <v>364</v>
      </c>
      <c r="C36" s="61">
        <v>511.3</v>
      </c>
      <c r="D36" s="61">
        <v>0</v>
      </c>
      <c r="E36" s="19">
        <f t="shared" si="1"/>
        <v>0</v>
      </c>
    </row>
    <row r="37" spans="1:5" ht="41.4" x14ac:dyDescent="0.25">
      <c r="A37" s="21" t="s">
        <v>34</v>
      </c>
      <c r="B37" s="14" t="s">
        <v>35</v>
      </c>
      <c r="C37" s="61">
        <f>C38</f>
        <v>1128.5999999999999</v>
      </c>
      <c r="D37" s="61">
        <f>D38</f>
        <v>0</v>
      </c>
      <c r="E37" s="19">
        <f t="shared" si="1"/>
        <v>0</v>
      </c>
    </row>
    <row r="38" spans="1:5" ht="55.2" x14ac:dyDescent="0.25">
      <c r="A38" s="21" t="s">
        <v>36</v>
      </c>
      <c r="B38" s="14" t="s">
        <v>37</v>
      </c>
      <c r="C38" s="61">
        <v>1128.5999999999999</v>
      </c>
      <c r="D38" s="58">
        <v>0</v>
      </c>
      <c r="E38" s="19">
        <f t="shared" si="1"/>
        <v>0</v>
      </c>
    </row>
    <row r="39" spans="1:5" s="5" customFormat="1" x14ac:dyDescent="0.25">
      <c r="A39" s="20" t="s">
        <v>38</v>
      </c>
      <c r="B39" s="13" t="s">
        <v>39</v>
      </c>
      <c r="C39" s="59">
        <f>C40+C67+C86+C96</f>
        <v>677198.3</v>
      </c>
      <c r="D39" s="59">
        <f>D40+D67+D86+D91+D96</f>
        <v>810676.50000000012</v>
      </c>
      <c r="E39" s="18">
        <f t="shared" si="1"/>
        <v>1.1971035662670744</v>
      </c>
    </row>
    <row r="40" spans="1:5" x14ac:dyDescent="0.25">
      <c r="A40" s="21" t="s">
        <v>40</v>
      </c>
      <c r="B40" s="14" t="s">
        <v>41</v>
      </c>
      <c r="C40" s="61">
        <f>C49</f>
        <v>88261</v>
      </c>
      <c r="D40" s="61">
        <f>D41+D49+D58+D60</f>
        <v>756666.10000000009</v>
      </c>
      <c r="E40" s="19" t="s">
        <v>700</v>
      </c>
    </row>
    <row r="41" spans="1:5" s="65" customFormat="1" ht="27.6" x14ac:dyDescent="0.25">
      <c r="A41" s="21" t="s">
        <v>52</v>
      </c>
      <c r="B41" s="14" t="s">
        <v>528</v>
      </c>
      <c r="C41" s="61">
        <f>C42</f>
        <v>0</v>
      </c>
      <c r="D41" s="61">
        <f>D42+D43+D44+D45+D46+D47+D48</f>
        <v>665007.9</v>
      </c>
      <c r="E41" s="19" t="s">
        <v>459</v>
      </c>
    </row>
    <row r="42" spans="1:5" s="65" customFormat="1" ht="41.4" x14ac:dyDescent="0.25">
      <c r="A42" s="21" t="s">
        <v>527</v>
      </c>
      <c r="B42" s="14" t="s">
        <v>526</v>
      </c>
      <c r="C42" s="61">
        <v>0</v>
      </c>
      <c r="D42" s="58">
        <v>90206.2</v>
      </c>
      <c r="E42" s="19" t="s">
        <v>459</v>
      </c>
    </row>
    <row r="43" spans="1:5" s="65" customFormat="1" ht="41.4" x14ac:dyDescent="0.25">
      <c r="A43" s="21" t="s">
        <v>468</v>
      </c>
      <c r="B43" s="14" t="s">
        <v>529</v>
      </c>
      <c r="C43" s="61">
        <v>0</v>
      </c>
      <c r="D43" s="58">
        <v>100</v>
      </c>
      <c r="E43" s="19" t="s">
        <v>459</v>
      </c>
    </row>
    <row r="44" spans="1:5" s="65" customFormat="1" ht="55.2" x14ac:dyDescent="0.25">
      <c r="A44" s="21" t="s">
        <v>532</v>
      </c>
      <c r="B44" s="14" t="s">
        <v>530</v>
      </c>
      <c r="C44" s="61">
        <v>0</v>
      </c>
      <c r="D44" s="58">
        <v>44762.8</v>
      </c>
      <c r="E44" s="19" t="s">
        <v>459</v>
      </c>
    </row>
    <row r="45" spans="1:5" s="65" customFormat="1" ht="55.2" x14ac:dyDescent="0.25">
      <c r="A45" s="21" t="s">
        <v>533</v>
      </c>
      <c r="B45" s="14" t="s">
        <v>531</v>
      </c>
      <c r="C45" s="61">
        <v>0</v>
      </c>
      <c r="D45" s="58">
        <v>1365.5</v>
      </c>
      <c r="E45" s="19" t="s">
        <v>459</v>
      </c>
    </row>
    <row r="46" spans="1:5" s="65" customFormat="1" ht="189.75" customHeight="1" x14ac:dyDescent="0.25">
      <c r="A46" s="21" t="s">
        <v>535</v>
      </c>
      <c r="B46" s="14" t="s">
        <v>534</v>
      </c>
      <c r="C46" s="61">
        <v>0</v>
      </c>
      <c r="D46" s="58">
        <v>14120.2</v>
      </c>
      <c r="E46" s="19" t="s">
        <v>459</v>
      </c>
    </row>
    <row r="47" spans="1:5" s="65" customFormat="1" ht="156" customHeight="1" x14ac:dyDescent="0.25">
      <c r="A47" s="21" t="s">
        <v>537</v>
      </c>
      <c r="B47" s="14" t="s">
        <v>536</v>
      </c>
      <c r="C47" s="61">
        <v>0</v>
      </c>
      <c r="D47" s="58">
        <v>504320.2</v>
      </c>
      <c r="E47" s="19" t="s">
        <v>459</v>
      </c>
    </row>
    <row r="48" spans="1:5" s="65" customFormat="1" ht="63" customHeight="1" x14ac:dyDescent="0.25">
      <c r="A48" s="21" t="s">
        <v>48</v>
      </c>
      <c r="B48" s="14" t="s">
        <v>538</v>
      </c>
      <c r="C48" s="61">
        <v>0</v>
      </c>
      <c r="D48" s="58">
        <v>10133</v>
      </c>
      <c r="E48" s="19" t="s">
        <v>459</v>
      </c>
    </row>
    <row r="49" spans="1:5" ht="27.6" x14ac:dyDescent="0.25">
      <c r="A49" s="21" t="s">
        <v>42</v>
      </c>
      <c r="B49" s="14" t="s">
        <v>43</v>
      </c>
      <c r="C49" s="61">
        <f>C50+C51+C52+C53</f>
        <v>88261</v>
      </c>
      <c r="D49" s="61">
        <f>D54+D55+D56+D57</f>
        <v>20955.900000000001</v>
      </c>
      <c r="E49" s="19">
        <f t="shared" si="1"/>
        <v>0.2374310284270516</v>
      </c>
    </row>
    <row r="50" spans="1:5" ht="41.4" x14ac:dyDescent="0.25">
      <c r="A50" s="21" t="s">
        <v>44</v>
      </c>
      <c r="B50" s="14" t="s">
        <v>45</v>
      </c>
      <c r="C50" s="61">
        <v>78185.100000000006</v>
      </c>
      <c r="D50" s="58">
        <v>0</v>
      </c>
      <c r="E50" s="19">
        <f t="shared" si="1"/>
        <v>0</v>
      </c>
    </row>
    <row r="51" spans="1:5" s="47" customFormat="1" ht="45.75" customHeight="1" x14ac:dyDescent="0.25">
      <c r="A51" s="21" t="s">
        <v>468</v>
      </c>
      <c r="B51" s="14" t="s">
        <v>467</v>
      </c>
      <c r="C51" s="58">
        <v>0</v>
      </c>
      <c r="D51" s="58">
        <v>0</v>
      </c>
      <c r="E51" s="19" t="s">
        <v>459</v>
      </c>
    </row>
    <row r="52" spans="1:5" ht="82.8" x14ac:dyDescent="0.25">
      <c r="A52" s="21" t="s">
        <v>46</v>
      </c>
      <c r="B52" s="14" t="s">
        <v>47</v>
      </c>
      <c r="C52" s="58">
        <v>0</v>
      </c>
      <c r="D52" s="58">
        <v>0</v>
      </c>
      <c r="E52" s="19" t="s">
        <v>459</v>
      </c>
    </row>
    <row r="53" spans="1:5" ht="55.2" x14ac:dyDescent="0.25">
      <c r="A53" s="21" t="s">
        <v>48</v>
      </c>
      <c r="B53" s="14" t="s">
        <v>49</v>
      </c>
      <c r="C53" s="61">
        <v>10075.9</v>
      </c>
      <c r="D53" s="58">
        <v>0</v>
      </c>
      <c r="E53" s="19">
        <f t="shared" si="1"/>
        <v>0</v>
      </c>
    </row>
    <row r="54" spans="1:5" s="65" customFormat="1" ht="41.4" x14ac:dyDescent="0.25">
      <c r="A54" s="21" t="s">
        <v>541</v>
      </c>
      <c r="B54" s="14" t="s">
        <v>539</v>
      </c>
      <c r="C54" s="61">
        <v>0</v>
      </c>
      <c r="D54" s="58">
        <v>7.7</v>
      </c>
      <c r="E54" s="19" t="s">
        <v>459</v>
      </c>
    </row>
    <row r="55" spans="1:5" s="65" customFormat="1" ht="55.2" x14ac:dyDescent="0.25">
      <c r="A55" s="21" t="s">
        <v>542</v>
      </c>
      <c r="B55" s="14" t="s">
        <v>540</v>
      </c>
      <c r="C55" s="61">
        <v>0</v>
      </c>
      <c r="D55" s="58">
        <v>432.9</v>
      </c>
      <c r="E55" s="19" t="s">
        <v>459</v>
      </c>
    </row>
    <row r="56" spans="1:5" s="65" customFormat="1" ht="41.4" x14ac:dyDescent="0.25">
      <c r="A56" s="21" t="s">
        <v>544</v>
      </c>
      <c r="B56" s="14" t="s">
        <v>543</v>
      </c>
      <c r="C56" s="61">
        <v>0</v>
      </c>
      <c r="D56" s="58">
        <v>12178.1</v>
      </c>
      <c r="E56" s="19" t="s">
        <v>459</v>
      </c>
    </row>
    <row r="57" spans="1:5" s="65" customFormat="1" ht="41.4" x14ac:dyDescent="0.25">
      <c r="A57" s="21" t="s">
        <v>546</v>
      </c>
      <c r="B57" s="14" t="s">
        <v>545</v>
      </c>
      <c r="C57" s="61">
        <v>0</v>
      </c>
      <c r="D57" s="58">
        <v>8337.2000000000007</v>
      </c>
      <c r="E57" s="19" t="s">
        <v>459</v>
      </c>
    </row>
    <row r="58" spans="1:5" s="65" customFormat="1" ht="55.2" x14ac:dyDescent="0.25">
      <c r="A58" s="21" t="s">
        <v>369</v>
      </c>
      <c r="B58" s="14" t="s">
        <v>547</v>
      </c>
      <c r="C58" s="61">
        <v>0</v>
      </c>
      <c r="D58" s="61">
        <f>D59</f>
        <v>508.3</v>
      </c>
      <c r="E58" s="19" t="s">
        <v>459</v>
      </c>
    </row>
    <row r="59" spans="1:5" s="65" customFormat="1" ht="55.2" x14ac:dyDescent="0.25">
      <c r="A59" s="21" t="s">
        <v>549</v>
      </c>
      <c r="B59" s="14" t="s">
        <v>548</v>
      </c>
      <c r="C59" s="61">
        <v>0</v>
      </c>
      <c r="D59" s="58">
        <v>508.3</v>
      </c>
      <c r="E59" s="19" t="s">
        <v>459</v>
      </c>
    </row>
    <row r="60" spans="1:5" s="65" customFormat="1" ht="41.4" x14ac:dyDescent="0.25">
      <c r="A60" s="21" t="s">
        <v>557</v>
      </c>
      <c r="B60" s="14" t="s">
        <v>550</v>
      </c>
      <c r="C60" s="61">
        <v>0</v>
      </c>
      <c r="D60" s="61">
        <f>D61+D62+D63+D64+D65+D66</f>
        <v>70193.999999999985</v>
      </c>
      <c r="E60" s="19" t="s">
        <v>459</v>
      </c>
    </row>
    <row r="61" spans="1:5" s="65" customFormat="1" ht="41.4" x14ac:dyDescent="0.25">
      <c r="A61" s="21" t="s">
        <v>558</v>
      </c>
      <c r="B61" s="14" t="s">
        <v>551</v>
      </c>
      <c r="C61" s="61">
        <v>0</v>
      </c>
      <c r="D61" s="58">
        <v>23969.1</v>
      </c>
      <c r="E61" s="19" t="s">
        <v>459</v>
      </c>
    </row>
    <row r="62" spans="1:5" s="65" customFormat="1" ht="41.4" x14ac:dyDescent="0.25">
      <c r="A62" s="21" t="s">
        <v>559</v>
      </c>
      <c r="B62" s="14" t="s">
        <v>552</v>
      </c>
      <c r="C62" s="61">
        <v>0</v>
      </c>
      <c r="D62" s="58">
        <v>4393.6000000000004</v>
      </c>
      <c r="E62" s="19" t="s">
        <v>459</v>
      </c>
    </row>
    <row r="63" spans="1:5" s="65" customFormat="1" ht="27.6" x14ac:dyDescent="0.25">
      <c r="A63" s="21" t="s">
        <v>560</v>
      </c>
      <c r="B63" s="14" t="s">
        <v>553</v>
      </c>
      <c r="C63" s="61">
        <v>0</v>
      </c>
      <c r="D63" s="58">
        <v>3520.6</v>
      </c>
      <c r="E63" s="19" t="s">
        <v>459</v>
      </c>
    </row>
    <row r="64" spans="1:5" s="65" customFormat="1" ht="27.6" x14ac:dyDescent="0.25">
      <c r="A64" s="21" t="s">
        <v>561</v>
      </c>
      <c r="B64" s="14" t="s">
        <v>554</v>
      </c>
      <c r="C64" s="61">
        <v>0</v>
      </c>
      <c r="D64" s="58">
        <v>32658.6</v>
      </c>
      <c r="E64" s="19" t="s">
        <v>459</v>
      </c>
    </row>
    <row r="65" spans="1:5" s="65" customFormat="1" ht="27.6" x14ac:dyDescent="0.25">
      <c r="A65" s="21" t="s">
        <v>562</v>
      </c>
      <c r="B65" s="14" t="s">
        <v>555</v>
      </c>
      <c r="C65" s="61">
        <v>0</v>
      </c>
      <c r="D65" s="58">
        <v>723.2</v>
      </c>
      <c r="E65" s="19" t="s">
        <v>459</v>
      </c>
    </row>
    <row r="66" spans="1:5" s="65" customFormat="1" ht="27.6" x14ac:dyDescent="0.25">
      <c r="A66" s="21" t="s">
        <v>563</v>
      </c>
      <c r="B66" s="14" t="s">
        <v>556</v>
      </c>
      <c r="C66" s="61">
        <v>0</v>
      </c>
      <c r="D66" s="58">
        <v>4928.8999999999996</v>
      </c>
      <c r="E66" s="19" t="s">
        <v>459</v>
      </c>
    </row>
    <row r="67" spans="1:5" x14ac:dyDescent="0.25">
      <c r="A67" s="21" t="s">
        <v>50</v>
      </c>
      <c r="B67" s="14" t="s">
        <v>51</v>
      </c>
      <c r="C67" s="61">
        <f>C68+C75+C82</f>
        <v>540181.70000000007</v>
      </c>
      <c r="D67" s="61">
        <f>D68+D73+D75+D80+D82+D84</f>
        <v>39220.5</v>
      </c>
      <c r="E67" s="19">
        <f t="shared" si="1"/>
        <v>7.2606124939071412E-2</v>
      </c>
    </row>
    <row r="68" spans="1:5" ht="27.6" x14ac:dyDescent="0.25">
      <c r="A68" s="21" t="s">
        <v>52</v>
      </c>
      <c r="B68" s="14" t="s">
        <v>53</v>
      </c>
      <c r="C68" s="61">
        <f>C69+C70+C71+C72</f>
        <v>522218.4</v>
      </c>
      <c r="D68" s="58">
        <f>D69+D70+D71+D72</f>
        <v>0</v>
      </c>
      <c r="E68" s="19">
        <f t="shared" si="1"/>
        <v>0</v>
      </c>
    </row>
    <row r="69" spans="1:5" ht="27.6" x14ac:dyDescent="0.25">
      <c r="A69" s="21" t="s">
        <v>54</v>
      </c>
      <c r="B69" s="14" t="s">
        <v>55</v>
      </c>
      <c r="C69" s="61">
        <v>38042.9</v>
      </c>
      <c r="D69" s="58">
        <v>0</v>
      </c>
      <c r="E69" s="19">
        <f t="shared" si="1"/>
        <v>0</v>
      </c>
    </row>
    <row r="70" spans="1:5" s="34" customFormat="1" ht="41.4" x14ac:dyDescent="0.25">
      <c r="A70" s="21" t="s">
        <v>367</v>
      </c>
      <c r="B70" s="14" t="s">
        <v>366</v>
      </c>
      <c r="C70" s="61">
        <v>2893.3</v>
      </c>
      <c r="D70" s="58">
        <v>0</v>
      </c>
      <c r="E70" s="19">
        <f t="shared" si="1"/>
        <v>0</v>
      </c>
    </row>
    <row r="71" spans="1:5" ht="151.80000000000001" x14ac:dyDescent="0.25">
      <c r="A71" s="21" t="s">
        <v>325</v>
      </c>
      <c r="B71" s="14" t="s">
        <v>56</v>
      </c>
      <c r="C71" s="58">
        <v>13768.7</v>
      </c>
      <c r="D71" s="58">
        <v>0</v>
      </c>
      <c r="E71" s="19">
        <f t="shared" si="1"/>
        <v>0</v>
      </c>
    </row>
    <row r="72" spans="1:5" s="27" customFormat="1" ht="151.80000000000001" x14ac:dyDescent="0.25">
      <c r="A72" s="21" t="s">
        <v>358</v>
      </c>
      <c r="B72" s="14" t="s">
        <v>359</v>
      </c>
      <c r="C72" s="58">
        <v>467513.5</v>
      </c>
      <c r="D72" s="58">
        <v>0</v>
      </c>
      <c r="E72" s="19">
        <f t="shared" si="1"/>
        <v>0</v>
      </c>
    </row>
    <row r="73" spans="1:5" s="65" customFormat="1" ht="27.6" x14ac:dyDescent="0.25">
      <c r="A73" s="21" t="s">
        <v>567</v>
      </c>
      <c r="B73" s="14" t="s">
        <v>564</v>
      </c>
      <c r="C73" s="58">
        <f>C74</f>
        <v>0</v>
      </c>
      <c r="D73" s="58">
        <f>D74</f>
        <v>36944.6</v>
      </c>
      <c r="E73" s="19" t="s">
        <v>459</v>
      </c>
    </row>
    <row r="74" spans="1:5" s="65" customFormat="1" ht="41.4" x14ac:dyDescent="0.25">
      <c r="A74" s="21" t="s">
        <v>566</v>
      </c>
      <c r="B74" s="14" t="s">
        <v>565</v>
      </c>
      <c r="C74" s="58">
        <v>0</v>
      </c>
      <c r="D74" s="58">
        <v>36944.6</v>
      </c>
      <c r="E74" s="19" t="s">
        <v>459</v>
      </c>
    </row>
    <row r="75" spans="1:5" ht="55.2" x14ac:dyDescent="0.25">
      <c r="A75" s="21" t="s">
        <v>57</v>
      </c>
      <c r="B75" s="14" t="s">
        <v>58</v>
      </c>
      <c r="C75" s="61">
        <f>C76+C77+C78+C79</f>
        <v>17370.8</v>
      </c>
      <c r="D75" s="58">
        <f>D77+D78+D79</f>
        <v>0</v>
      </c>
      <c r="E75" s="19">
        <f t="shared" si="1"/>
        <v>0</v>
      </c>
    </row>
    <row r="76" spans="1:5" ht="41.4" x14ac:dyDescent="0.25">
      <c r="A76" s="21" t="s">
        <v>59</v>
      </c>
      <c r="B76" s="14" t="s">
        <v>60</v>
      </c>
      <c r="C76" s="61">
        <v>0</v>
      </c>
      <c r="D76" s="58">
        <v>0</v>
      </c>
      <c r="E76" s="19" t="s">
        <v>459</v>
      </c>
    </row>
    <row r="77" spans="1:5" ht="41.4" x14ac:dyDescent="0.25">
      <c r="A77" s="21" t="s">
        <v>61</v>
      </c>
      <c r="B77" s="14" t="s">
        <v>62</v>
      </c>
      <c r="C77" s="61">
        <v>7.6</v>
      </c>
      <c r="D77" s="58">
        <v>0</v>
      </c>
      <c r="E77" s="19">
        <f t="shared" si="1"/>
        <v>0</v>
      </c>
    </row>
    <row r="78" spans="1:5" ht="41.4" x14ac:dyDescent="0.25">
      <c r="A78" s="21" t="s">
        <v>63</v>
      </c>
      <c r="B78" s="14" t="s">
        <v>64</v>
      </c>
      <c r="C78" s="61">
        <v>10384.299999999999</v>
      </c>
      <c r="D78" s="58">
        <v>0</v>
      </c>
      <c r="E78" s="19">
        <f t="shared" si="1"/>
        <v>0</v>
      </c>
    </row>
    <row r="79" spans="1:5" s="6" customFormat="1" ht="55.2" x14ac:dyDescent="0.25">
      <c r="A79" s="30" t="s">
        <v>332</v>
      </c>
      <c r="B79" s="15" t="s">
        <v>333</v>
      </c>
      <c r="C79" s="61">
        <v>6978.9</v>
      </c>
      <c r="D79" s="58">
        <v>0</v>
      </c>
      <c r="E79" s="19">
        <f t="shared" si="1"/>
        <v>0</v>
      </c>
    </row>
    <row r="80" spans="1:5" s="65" customFormat="1" ht="37.5" customHeight="1" x14ac:dyDescent="0.25">
      <c r="A80" s="30" t="s">
        <v>570</v>
      </c>
      <c r="B80" s="15" t="s">
        <v>569</v>
      </c>
      <c r="C80" s="61">
        <f>C81</f>
        <v>0</v>
      </c>
      <c r="D80" s="58">
        <f>D81</f>
        <v>2055.1</v>
      </c>
      <c r="E80" s="19" t="s">
        <v>459</v>
      </c>
    </row>
    <row r="81" spans="1:5" s="65" customFormat="1" ht="27.6" x14ac:dyDescent="0.25">
      <c r="A81" s="30" t="s">
        <v>424</v>
      </c>
      <c r="B81" s="15" t="s">
        <v>568</v>
      </c>
      <c r="C81" s="61">
        <v>0</v>
      </c>
      <c r="D81" s="58">
        <v>2055.1</v>
      </c>
      <c r="E81" s="19" t="s">
        <v>459</v>
      </c>
    </row>
    <row r="82" spans="1:5" s="34" customFormat="1" ht="55.2" x14ac:dyDescent="0.25">
      <c r="A82" s="30" t="s">
        <v>369</v>
      </c>
      <c r="B82" s="15" t="s">
        <v>368</v>
      </c>
      <c r="C82" s="61">
        <f>C83</f>
        <v>592.5</v>
      </c>
      <c r="D82" s="58">
        <f>D83</f>
        <v>0</v>
      </c>
      <c r="E82" s="19">
        <f t="shared" si="1"/>
        <v>0</v>
      </c>
    </row>
    <row r="83" spans="1:5" s="34" customFormat="1" ht="27.6" x14ac:dyDescent="0.25">
      <c r="A83" s="21" t="s">
        <v>371</v>
      </c>
      <c r="B83" s="15" t="s">
        <v>370</v>
      </c>
      <c r="C83" s="61">
        <v>592.5</v>
      </c>
      <c r="D83" s="58">
        <v>0</v>
      </c>
      <c r="E83" s="19">
        <f t="shared" si="1"/>
        <v>0</v>
      </c>
    </row>
    <row r="84" spans="1:5" s="66" customFormat="1" ht="27.6" x14ac:dyDescent="0.25">
      <c r="A84" s="21" t="s">
        <v>574</v>
      </c>
      <c r="B84" s="15" t="s">
        <v>572</v>
      </c>
      <c r="C84" s="61">
        <f>C85</f>
        <v>0</v>
      </c>
      <c r="D84" s="58">
        <f>D85</f>
        <v>220.8</v>
      </c>
      <c r="E84" s="19" t="s">
        <v>459</v>
      </c>
    </row>
    <row r="85" spans="1:5" s="66" customFormat="1" ht="41.4" x14ac:dyDescent="0.25">
      <c r="A85" s="21" t="s">
        <v>573</v>
      </c>
      <c r="B85" s="15" t="s">
        <v>571</v>
      </c>
      <c r="C85" s="61">
        <v>0</v>
      </c>
      <c r="D85" s="58">
        <v>220.8</v>
      </c>
      <c r="E85" s="19" t="s">
        <v>459</v>
      </c>
    </row>
    <row r="86" spans="1:5" ht="27.6" x14ac:dyDescent="0.25">
      <c r="A86" s="21" t="s">
        <v>65</v>
      </c>
      <c r="B86" s="14" t="s">
        <v>66</v>
      </c>
      <c r="C86" s="61">
        <f>C87+C89</f>
        <v>37699.100000000006</v>
      </c>
      <c r="D86" s="61">
        <f>D88+D90</f>
        <v>0</v>
      </c>
      <c r="E86" s="19">
        <f t="shared" si="1"/>
        <v>0</v>
      </c>
    </row>
    <row r="87" spans="1:5" ht="27.6" x14ac:dyDescent="0.25">
      <c r="A87" s="21" t="s">
        <v>67</v>
      </c>
      <c r="B87" s="14" t="s">
        <v>68</v>
      </c>
      <c r="C87" s="61">
        <f>C88</f>
        <v>36581.300000000003</v>
      </c>
      <c r="D87" s="58">
        <f>D88</f>
        <v>0</v>
      </c>
      <c r="E87" s="19">
        <f t="shared" si="1"/>
        <v>0</v>
      </c>
    </row>
    <row r="88" spans="1:5" ht="41.4" x14ac:dyDescent="0.25">
      <c r="A88" s="21" t="s">
        <v>69</v>
      </c>
      <c r="B88" s="14" t="s">
        <v>70</v>
      </c>
      <c r="C88" s="61">
        <v>36581.300000000003</v>
      </c>
      <c r="D88" s="58">
        <v>0</v>
      </c>
      <c r="E88" s="19">
        <f t="shared" si="1"/>
        <v>0</v>
      </c>
    </row>
    <row r="89" spans="1:5" s="35" customFormat="1" ht="41.4" x14ac:dyDescent="0.25">
      <c r="A89" s="42" t="s">
        <v>423</v>
      </c>
      <c r="B89" s="14" t="s">
        <v>422</v>
      </c>
      <c r="C89" s="61">
        <f>C90</f>
        <v>1117.8</v>
      </c>
      <c r="D89" s="58">
        <f>D90</f>
        <v>0</v>
      </c>
      <c r="E89" s="19">
        <f t="shared" si="1"/>
        <v>0</v>
      </c>
    </row>
    <row r="90" spans="1:5" s="35" customFormat="1" ht="27.6" x14ac:dyDescent="0.25">
      <c r="A90" s="38" t="s">
        <v>424</v>
      </c>
      <c r="B90" s="14" t="s">
        <v>421</v>
      </c>
      <c r="C90" s="61">
        <v>1117.8</v>
      </c>
      <c r="D90" s="58">
        <v>0</v>
      </c>
      <c r="E90" s="19">
        <f t="shared" si="1"/>
        <v>0</v>
      </c>
    </row>
    <row r="91" spans="1:5" s="66" customFormat="1" x14ac:dyDescent="0.25">
      <c r="A91" s="38" t="s">
        <v>149</v>
      </c>
      <c r="B91" s="14" t="s">
        <v>575</v>
      </c>
      <c r="C91" s="61">
        <f>C92</f>
        <v>0</v>
      </c>
      <c r="D91" s="61">
        <f>D92</f>
        <v>14789.9</v>
      </c>
      <c r="E91" s="19" t="s">
        <v>459</v>
      </c>
    </row>
    <row r="92" spans="1:5" s="66" customFormat="1" ht="27.6" x14ac:dyDescent="0.25">
      <c r="A92" s="38" t="s">
        <v>73</v>
      </c>
      <c r="B92" s="14" t="s">
        <v>576</v>
      </c>
      <c r="C92" s="61">
        <f>C93</f>
        <v>0</v>
      </c>
      <c r="D92" s="58">
        <f>D93+D94+D95</f>
        <v>14789.9</v>
      </c>
      <c r="E92" s="19" t="s">
        <v>459</v>
      </c>
    </row>
    <row r="93" spans="1:5" s="66" customFormat="1" ht="27.6" x14ac:dyDescent="0.25">
      <c r="A93" s="38" t="s">
        <v>75</v>
      </c>
      <c r="B93" s="14" t="s">
        <v>577</v>
      </c>
      <c r="C93" s="61">
        <v>0</v>
      </c>
      <c r="D93" s="58">
        <v>841.9</v>
      </c>
      <c r="E93" s="19" t="s">
        <v>459</v>
      </c>
    </row>
    <row r="94" spans="1:5" s="66" customFormat="1" ht="41.4" x14ac:dyDescent="0.25">
      <c r="A94" s="38" t="s">
        <v>77</v>
      </c>
      <c r="B94" s="14" t="s">
        <v>578</v>
      </c>
      <c r="C94" s="61">
        <v>0</v>
      </c>
      <c r="D94" s="58">
        <v>5380</v>
      </c>
      <c r="E94" s="19" t="s">
        <v>459</v>
      </c>
    </row>
    <row r="95" spans="1:5" s="66" customFormat="1" ht="27.6" x14ac:dyDescent="0.25">
      <c r="A95" s="38" t="s">
        <v>79</v>
      </c>
      <c r="B95" s="14" t="s">
        <v>579</v>
      </c>
      <c r="C95" s="61">
        <v>0</v>
      </c>
      <c r="D95" s="58">
        <v>8568</v>
      </c>
      <c r="E95" s="19" t="s">
        <v>459</v>
      </c>
    </row>
    <row r="96" spans="1:5" x14ac:dyDescent="0.25">
      <c r="A96" s="21" t="s">
        <v>71</v>
      </c>
      <c r="B96" s="14" t="s">
        <v>72</v>
      </c>
      <c r="C96" s="61">
        <f>C97</f>
        <v>11056.5</v>
      </c>
      <c r="D96" s="61">
        <f>D97</f>
        <v>0</v>
      </c>
      <c r="E96" s="19">
        <f t="shared" si="1"/>
        <v>0</v>
      </c>
    </row>
    <row r="97" spans="1:5" ht="27.6" x14ac:dyDescent="0.25">
      <c r="A97" s="21" t="s">
        <v>73</v>
      </c>
      <c r="B97" s="14" t="s">
        <v>74</v>
      </c>
      <c r="C97" s="61">
        <f>C98+C99+C100</f>
        <v>11056.5</v>
      </c>
      <c r="D97" s="58">
        <f>D98</f>
        <v>0</v>
      </c>
      <c r="E97" s="19">
        <f t="shared" si="1"/>
        <v>0</v>
      </c>
    </row>
    <row r="98" spans="1:5" ht="27.6" x14ac:dyDescent="0.25">
      <c r="A98" s="21" t="s">
        <v>75</v>
      </c>
      <c r="B98" s="14" t="s">
        <v>76</v>
      </c>
      <c r="C98" s="61">
        <v>708.9</v>
      </c>
      <c r="D98" s="58">
        <v>0</v>
      </c>
      <c r="E98" s="19">
        <f t="shared" si="1"/>
        <v>0</v>
      </c>
    </row>
    <row r="99" spans="1:5" ht="41.4" x14ac:dyDescent="0.25">
      <c r="A99" s="21" t="s">
        <v>77</v>
      </c>
      <c r="B99" s="14" t="s">
        <v>78</v>
      </c>
      <c r="C99" s="61">
        <v>4243.8999999999996</v>
      </c>
      <c r="D99" s="58">
        <v>0</v>
      </c>
      <c r="E99" s="19">
        <f t="shared" si="1"/>
        <v>0</v>
      </c>
    </row>
    <row r="100" spans="1:5" ht="27.6" x14ac:dyDescent="0.25">
      <c r="A100" s="21" t="s">
        <v>79</v>
      </c>
      <c r="B100" s="14" t="s">
        <v>80</v>
      </c>
      <c r="C100" s="61">
        <v>6103.7</v>
      </c>
      <c r="D100" s="58">
        <v>0</v>
      </c>
      <c r="E100" s="19">
        <f t="shared" si="1"/>
        <v>0</v>
      </c>
    </row>
    <row r="101" spans="1:5" s="5" customFormat="1" x14ac:dyDescent="0.25">
      <c r="A101" s="20" t="s">
        <v>81</v>
      </c>
      <c r="B101" s="13" t="s">
        <v>82</v>
      </c>
      <c r="C101" s="59">
        <f>C102+C110+C116+C121+C129</f>
        <v>18686</v>
      </c>
      <c r="D101" s="59">
        <f>D102+D110+D116+D121+D126</f>
        <v>11175.1</v>
      </c>
      <c r="E101" s="18">
        <f t="shared" si="1"/>
        <v>0.59804666595311995</v>
      </c>
    </row>
    <row r="102" spans="1:5" x14ac:dyDescent="0.25">
      <c r="A102" s="21" t="s">
        <v>83</v>
      </c>
      <c r="B102" s="14" t="s">
        <v>84</v>
      </c>
      <c r="C102" s="61">
        <f>C103+C108</f>
        <v>12381.7</v>
      </c>
      <c r="D102" s="61">
        <f>D103+D106+D108</f>
        <v>4942.1000000000004</v>
      </c>
      <c r="E102" s="19">
        <f t="shared" si="1"/>
        <v>0.39914551313632218</v>
      </c>
    </row>
    <row r="103" spans="1:5" ht="41.4" x14ac:dyDescent="0.25">
      <c r="A103" s="21" t="s">
        <v>85</v>
      </c>
      <c r="B103" s="14" t="s">
        <v>86</v>
      </c>
      <c r="C103" s="61">
        <f>C104+C105</f>
        <v>7823.6</v>
      </c>
      <c r="D103" s="58">
        <f>D104+D105</f>
        <v>0</v>
      </c>
      <c r="E103" s="19">
        <f t="shared" si="1"/>
        <v>0</v>
      </c>
    </row>
    <row r="104" spans="1:5" ht="27.6" x14ac:dyDescent="0.25">
      <c r="A104" s="21" t="s">
        <v>87</v>
      </c>
      <c r="B104" s="14" t="s">
        <v>88</v>
      </c>
      <c r="C104" s="61">
        <v>6443.7</v>
      </c>
      <c r="D104" s="58">
        <v>0</v>
      </c>
      <c r="E104" s="19">
        <f t="shared" si="1"/>
        <v>0</v>
      </c>
    </row>
    <row r="105" spans="1:5" ht="27.6" x14ac:dyDescent="0.25">
      <c r="A105" s="21" t="s">
        <v>89</v>
      </c>
      <c r="B105" s="14" t="s">
        <v>90</v>
      </c>
      <c r="C105" s="61">
        <v>1379.9</v>
      </c>
      <c r="D105" s="58">
        <v>0</v>
      </c>
      <c r="E105" s="19">
        <f t="shared" si="1"/>
        <v>0</v>
      </c>
    </row>
    <row r="106" spans="1:5" s="66" customFormat="1" ht="27.6" x14ac:dyDescent="0.25">
      <c r="A106" s="21" t="s">
        <v>91</v>
      </c>
      <c r="B106" s="14" t="s">
        <v>580</v>
      </c>
      <c r="C106" s="61">
        <f>C107</f>
        <v>0</v>
      </c>
      <c r="D106" s="58">
        <f>D107</f>
        <v>4942.1000000000004</v>
      </c>
      <c r="E106" s="19" t="s">
        <v>459</v>
      </c>
    </row>
    <row r="107" spans="1:5" s="66" customFormat="1" ht="27.6" x14ac:dyDescent="0.25">
      <c r="A107" s="21" t="s">
        <v>93</v>
      </c>
      <c r="B107" s="14" t="s">
        <v>581</v>
      </c>
      <c r="C107" s="61">
        <v>0</v>
      </c>
      <c r="D107" s="58">
        <v>4942.1000000000004</v>
      </c>
      <c r="E107" s="19" t="s">
        <v>459</v>
      </c>
    </row>
    <row r="108" spans="1:5" ht="27.6" x14ac:dyDescent="0.25">
      <c r="A108" s="21" t="s">
        <v>91</v>
      </c>
      <c r="B108" s="14" t="s">
        <v>92</v>
      </c>
      <c r="C108" s="61">
        <f>C109</f>
        <v>4558.1000000000004</v>
      </c>
      <c r="D108" s="58">
        <f>D109</f>
        <v>0</v>
      </c>
      <c r="E108" s="19">
        <f t="shared" si="1"/>
        <v>0</v>
      </c>
    </row>
    <row r="109" spans="1:5" ht="27.6" x14ac:dyDescent="0.25">
      <c r="A109" s="21" t="s">
        <v>93</v>
      </c>
      <c r="B109" s="14" t="s">
        <v>94</v>
      </c>
      <c r="C109" s="61">
        <v>4558.1000000000004</v>
      </c>
      <c r="D109" s="58">
        <v>0</v>
      </c>
      <c r="E109" s="19">
        <f t="shared" si="1"/>
        <v>0</v>
      </c>
    </row>
    <row r="110" spans="1:5" s="34" customFormat="1" x14ac:dyDescent="0.25">
      <c r="A110" s="21" t="s">
        <v>373</v>
      </c>
      <c r="B110" s="14" t="s">
        <v>372</v>
      </c>
      <c r="C110" s="61">
        <f>C111</f>
        <v>145</v>
      </c>
      <c r="D110" s="61">
        <f>D111+D113</f>
        <v>4608.8999999999996</v>
      </c>
      <c r="E110" s="19" t="s">
        <v>707</v>
      </c>
    </row>
    <row r="111" spans="1:5" s="34" customFormat="1" ht="41.4" x14ac:dyDescent="0.25">
      <c r="A111" s="21" t="s">
        <v>375</v>
      </c>
      <c r="B111" s="14" t="s">
        <v>374</v>
      </c>
      <c r="C111" s="61">
        <f>C112</f>
        <v>145</v>
      </c>
      <c r="D111" s="58">
        <f>D112</f>
        <v>0</v>
      </c>
      <c r="E111" s="19">
        <f t="shared" ref="E111:E173" si="2">D111/C111</f>
        <v>0</v>
      </c>
    </row>
    <row r="112" spans="1:5" s="47" customFormat="1" ht="27.6" x14ac:dyDescent="0.25">
      <c r="A112" s="21" t="s">
        <v>470</v>
      </c>
      <c r="B112" s="14" t="s">
        <v>469</v>
      </c>
      <c r="C112" s="61">
        <v>145</v>
      </c>
      <c r="D112" s="58">
        <v>0</v>
      </c>
      <c r="E112" s="19">
        <f t="shared" si="2"/>
        <v>0</v>
      </c>
    </row>
    <row r="113" spans="1:5" s="66" customFormat="1" ht="27.6" x14ac:dyDescent="0.25">
      <c r="A113" s="21" t="s">
        <v>585</v>
      </c>
      <c r="B113" s="14" t="s">
        <v>582</v>
      </c>
      <c r="C113" s="61">
        <f>C114</f>
        <v>0</v>
      </c>
      <c r="D113" s="58">
        <f>D114+D115</f>
        <v>4608.8999999999996</v>
      </c>
      <c r="E113" s="19" t="s">
        <v>459</v>
      </c>
    </row>
    <row r="114" spans="1:5" s="66" customFormat="1" ht="41.4" x14ac:dyDescent="0.25">
      <c r="A114" s="21" t="s">
        <v>586</v>
      </c>
      <c r="B114" s="14" t="s">
        <v>583</v>
      </c>
      <c r="C114" s="61">
        <v>0</v>
      </c>
      <c r="D114" s="58">
        <v>3097.9</v>
      </c>
      <c r="E114" s="19" t="s">
        <v>459</v>
      </c>
    </row>
    <row r="115" spans="1:5" s="66" customFormat="1" ht="39" customHeight="1" x14ac:dyDescent="0.25">
      <c r="A115" s="21" t="s">
        <v>587</v>
      </c>
      <c r="B115" s="14" t="s">
        <v>584</v>
      </c>
      <c r="C115" s="61">
        <v>0</v>
      </c>
      <c r="D115" s="58">
        <v>1511</v>
      </c>
      <c r="E115" s="19" t="s">
        <v>459</v>
      </c>
    </row>
    <row r="116" spans="1:5" s="34" customFormat="1" x14ac:dyDescent="0.25">
      <c r="A116" s="21" t="s">
        <v>377</v>
      </c>
      <c r="B116" s="14" t="s">
        <v>376</v>
      </c>
      <c r="C116" s="61">
        <f>C117</f>
        <v>4440.5</v>
      </c>
      <c r="D116" s="61">
        <f>D118+D119+D120</f>
        <v>0</v>
      </c>
      <c r="E116" s="19">
        <f t="shared" si="2"/>
        <v>0</v>
      </c>
    </row>
    <row r="117" spans="1:5" s="34" customFormat="1" ht="41.4" x14ac:dyDescent="0.25">
      <c r="A117" s="36" t="s">
        <v>379</v>
      </c>
      <c r="B117" s="14" t="s">
        <v>378</v>
      </c>
      <c r="C117" s="61">
        <f>C118+C119+C120</f>
        <v>4440.5</v>
      </c>
      <c r="D117" s="58">
        <f>D118</f>
        <v>0</v>
      </c>
      <c r="E117" s="19">
        <f t="shared" si="2"/>
        <v>0</v>
      </c>
    </row>
    <row r="118" spans="1:5" s="48" customFormat="1" ht="41.4" x14ac:dyDescent="0.25">
      <c r="A118" s="36" t="s">
        <v>491</v>
      </c>
      <c r="B118" s="14" t="s">
        <v>490</v>
      </c>
      <c r="C118" s="61">
        <v>72</v>
      </c>
      <c r="D118" s="58">
        <v>0</v>
      </c>
      <c r="E118" s="19">
        <f t="shared" si="2"/>
        <v>0</v>
      </c>
    </row>
    <row r="119" spans="1:5" s="47" customFormat="1" ht="41.4" x14ac:dyDescent="0.25">
      <c r="A119" s="37" t="s">
        <v>472</v>
      </c>
      <c r="B119" s="14" t="s">
        <v>471</v>
      </c>
      <c r="C119" s="61">
        <v>2971.6</v>
      </c>
      <c r="D119" s="58">
        <v>0</v>
      </c>
      <c r="E119" s="19">
        <f t="shared" si="2"/>
        <v>0</v>
      </c>
    </row>
    <row r="120" spans="1:5" s="34" customFormat="1" ht="41.4" x14ac:dyDescent="0.25">
      <c r="A120" s="37" t="s">
        <v>473</v>
      </c>
      <c r="B120" s="14" t="s">
        <v>380</v>
      </c>
      <c r="C120" s="61">
        <v>1396.9</v>
      </c>
      <c r="D120" s="58">
        <v>0</v>
      </c>
      <c r="E120" s="19">
        <f t="shared" si="2"/>
        <v>0</v>
      </c>
    </row>
    <row r="121" spans="1:5" s="26" customFormat="1" x14ac:dyDescent="0.25">
      <c r="A121" s="21" t="s">
        <v>149</v>
      </c>
      <c r="B121" s="14" t="s">
        <v>344</v>
      </c>
      <c r="C121" s="61">
        <f>C122</f>
        <v>1613.8</v>
      </c>
      <c r="D121" s="61">
        <f>D122+D124</f>
        <v>1571.9</v>
      </c>
      <c r="E121" s="19">
        <f t="shared" si="2"/>
        <v>0.97403643574172771</v>
      </c>
    </row>
    <row r="122" spans="1:5" s="26" customFormat="1" ht="41.4" x14ac:dyDescent="0.25">
      <c r="A122" s="21" t="s">
        <v>343</v>
      </c>
      <c r="B122" s="14" t="s">
        <v>345</v>
      </c>
      <c r="C122" s="61">
        <f>C123</f>
        <v>1613.8</v>
      </c>
      <c r="D122" s="58">
        <f>D123</f>
        <v>0</v>
      </c>
      <c r="E122" s="19">
        <f t="shared" si="2"/>
        <v>0</v>
      </c>
    </row>
    <row r="123" spans="1:5" s="26" customFormat="1" ht="41.4" x14ac:dyDescent="0.25">
      <c r="A123" s="21" t="s">
        <v>59</v>
      </c>
      <c r="B123" s="14" t="s">
        <v>346</v>
      </c>
      <c r="C123" s="61">
        <v>1613.8</v>
      </c>
      <c r="D123" s="58">
        <v>0</v>
      </c>
      <c r="E123" s="19">
        <f t="shared" si="2"/>
        <v>0</v>
      </c>
    </row>
    <row r="124" spans="1:5" s="66" customFormat="1" ht="41.4" x14ac:dyDescent="0.25">
      <c r="A124" s="21" t="s">
        <v>590</v>
      </c>
      <c r="B124" s="14" t="s">
        <v>588</v>
      </c>
      <c r="C124" s="61">
        <f>C125</f>
        <v>0</v>
      </c>
      <c r="D124" s="58">
        <f>D125</f>
        <v>1571.9</v>
      </c>
      <c r="E124" s="19" t="s">
        <v>459</v>
      </c>
    </row>
    <row r="125" spans="1:5" s="66" customFormat="1" ht="41.4" x14ac:dyDescent="0.25">
      <c r="A125" s="21" t="s">
        <v>59</v>
      </c>
      <c r="B125" s="14" t="s">
        <v>589</v>
      </c>
      <c r="C125" s="61">
        <v>0</v>
      </c>
      <c r="D125" s="58">
        <v>1571.9</v>
      </c>
      <c r="E125" s="19" t="s">
        <v>459</v>
      </c>
    </row>
    <row r="126" spans="1:5" s="66" customFormat="1" ht="27.6" x14ac:dyDescent="0.25">
      <c r="A126" s="21" t="s">
        <v>95</v>
      </c>
      <c r="B126" s="14" t="s">
        <v>591</v>
      </c>
      <c r="C126" s="61">
        <f>C127</f>
        <v>0</v>
      </c>
      <c r="D126" s="61">
        <f>D127</f>
        <v>52.2</v>
      </c>
      <c r="E126" s="19" t="s">
        <v>459</v>
      </c>
    </row>
    <row r="127" spans="1:5" s="66" customFormat="1" ht="27.6" x14ac:dyDescent="0.25">
      <c r="A127" s="21" t="s">
        <v>594</v>
      </c>
      <c r="B127" s="14" t="s">
        <v>592</v>
      </c>
      <c r="C127" s="61">
        <f>C128</f>
        <v>0</v>
      </c>
      <c r="D127" s="61">
        <f>D128</f>
        <v>52.2</v>
      </c>
      <c r="E127" s="19" t="s">
        <v>459</v>
      </c>
    </row>
    <row r="128" spans="1:5" s="66" customFormat="1" ht="41.4" x14ac:dyDescent="0.25">
      <c r="A128" s="21" t="s">
        <v>595</v>
      </c>
      <c r="B128" s="14" t="s">
        <v>593</v>
      </c>
      <c r="C128" s="61">
        <v>0</v>
      </c>
      <c r="D128" s="61">
        <v>52.2</v>
      </c>
      <c r="E128" s="19" t="s">
        <v>459</v>
      </c>
    </row>
    <row r="129" spans="1:5" ht="27.6" x14ac:dyDescent="0.25">
      <c r="A129" s="21" t="s">
        <v>95</v>
      </c>
      <c r="B129" s="14" t="s">
        <v>96</v>
      </c>
      <c r="C129" s="61">
        <f>C130</f>
        <v>105</v>
      </c>
      <c r="D129" s="61">
        <f>D130</f>
        <v>0</v>
      </c>
      <c r="E129" s="19">
        <f t="shared" si="2"/>
        <v>0</v>
      </c>
    </row>
    <row r="130" spans="1:5" x14ac:dyDescent="0.25">
      <c r="A130" s="21" t="s">
        <v>97</v>
      </c>
      <c r="B130" s="14" t="s">
        <v>98</v>
      </c>
      <c r="C130" s="61">
        <f>C131</f>
        <v>105</v>
      </c>
      <c r="D130" s="58">
        <f>D131</f>
        <v>0</v>
      </c>
      <c r="E130" s="19">
        <f t="shared" si="2"/>
        <v>0</v>
      </c>
    </row>
    <row r="131" spans="1:5" s="34" customFormat="1" ht="27.6" x14ac:dyDescent="0.25">
      <c r="A131" s="38" t="s">
        <v>382</v>
      </c>
      <c r="B131" s="14" t="s">
        <v>381</v>
      </c>
      <c r="C131" s="61">
        <v>105</v>
      </c>
      <c r="D131" s="58">
        <v>0</v>
      </c>
      <c r="E131" s="19">
        <f t="shared" si="2"/>
        <v>0</v>
      </c>
    </row>
    <row r="132" spans="1:5" s="5" customFormat="1" x14ac:dyDescent="0.25">
      <c r="A132" s="20" t="s">
        <v>99</v>
      </c>
      <c r="B132" s="13" t="s">
        <v>100</v>
      </c>
      <c r="C132" s="59">
        <f>C133+C143</f>
        <v>68917.600000000006</v>
      </c>
      <c r="D132" s="59">
        <f>D133+D140+D143</f>
        <v>67195.399999999994</v>
      </c>
      <c r="E132" s="18">
        <f t="shared" si="2"/>
        <v>0.97501073746038736</v>
      </c>
    </row>
    <row r="133" spans="1:5" x14ac:dyDescent="0.25">
      <c r="A133" s="21" t="s">
        <v>101</v>
      </c>
      <c r="B133" s="14" t="s">
        <v>102</v>
      </c>
      <c r="C133" s="61">
        <f>C134</f>
        <v>33106.600000000006</v>
      </c>
      <c r="D133" s="58">
        <f>D134+D138</f>
        <v>34784.5</v>
      </c>
      <c r="E133" s="19">
        <f t="shared" si="2"/>
        <v>1.0506817371762729</v>
      </c>
    </row>
    <row r="134" spans="1:5" ht="41.4" x14ac:dyDescent="0.25">
      <c r="A134" s="21" t="s">
        <v>103</v>
      </c>
      <c r="B134" s="14" t="s">
        <v>104</v>
      </c>
      <c r="C134" s="61">
        <f>C135+C136+C137</f>
        <v>33106.600000000006</v>
      </c>
      <c r="D134" s="58">
        <f>D135+D136+D137</f>
        <v>33414.9</v>
      </c>
      <c r="E134" s="19">
        <f t="shared" si="2"/>
        <v>1.0093123425540524</v>
      </c>
    </row>
    <row r="135" spans="1:5" ht="27.6" x14ac:dyDescent="0.25">
      <c r="A135" s="21" t="s">
        <v>105</v>
      </c>
      <c r="B135" s="14" t="s">
        <v>106</v>
      </c>
      <c r="C135" s="61">
        <v>2144.9</v>
      </c>
      <c r="D135" s="58">
        <v>1700</v>
      </c>
      <c r="E135" s="19">
        <f t="shared" si="2"/>
        <v>0.79257774255210034</v>
      </c>
    </row>
    <row r="136" spans="1:5" ht="27.6" x14ac:dyDescent="0.25">
      <c r="A136" s="21" t="s">
        <v>107</v>
      </c>
      <c r="B136" s="14" t="s">
        <v>108</v>
      </c>
      <c r="C136" s="61">
        <v>22051.7</v>
      </c>
      <c r="D136" s="58">
        <v>31714.9</v>
      </c>
      <c r="E136" s="19">
        <f t="shared" si="2"/>
        <v>1.4382065781776461</v>
      </c>
    </row>
    <row r="137" spans="1:5" s="48" customFormat="1" ht="29.25" customHeight="1" x14ac:dyDescent="0.25">
      <c r="A137" s="21" t="s">
        <v>493</v>
      </c>
      <c r="B137" s="14" t="s">
        <v>492</v>
      </c>
      <c r="C137" s="61">
        <v>8910</v>
      </c>
      <c r="D137" s="58">
        <v>0</v>
      </c>
      <c r="E137" s="19">
        <f t="shared" si="2"/>
        <v>0</v>
      </c>
    </row>
    <row r="138" spans="1:5" s="66" customFormat="1" ht="29.25" customHeight="1" x14ac:dyDescent="0.25">
      <c r="A138" s="21" t="s">
        <v>599</v>
      </c>
      <c r="B138" s="14" t="s">
        <v>596</v>
      </c>
      <c r="C138" s="61">
        <f>C139</f>
        <v>0</v>
      </c>
      <c r="D138" s="58">
        <f>D139</f>
        <v>1369.6</v>
      </c>
      <c r="E138" s="19" t="s">
        <v>459</v>
      </c>
    </row>
    <row r="139" spans="1:5" s="66" customFormat="1" ht="29.25" customHeight="1" x14ac:dyDescent="0.25">
      <c r="A139" s="21" t="s">
        <v>598</v>
      </c>
      <c r="B139" s="14" t="s">
        <v>597</v>
      </c>
      <c r="C139" s="61">
        <v>0</v>
      </c>
      <c r="D139" s="58">
        <v>1369.6</v>
      </c>
      <c r="E139" s="19" t="s">
        <v>459</v>
      </c>
    </row>
    <row r="140" spans="1:5" s="66" customFormat="1" ht="25.5" customHeight="1" x14ac:dyDescent="0.25">
      <c r="A140" s="21" t="s">
        <v>109</v>
      </c>
      <c r="B140" s="14" t="s">
        <v>600</v>
      </c>
      <c r="C140" s="61">
        <f>C141</f>
        <v>0</v>
      </c>
      <c r="D140" s="58">
        <f>D141</f>
        <v>32410.9</v>
      </c>
      <c r="E140" s="19" t="s">
        <v>459</v>
      </c>
    </row>
    <row r="141" spans="1:5" s="66" customFormat="1" ht="23.25" customHeight="1" x14ac:dyDescent="0.25">
      <c r="A141" s="21" t="s">
        <v>111</v>
      </c>
      <c r="B141" s="14" t="s">
        <v>601</v>
      </c>
      <c r="C141" s="61">
        <f>C142</f>
        <v>0</v>
      </c>
      <c r="D141" s="58">
        <f>D142</f>
        <v>32410.9</v>
      </c>
      <c r="E141" s="19" t="s">
        <v>459</v>
      </c>
    </row>
    <row r="142" spans="1:5" s="66" customFormat="1" ht="29.25" customHeight="1" x14ac:dyDescent="0.25">
      <c r="A142" s="21" t="s">
        <v>603</v>
      </c>
      <c r="B142" s="14" t="s">
        <v>602</v>
      </c>
      <c r="C142" s="61">
        <v>0</v>
      </c>
      <c r="D142" s="58">
        <v>32410.9</v>
      </c>
      <c r="E142" s="19" t="s">
        <v>459</v>
      </c>
    </row>
    <row r="143" spans="1:5" x14ac:dyDescent="0.25">
      <c r="A143" s="21" t="s">
        <v>109</v>
      </c>
      <c r="B143" s="14" t="s">
        <v>110</v>
      </c>
      <c r="C143" s="61">
        <f>C144</f>
        <v>35811</v>
      </c>
      <c r="D143" s="58">
        <f>D144</f>
        <v>0</v>
      </c>
      <c r="E143" s="19">
        <f t="shared" si="2"/>
        <v>0</v>
      </c>
    </row>
    <row r="144" spans="1:5" x14ac:dyDescent="0.25">
      <c r="A144" s="21" t="s">
        <v>111</v>
      </c>
      <c r="B144" s="14" t="s">
        <v>112</v>
      </c>
      <c r="C144" s="61">
        <f>C145+C146</f>
        <v>35811</v>
      </c>
      <c r="D144" s="58">
        <f>D145+D146</f>
        <v>0</v>
      </c>
      <c r="E144" s="19">
        <f t="shared" si="2"/>
        <v>0</v>
      </c>
    </row>
    <row r="145" spans="1:8" ht="55.2" x14ac:dyDescent="0.25">
      <c r="A145" s="21" t="s">
        <v>113</v>
      </c>
      <c r="B145" s="14" t="s">
        <v>114</v>
      </c>
      <c r="C145" s="61">
        <v>21627.599999999999</v>
      </c>
      <c r="D145" s="58">
        <v>0</v>
      </c>
      <c r="E145" s="19">
        <f t="shared" si="2"/>
        <v>0</v>
      </c>
    </row>
    <row r="146" spans="1:8" ht="55.2" x14ac:dyDescent="0.25">
      <c r="A146" s="21" t="s">
        <v>115</v>
      </c>
      <c r="B146" s="14" t="s">
        <v>116</v>
      </c>
      <c r="C146" s="61">
        <v>14183.4</v>
      </c>
      <c r="D146" s="58">
        <v>0</v>
      </c>
      <c r="E146" s="19">
        <f t="shared" si="2"/>
        <v>0</v>
      </c>
    </row>
    <row r="147" spans="1:8" s="43" customFormat="1" x14ac:dyDescent="0.25">
      <c r="A147" s="20" t="s">
        <v>425</v>
      </c>
      <c r="B147" s="13" t="s">
        <v>426</v>
      </c>
      <c r="C147" s="59">
        <f t="shared" ref="C147:D149" si="3">C148</f>
        <v>996.7</v>
      </c>
      <c r="D147" s="59">
        <f t="shared" si="3"/>
        <v>927</v>
      </c>
      <c r="E147" s="18">
        <f t="shared" si="2"/>
        <v>0.93006922845389783</v>
      </c>
    </row>
    <row r="148" spans="1:8" s="43" customFormat="1" ht="27.6" x14ac:dyDescent="0.25">
      <c r="A148" s="21" t="s">
        <v>427</v>
      </c>
      <c r="B148" s="14" t="s">
        <v>428</v>
      </c>
      <c r="C148" s="61">
        <f t="shared" si="3"/>
        <v>996.7</v>
      </c>
      <c r="D148" s="58">
        <f t="shared" si="3"/>
        <v>927</v>
      </c>
      <c r="E148" s="19">
        <f t="shared" si="2"/>
        <v>0.93006922845389783</v>
      </c>
    </row>
    <row r="149" spans="1:8" s="43" customFormat="1" ht="41.4" x14ac:dyDescent="0.25">
      <c r="A149" s="21" t="s">
        <v>429</v>
      </c>
      <c r="B149" s="14" t="s">
        <v>430</v>
      </c>
      <c r="C149" s="61">
        <f t="shared" si="3"/>
        <v>996.7</v>
      </c>
      <c r="D149" s="58">
        <f t="shared" si="3"/>
        <v>927</v>
      </c>
      <c r="E149" s="19">
        <f t="shared" si="2"/>
        <v>0.93006922845389783</v>
      </c>
    </row>
    <row r="150" spans="1:8" s="43" customFormat="1" ht="41.4" x14ac:dyDescent="0.25">
      <c r="A150" s="42" t="s">
        <v>432</v>
      </c>
      <c r="B150" s="14" t="s">
        <v>431</v>
      </c>
      <c r="C150" s="61">
        <v>996.7</v>
      </c>
      <c r="D150" s="58">
        <v>927</v>
      </c>
      <c r="E150" s="19">
        <f t="shared" si="2"/>
        <v>0.93006922845389783</v>
      </c>
    </row>
    <row r="151" spans="1:8" s="66" customFormat="1" x14ac:dyDescent="0.25">
      <c r="A151" s="68" t="s">
        <v>608</v>
      </c>
      <c r="B151" s="13" t="s">
        <v>604</v>
      </c>
      <c r="C151" s="59">
        <f t="shared" ref="C151:D153" si="4">C152</f>
        <v>0</v>
      </c>
      <c r="D151" s="59">
        <f t="shared" si="4"/>
        <v>25</v>
      </c>
      <c r="E151" s="19" t="s">
        <v>459</v>
      </c>
    </row>
    <row r="152" spans="1:8" s="66" customFormat="1" x14ac:dyDescent="0.25">
      <c r="A152" s="42" t="s">
        <v>609</v>
      </c>
      <c r="B152" s="14" t="s">
        <v>605</v>
      </c>
      <c r="C152" s="61">
        <f t="shared" si="4"/>
        <v>0</v>
      </c>
      <c r="D152" s="61">
        <f t="shared" si="4"/>
        <v>25</v>
      </c>
      <c r="E152" s="19" t="s">
        <v>459</v>
      </c>
    </row>
    <row r="153" spans="1:8" s="66" customFormat="1" ht="27.6" x14ac:dyDescent="0.25">
      <c r="A153" s="42" t="s">
        <v>610</v>
      </c>
      <c r="B153" s="14" t="s">
        <v>606</v>
      </c>
      <c r="C153" s="61">
        <f t="shared" si="4"/>
        <v>0</v>
      </c>
      <c r="D153" s="61">
        <f t="shared" si="4"/>
        <v>25</v>
      </c>
      <c r="E153" s="19" t="s">
        <v>459</v>
      </c>
    </row>
    <row r="154" spans="1:8" s="66" customFormat="1" ht="27.6" x14ac:dyDescent="0.25">
      <c r="A154" s="42" t="s">
        <v>611</v>
      </c>
      <c r="B154" s="14" t="s">
        <v>607</v>
      </c>
      <c r="C154" s="61">
        <v>0</v>
      </c>
      <c r="D154" s="61">
        <v>25</v>
      </c>
      <c r="E154" s="19" t="s">
        <v>459</v>
      </c>
    </row>
    <row r="155" spans="1:8" s="7" customFormat="1" ht="27.6" x14ac:dyDescent="0.25">
      <c r="A155" s="20" t="s">
        <v>117</v>
      </c>
      <c r="B155" s="13" t="s">
        <v>118</v>
      </c>
      <c r="C155" s="59">
        <f>C156+C168+C174+C179+C182+C187</f>
        <v>28821.5</v>
      </c>
      <c r="D155" s="59">
        <f>D156+D168+D174+D179+D182+D187</f>
        <v>38553.199999999997</v>
      </c>
      <c r="E155" s="18">
        <f t="shared" si="2"/>
        <v>1.3376541817740228</v>
      </c>
      <c r="F155" s="5"/>
      <c r="G155" s="5"/>
      <c r="H155" s="5"/>
    </row>
    <row r="156" spans="1:8" x14ac:dyDescent="0.25">
      <c r="A156" s="21" t="s">
        <v>119</v>
      </c>
      <c r="B156" s="14" t="s">
        <v>120</v>
      </c>
      <c r="C156" s="61">
        <f>C157+C159+C162+C164</f>
        <v>13497.599999999999</v>
      </c>
      <c r="D156" s="61">
        <f>D157+D159+D162+D164</f>
        <v>19757.299999999996</v>
      </c>
      <c r="E156" s="19">
        <f t="shared" si="2"/>
        <v>1.463763928402086</v>
      </c>
    </row>
    <row r="157" spans="1:8" s="47" customFormat="1" ht="41.4" x14ac:dyDescent="0.25">
      <c r="A157" s="49" t="s">
        <v>475</v>
      </c>
      <c r="B157" s="14" t="s">
        <v>474</v>
      </c>
      <c r="C157" s="61">
        <f>C158</f>
        <v>84.5</v>
      </c>
      <c r="D157" s="61">
        <f>D158</f>
        <v>0</v>
      </c>
      <c r="E157" s="19">
        <f t="shared" si="2"/>
        <v>0</v>
      </c>
    </row>
    <row r="158" spans="1:8" s="47" customFormat="1" ht="73.5" customHeight="1" x14ac:dyDescent="0.25">
      <c r="A158" s="49" t="s">
        <v>477</v>
      </c>
      <c r="B158" s="14" t="s">
        <v>476</v>
      </c>
      <c r="C158" s="61">
        <v>84.5</v>
      </c>
      <c r="D158" s="58">
        <v>0</v>
      </c>
      <c r="E158" s="19">
        <f t="shared" si="2"/>
        <v>0</v>
      </c>
    </row>
    <row r="159" spans="1:8" s="34" customFormat="1" ht="55.2" x14ac:dyDescent="0.25">
      <c r="A159" s="39" t="s">
        <v>384</v>
      </c>
      <c r="B159" s="14" t="s">
        <v>383</v>
      </c>
      <c r="C159" s="61">
        <f>C160</f>
        <v>229</v>
      </c>
      <c r="D159" s="61">
        <f>D160+D161</f>
        <v>278.89999999999998</v>
      </c>
      <c r="E159" s="19">
        <f t="shared" si="2"/>
        <v>1.2179039301310042</v>
      </c>
    </row>
    <row r="160" spans="1:8" s="34" customFormat="1" ht="41.4" x14ac:dyDescent="0.25">
      <c r="A160" s="40" t="s">
        <v>386</v>
      </c>
      <c r="B160" s="14" t="s">
        <v>385</v>
      </c>
      <c r="C160" s="61">
        <v>229</v>
      </c>
      <c r="D160" s="61">
        <v>0</v>
      </c>
      <c r="E160" s="19">
        <f t="shared" si="2"/>
        <v>0</v>
      </c>
    </row>
    <row r="161" spans="1:5" s="66" customFormat="1" ht="27.6" x14ac:dyDescent="0.25">
      <c r="A161" s="40" t="s">
        <v>613</v>
      </c>
      <c r="B161" s="14" t="s">
        <v>612</v>
      </c>
      <c r="C161" s="61">
        <v>0</v>
      </c>
      <c r="D161" s="61">
        <v>278.89999999999998</v>
      </c>
      <c r="E161" s="19" t="s">
        <v>459</v>
      </c>
    </row>
    <row r="162" spans="1:5" ht="41.4" x14ac:dyDescent="0.25">
      <c r="A162" s="21" t="s">
        <v>121</v>
      </c>
      <c r="B162" s="14" t="s">
        <v>122</v>
      </c>
      <c r="C162" s="61">
        <f>C163</f>
        <v>5076</v>
      </c>
      <c r="D162" s="61">
        <f>D163</f>
        <v>9598</v>
      </c>
      <c r="E162" s="19">
        <f>D162/C162</f>
        <v>1.8908589440504333</v>
      </c>
    </row>
    <row r="163" spans="1:5" x14ac:dyDescent="0.25">
      <c r="A163" s="21" t="s">
        <v>123</v>
      </c>
      <c r="B163" s="14" t="s">
        <v>124</v>
      </c>
      <c r="C163" s="61">
        <v>5076</v>
      </c>
      <c r="D163" s="61">
        <v>9598</v>
      </c>
      <c r="E163" s="19">
        <f>D163/C163</f>
        <v>1.8908589440504333</v>
      </c>
    </row>
    <row r="164" spans="1:5" ht="27.6" x14ac:dyDescent="0.25">
      <c r="A164" s="21" t="s">
        <v>125</v>
      </c>
      <c r="B164" s="14" t="s">
        <v>126</v>
      </c>
      <c r="C164" s="61">
        <f>C165+C166+C167</f>
        <v>8108.0999999999995</v>
      </c>
      <c r="D164" s="61">
        <f>D165+D166+D167</f>
        <v>9880.3999999999978</v>
      </c>
      <c r="E164" s="19">
        <f t="shared" si="2"/>
        <v>1.2185838852505517</v>
      </c>
    </row>
    <row r="165" spans="1:5" x14ac:dyDescent="0.25">
      <c r="A165" s="21" t="s">
        <v>127</v>
      </c>
      <c r="B165" s="14" t="s">
        <v>128</v>
      </c>
      <c r="C165" s="61">
        <v>4130.3999999999996</v>
      </c>
      <c r="D165" s="58">
        <v>5182.7</v>
      </c>
      <c r="E165" s="19">
        <f t="shared" si="2"/>
        <v>1.2547695138485377</v>
      </c>
    </row>
    <row r="166" spans="1:5" ht="27.6" x14ac:dyDescent="0.25">
      <c r="A166" s="21" t="s">
        <v>129</v>
      </c>
      <c r="B166" s="14" t="s">
        <v>130</v>
      </c>
      <c r="C166" s="61">
        <v>3833.7</v>
      </c>
      <c r="D166" s="58">
        <v>4505.3999999999996</v>
      </c>
      <c r="E166" s="19">
        <f t="shared" si="2"/>
        <v>1.1752093278034275</v>
      </c>
    </row>
    <row r="167" spans="1:5" ht="55.2" x14ac:dyDescent="0.25">
      <c r="A167" s="21" t="s">
        <v>131</v>
      </c>
      <c r="B167" s="14" t="s">
        <v>132</v>
      </c>
      <c r="C167" s="61">
        <v>144</v>
      </c>
      <c r="D167" s="58">
        <v>192.3</v>
      </c>
      <c r="E167" s="19">
        <f t="shared" si="2"/>
        <v>1.3354166666666667</v>
      </c>
    </row>
    <row r="168" spans="1:5" s="34" customFormat="1" ht="41.4" x14ac:dyDescent="0.25">
      <c r="A168" s="40" t="s">
        <v>387</v>
      </c>
      <c r="B168" s="14" t="s">
        <v>388</v>
      </c>
      <c r="C168" s="61">
        <f>C169+C172</f>
        <v>759.2</v>
      </c>
      <c r="D168" s="61">
        <f>D169</f>
        <v>868.8</v>
      </c>
      <c r="E168" s="19">
        <f t="shared" si="2"/>
        <v>1.14436248682824</v>
      </c>
    </row>
    <row r="169" spans="1:5" s="34" customFormat="1" ht="48.75" customHeight="1" x14ac:dyDescent="0.25">
      <c r="A169" s="39" t="s">
        <v>390</v>
      </c>
      <c r="B169" s="14" t="s">
        <v>389</v>
      </c>
      <c r="C169" s="61">
        <f>C170</f>
        <v>176.5</v>
      </c>
      <c r="D169" s="61">
        <f>D170+D171</f>
        <v>868.8</v>
      </c>
      <c r="E169" s="19" t="s">
        <v>695</v>
      </c>
    </row>
    <row r="170" spans="1:5" s="34" customFormat="1" ht="27.6" x14ac:dyDescent="0.25">
      <c r="A170" s="39" t="s">
        <v>392</v>
      </c>
      <c r="B170" s="14" t="s">
        <v>391</v>
      </c>
      <c r="C170" s="61">
        <v>176.5</v>
      </c>
      <c r="D170" s="61">
        <v>0</v>
      </c>
      <c r="E170" s="19">
        <f t="shared" si="2"/>
        <v>0</v>
      </c>
    </row>
    <row r="171" spans="1:5" s="66" customFormat="1" x14ac:dyDescent="0.25">
      <c r="A171" s="39" t="s">
        <v>615</v>
      </c>
      <c r="B171" s="14" t="s">
        <v>614</v>
      </c>
      <c r="C171" s="61">
        <v>0</v>
      </c>
      <c r="D171" s="61">
        <v>868.8</v>
      </c>
      <c r="E171" s="19" t="s">
        <v>459</v>
      </c>
    </row>
    <row r="172" spans="1:5" s="34" customFormat="1" ht="41.4" x14ac:dyDescent="0.25">
      <c r="A172" s="39" t="s">
        <v>394</v>
      </c>
      <c r="B172" s="14" t="s">
        <v>393</v>
      </c>
      <c r="C172" s="61">
        <f>C173</f>
        <v>582.70000000000005</v>
      </c>
      <c r="D172" s="61">
        <f>D173</f>
        <v>0</v>
      </c>
      <c r="E172" s="19">
        <f t="shared" si="2"/>
        <v>0</v>
      </c>
    </row>
    <row r="173" spans="1:5" s="34" customFormat="1" ht="27.6" x14ac:dyDescent="0.25">
      <c r="A173" s="39" t="s">
        <v>396</v>
      </c>
      <c r="B173" s="14" t="s">
        <v>395</v>
      </c>
      <c r="C173" s="61">
        <v>582.70000000000005</v>
      </c>
      <c r="D173" s="61">
        <v>0</v>
      </c>
      <c r="E173" s="19">
        <f t="shared" si="2"/>
        <v>0</v>
      </c>
    </row>
    <row r="174" spans="1:5" ht="41.4" x14ac:dyDescent="0.25">
      <c r="A174" s="21" t="s">
        <v>133</v>
      </c>
      <c r="B174" s="14" t="s">
        <v>134</v>
      </c>
      <c r="C174" s="61">
        <f>C175</f>
        <v>415.3</v>
      </c>
      <c r="D174" s="61">
        <f>D175+D177</f>
        <v>817.8</v>
      </c>
      <c r="E174" s="19">
        <f>D174/C174</f>
        <v>1.9691789068143508</v>
      </c>
    </row>
    <row r="175" spans="1:5" ht="82.8" x14ac:dyDescent="0.25">
      <c r="A175" s="21" t="s">
        <v>135</v>
      </c>
      <c r="B175" s="14" t="s">
        <v>136</v>
      </c>
      <c r="C175" s="61">
        <f>C176</f>
        <v>415.3</v>
      </c>
      <c r="D175" s="58">
        <f>D176</f>
        <v>437.8</v>
      </c>
      <c r="E175" s="19">
        <f t="shared" ref="E175:E208" si="5">D175/C175</f>
        <v>1.0541777028653985</v>
      </c>
    </row>
    <row r="176" spans="1:5" ht="27.6" x14ac:dyDescent="0.25">
      <c r="A176" s="21" t="s">
        <v>137</v>
      </c>
      <c r="B176" s="14" t="s">
        <v>138</v>
      </c>
      <c r="C176" s="61">
        <v>415.3</v>
      </c>
      <c r="D176" s="58">
        <v>437.8</v>
      </c>
      <c r="E176" s="19">
        <f t="shared" si="5"/>
        <v>1.0541777028653985</v>
      </c>
    </row>
    <row r="177" spans="1:5" s="66" customFormat="1" ht="41.4" x14ac:dyDescent="0.25">
      <c r="A177" s="21" t="s">
        <v>618</v>
      </c>
      <c r="B177" s="14" t="s">
        <v>616</v>
      </c>
      <c r="C177" s="61">
        <f>C178</f>
        <v>0</v>
      </c>
      <c r="D177" s="58">
        <f>D178</f>
        <v>380</v>
      </c>
      <c r="E177" s="19" t="s">
        <v>459</v>
      </c>
    </row>
    <row r="178" spans="1:5" s="66" customFormat="1" ht="27.6" x14ac:dyDescent="0.25">
      <c r="A178" s="21" t="s">
        <v>147</v>
      </c>
      <c r="B178" s="14" t="s">
        <v>617</v>
      </c>
      <c r="C178" s="61">
        <v>0</v>
      </c>
      <c r="D178" s="58">
        <v>380</v>
      </c>
      <c r="E178" s="19" t="s">
        <v>459</v>
      </c>
    </row>
    <row r="179" spans="1:5" ht="27.6" x14ac:dyDescent="0.25">
      <c r="A179" s="21" t="s">
        <v>139</v>
      </c>
      <c r="B179" s="14" t="s">
        <v>140</v>
      </c>
      <c r="C179" s="61">
        <f>C180</f>
        <v>50</v>
      </c>
      <c r="D179" s="61">
        <f>D180</f>
        <v>1591.8</v>
      </c>
      <c r="E179" s="19" t="s">
        <v>707</v>
      </c>
    </row>
    <row r="180" spans="1:5" x14ac:dyDescent="0.25">
      <c r="A180" s="21" t="s">
        <v>141</v>
      </c>
      <c r="B180" s="14" t="s">
        <v>142</v>
      </c>
      <c r="C180" s="61">
        <f>C181</f>
        <v>50</v>
      </c>
      <c r="D180" s="61">
        <f>D181</f>
        <v>1591.8</v>
      </c>
      <c r="E180" s="19" t="s">
        <v>707</v>
      </c>
    </row>
    <row r="181" spans="1:5" ht="27.6" x14ac:dyDescent="0.25">
      <c r="A181" s="21" t="s">
        <v>143</v>
      </c>
      <c r="B181" s="14" t="s">
        <v>144</v>
      </c>
      <c r="C181" s="61">
        <v>50</v>
      </c>
      <c r="D181" s="61">
        <v>1591.8</v>
      </c>
      <c r="E181" s="19" t="s">
        <v>707</v>
      </c>
    </row>
    <row r="182" spans="1:5" s="34" customFormat="1" ht="27.6" x14ac:dyDescent="0.25">
      <c r="A182" s="40" t="s">
        <v>398</v>
      </c>
      <c r="B182" s="14" t="s">
        <v>397</v>
      </c>
      <c r="C182" s="61">
        <f>C185</f>
        <v>12</v>
      </c>
      <c r="D182" s="61">
        <f>D183</f>
        <v>497.8</v>
      </c>
      <c r="E182" s="19" t="s">
        <v>701</v>
      </c>
    </row>
    <row r="183" spans="1:5" s="66" customFormat="1" ht="32.25" customHeight="1" x14ac:dyDescent="0.25">
      <c r="A183" s="40" t="s">
        <v>621</v>
      </c>
      <c r="B183" s="14" t="s">
        <v>619</v>
      </c>
      <c r="C183" s="61">
        <f>C184</f>
        <v>0</v>
      </c>
      <c r="D183" s="61">
        <f>D184</f>
        <v>497.8</v>
      </c>
      <c r="E183" s="19" t="s">
        <v>459</v>
      </c>
    </row>
    <row r="184" spans="1:5" s="66" customFormat="1" ht="27.6" x14ac:dyDescent="0.25">
      <c r="A184" s="40" t="s">
        <v>396</v>
      </c>
      <c r="B184" s="14" t="s">
        <v>620</v>
      </c>
      <c r="C184" s="61">
        <v>0</v>
      </c>
      <c r="D184" s="61">
        <v>497.8</v>
      </c>
      <c r="E184" s="19" t="s">
        <v>459</v>
      </c>
    </row>
    <row r="185" spans="1:5" ht="41.4" x14ac:dyDescent="0.25">
      <c r="A185" s="21" t="s">
        <v>145</v>
      </c>
      <c r="B185" s="14" t="s">
        <v>146</v>
      </c>
      <c r="C185" s="61">
        <f>C186</f>
        <v>12</v>
      </c>
      <c r="D185" s="61">
        <f>D186</f>
        <v>0</v>
      </c>
      <c r="E185" s="19">
        <f t="shared" si="5"/>
        <v>0</v>
      </c>
    </row>
    <row r="186" spans="1:5" ht="27.6" x14ac:dyDescent="0.25">
      <c r="A186" s="21" t="s">
        <v>147</v>
      </c>
      <c r="B186" s="14" t="s">
        <v>148</v>
      </c>
      <c r="C186" s="61">
        <v>12</v>
      </c>
      <c r="D186" s="61">
        <v>0</v>
      </c>
      <c r="E186" s="19">
        <f t="shared" si="5"/>
        <v>0</v>
      </c>
    </row>
    <row r="187" spans="1:5" x14ac:dyDescent="0.25">
      <c r="A187" s="21" t="s">
        <v>149</v>
      </c>
      <c r="B187" s="14" t="s">
        <v>150</v>
      </c>
      <c r="C187" s="61">
        <f>C188+C190</f>
        <v>14087.400000000001</v>
      </c>
      <c r="D187" s="61">
        <f>D189+D191</f>
        <v>15019.7</v>
      </c>
      <c r="E187" s="19">
        <f t="shared" si="5"/>
        <v>1.0661797066882461</v>
      </c>
    </row>
    <row r="188" spans="1:5" ht="27.6" x14ac:dyDescent="0.25">
      <c r="A188" s="21" t="s">
        <v>73</v>
      </c>
      <c r="B188" s="14" t="s">
        <v>151</v>
      </c>
      <c r="C188" s="61">
        <f>C189</f>
        <v>13506.2</v>
      </c>
      <c r="D188" s="58">
        <f>D189</f>
        <v>15019.7</v>
      </c>
      <c r="E188" s="19">
        <f t="shared" si="5"/>
        <v>1.1120596466807837</v>
      </c>
    </row>
    <row r="189" spans="1:5" x14ac:dyDescent="0.25">
      <c r="A189" s="21" t="s">
        <v>152</v>
      </c>
      <c r="B189" s="14" t="s">
        <v>153</v>
      </c>
      <c r="C189" s="61">
        <v>13506.2</v>
      </c>
      <c r="D189" s="58">
        <v>15019.7</v>
      </c>
      <c r="E189" s="19">
        <f t="shared" si="5"/>
        <v>1.1120596466807837</v>
      </c>
    </row>
    <row r="190" spans="1:5" s="43" customFormat="1" ht="41.4" x14ac:dyDescent="0.25">
      <c r="A190" s="46" t="s">
        <v>436</v>
      </c>
      <c r="B190" s="14" t="s">
        <v>433</v>
      </c>
      <c r="C190" s="61">
        <f>C191</f>
        <v>581.20000000000005</v>
      </c>
      <c r="D190" s="58">
        <f>D191</f>
        <v>0</v>
      </c>
      <c r="E190" s="19">
        <f t="shared" si="5"/>
        <v>0</v>
      </c>
    </row>
    <row r="191" spans="1:5" s="43" customFormat="1" ht="55.2" x14ac:dyDescent="0.25">
      <c r="A191" s="46" t="s">
        <v>435</v>
      </c>
      <c r="B191" s="14" t="s">
        <v>434</v>
      </c>
      <c r="C191" s="61">
        <v>581.20000000000005</v>
      </c>
      <c r="D191" s="58">
        <v>0</v>
      </c>
      <c r="E191" s="19">
        <f t="shared" si="5"/>
        <v>0</v>
      </c>
    </row>
    <row r="192" spans="1:5" s="5" customFormat="1" x14ac:dyDescent="0.25">
      <c r="A192" s="20" t="s">
        <v>154</v>
      </c>
      <c r="B192" s="13" t="s">
        <v>155</v>
      </c>
      <c r="C192" s="59">
        <f>C193+C199</f>
        <v>22289</v>
      </c>
      <c r="D192" s="59">
        <f>D193+D196</f>
        <v>41924.300000000003</v>
      </c>
      <c r="E192" s="18">
        <f>D192/C192</f>
        <v>1.8809412714792051</v>
      </c>
    </row>
    <row r="193" spans="1:5" x14ac:dyDescent="0.25">
      <c r="A193" s="21" t="s">
        <v>156</v>
      </c>
      <c r="B193" s="14" t="s">
        <v>157</v>
      </c>
      <c r="C193" s="61">
        <f>C194</f>
        <v>17580</v>
      </c>
      <c r="D193" s="58">
        <f>D194</f>
        <v>8611.4</v>
      </c>
      <c r="E193" s="19">
        <f t="shared" si="5"/>
        <v>0.48984072810011375</v>
      </c>
    </row>
    <row r="194" spans="1:5" ht="41.4" x14ac:dyDescent="0.25">
      <c r="A194" s="21" t="s">
        <v>158</v>
      </c>
      <c r="B194" s="14" t="s">
        <v>159</v>
      </c>
      <c r="C194" s="61">
        <f>C195</f>
        <v>17580</v>
      </c>
      <c r="D194" s="58">
        <f>D195</f>
        <v>8611.4</v>
      </c>
      <c r="E194" s="19">
        <f t="shared" si="5"/>
        <v>0.48984072810011375</v>
      </c>
    </row>
    <row r="195" spans="1:5" x14ac:dyDescent="0.25">
      <c r="A195" s="21" t="s">
        <v>160</v>
      </c>
      <c r="B195" s="14" t="s">
        <v>161</v>
      </c>
      <c r="C195" s="61">
        <v>17580</v>
      </c>
      <c r="D195" s="58">
        <v>8611.4</v>
      </c>
      <c r="E195" s="19">
        <f t="shared" si="5"/>
        <v>0.48984072810011375</v>
      </c>
    </row>
    <row r="196" spans="1:5" s="66" customFormat="1" ht="41.4" x14ac:dyDescent="0.25">
      <c r="A196" s="21" t="s">
        <v>625</v>
      </c>
      <c r="B196" s="14" t="s">
        <v>622</v>
      </c>
      <c r="C196" s="61">
        <f>C197</f>
        <v>0</v>
      </c>
      <c r="D196" s="58">
        <f>D197</f>
        <v>33312.9</v>
      </c>
      <c r="E196" s="19" t="s">
        <v>459</v>
      </c>
    </row>
    <row r="197" spans="1:5" s="66" customFormat="1" ht="55.2" x14ac:dyDescent="0.25">
      <c r="A197" s="21" t="s">
        <v>626</v>
      </c>
      <c r="B197" s="14" t="s">
        <v>623</v>
      </c>
      <c r="C197" s="61">
        <f>C198</f>
        <v>0</v>
      </c>
      <c r="D197" s="58">
        <f>D198</f>
        <v>33312.9</v>
      </c>
      <c r="E197" s="19" t="s">
        <v>459</v>
      </c>
    </row>
    <row r="198" spans="1:5" s="66" customFormat="1" ht="55.2" x14ac:dyDescent="0.25">
      <c r="A198" s="21" t="s">
        <v>627</v>
      </c>
      <c r="B198" s="14" t="s">
        <v>624</v>
      </c>
      <c r="C198" s="61">
        <v>0</v>
      </c>
      <c r="D198" s="58">
        <v>33312.9</v>
      </c>
      <c r="E198" s="19" t="s">
        <v>459</v>
      </c>
    </row>
    <row r="199" spans="1:5" s="48" customFormat="1" ht="28.5" customHeight="1" x14ac:dyDescent="0.25">
      <c r="A199" s="21" t="s">
        <v>497</v>
      </c>
      <c r="B199" s="14" t="s">
        <v>494</v>
      </c>
      <c r="C199" s="61">
        <f>C200</f>
        <v>4709</v>
      </c>
      <c r="D199" s="58">
        <f>D200</f>
        <v>0</v>
      </c>
      <c r="E199" s="19">
        <f t="shared" si="5"/>
        <v>0</v>
      </c>
    </row>
    <row r="200" spans="1:5" s="48" customFormat="1" ht="90" customHeight="1" x14ac:dyDescent="0.25">
      <c r="A200" s="21" t="s">
        <v>498</v>
      </c>
      <c r="B200" s="14" t="s">
        <v>495</v>
      </c>
      <c r="C200" s="61">
        <f>C201</f>
        <v>4709</v>
      </c>
      <c r="D200" s="58">
        <f>D201</f>
        <v>0</v>
      </c>
      <c r="E200" s="19">
        <f t="shared" si="5"/>
        <v>0</v>
      </c>
    </row>
    <row r="201" spans="1:5" s="48" customFormat="1" ht="30" customHeight="1" x14ac:dyDescent="0.25">
      <c r="A201" s="21" t="s">
        <v>499</v>
      </c>
      <c r="B201" s="14" t="s">
        <v>496</v>
      </c>
      <c r="C201" s="61">
        <v>4709</v>
      </c>
      <c r="D201" s="58">
        <v>0</v>
      </c>
      <c r="E201" s="19">
        <f t="shared" si="5"/>
        <v>0</v>
      </c>
    </row>
    <row r="202" spans="1:5" s="5" customFormat="1" ht="27.6" x14ac:dyDescent="0.25">
      <c r="A202" s="20" t="s">
        <v>162</v>
      </c>
      <c r="B202" s="13" t="s">
        <v>163</v>
      </c>
      <c r="C202" s="59">
        <f>C203+C206+C209</f>
        <v>66922.2</v>
      </c>
      <c r="D202" s="59">
        <f>D203+D209</f>
        <v>451611.3</v>
      </c>
      <c r="E202" s="18" t="s">
        <v>702</v>
      </c>
    </row>
    <row r="203" spans="1:5" s="6" customFormat="1" x14ac:dyDescent="0.25">
      <c r="A203" s="32" t="s">
        <v>334</v>
      </c>
      <c r="B203" s="16" t="s">
        <v>335</v>
      </c>
      <c r="C203" s="61">
        <f>C204</f>
        <v>57573.7</v>
      </c>
      <c r="D203" s="58">
        <f>D204</f>
        <v>451455.6</v>
      </c>
      <c r="E203" s="19" t="s">
        <v>703</v>
      </c>
    </row>
    <row r="204" spans="1:5" s="6" customFormat="1" x14ac:dyDescent="0.25">
      <c r="A204" s="33" t="s">
        <v>336</v>
      </c>
      <c r="B204" s="16" t="s">
        <v>337</v>
      </c>
      <c r="C204" s="61">
        <f>C205</f>
        <v>57573.7</v>
      </c>
      <c r="D204" s="58">
        <f>D205</f>
        <v>451455.6</v>
      </c>
      <c r="E204" s="19" t="s">
        <v>703</v>
      </c>
    </row>
    <row r="205" spans="1:5" s="6" customFormat="1" ht="41.4" x14ac:dyDescent="0.25">
      <c r="A205" s="33" t="s">
        <v>338</v>
      </c>
      <c r="B205" s="16" t="s">
        <v>339</v>
      </c>
      <c r="C205" s="61">
        <v>57573.7</v>
      </c>
      <c r="D205" s="58">
        <v>451455.6</v>
      </c>
      <c r="E205" s="19" t="s">
        <v>703</v>
      </c>
    </row>
    <row r="206" spans="1:5" s="47" customFormat="1" ht="27.6" x14ac:dyDescent="0.25">
      <c r="A206" s="33" t="s">
        <v>479</v>
      </c>
      <c r="B206" s="16" t="s">
        <v>478</v>
      </c>
      <c r="C206" s="61">
        <f>C207</f>
        <v>9348.5</v>
      </c>
      <c r="D206" s="58">
        <f>D207</f>
        <v>0</v>
      </c>
      <c r="E206" s="19">
        <f t="shared" si="5"/>
        <v>0</v>
      </c>
    </row>
    <row r="207" spans="1:5" s="47" customFormat="1" ht="55.2" x14ac:dyDescent="0.25">
      <c r="A207" s="33" t="s">
        <v>482</v>
      </c>
      <c r="B207" s="16" t="s">
        <v>480</v>
      </c>
      <c r="C207" s="61">
        <f>C208</f>
        <v>9348.5</v>
      </c>
      <c r="D207" s="58">
        <f>D208</f>
        <v>0</v>
      </c>
      <c r="E207" s="19">
        <f t="shared" si="5"/>
        <v>0</v>
      </c>
    </row>
    <row r="208" spans="1:5" s="47" customFormat="1" ht="27.6" x14ac:dyDescent="0.25">
      <c r="A208" s="33" t="s">
        <v>483</v>
      </c>
      <c r="B208" s="16" t="s">
        <v>481</v>
      </c>
      <c r="C208" s="61">
        <v>9348.5</v>
      </c>
      <c r="D208" s="58">
        <v>0</v>
      </c>
      <c r="E208" s="19">
        <f t="shared" si="5"/>
        <v>0</v>
      </c>
    </row>
    <row r="209" spans="1:5" ht="27.6" x14ac:dyDescent="0.25">
      <c r="A209" s="21" t="s">
        <v>631</v>
      </c>
      <c r="B209" s="14" t="s">
        <v>164</v>
      </c>
      <c r="C209" s="61">
        <f>C210</f>
        <v>0</v>
      </c>
      <c r="D209" s="58">
        <f>D210</f>
        <v>155.69999999999999</v>
      </c>
      <c r="E209" s="19" t="s">
        <v>459</v>
      </c>
    </row>
    <row r="210" spans="1:5" ht="27.6" x14ac:dyDescent="0.25">
      <c r="A210" s="21" t="s">
        <v>632</v>
      </c>
      <c r="B210" s="14" t="s">
        <v>628</v>
      </c>
      <c r="C210" s="61">
        <f>C211</f>
        <v>0</v>
      </c>
      <c r="D210" s="58">
        <f>D211</f>
        <v>155.69999999999999</v>
      </c>
      <c r="E210" s="19" t="s">
        <v>459</v>
      </c>
    </row>
    <row r="211" spans="1:5" s="66" customFormat="1" ht="41.4" x14ac:dyDescent="0.25">
      <c r="A211" s="21" t="s">
        <v>630</v>
      </c>
      <c r="B211" s="14" t="s">
        <v>629</v>
      </c>
      <c r="C211" s="61">
        <v>0</v>
      </c>
      <c r="D211" s="58">
        <v>155.69999999999999</v>
      </c>
      <c r="E211" s="19" t="s">
        <v>459</v>
      </c>
    </row>
    <row r="212" spans="1:5" s="5" customFormat="1" ht="27.6" x14ac:dyDescent="0.25">
      <c r="A212" s="20" t="s">
        <v>166</v>
      </c>
      <c r="B212" s="13" t="s">
        <v>167</v>
      </c>
      <c r="C212" s="59">
        <f>C213+C227+C230</f>
        <v>158498.40000000002</v>
      </c>
      <c r="D212" s="59">
        <f>D213+D227+D230</f>
        <v>205710.3</v>
      </c>
      <c r="E212" s="18">
        <f t="shared" ref="E212:E279" si="6">D212/C212</f>
        <v>1.297869883860026</v>
      </c>
    </row>
    <row r="213" spans="1:5" x14ac:dyDescent="0.25">
      <c r="A213" s="21" t="s">
        <v>168</v>
      </c>
      <c r="B213" s="14" t="s">
        <v>169</v>
      </c>
      <c r="C213" s="61">
        <f>C214+C217+C223</f>
        <v>29772.9</v>
      </c>
      <c r="D213" s="61">
        <f>D214+D217+D219+D223</f>
        <v>37347.300000000003</v>
      </c>
      <c r="E213" s="19">
        <f t="shared" si="6"/>
        <v>1.2544058523019257</v>
      </c>
    </row>
    <row r="214" spans="1:5" ht="27.6" x14ac:dyDescent="0.25">
      <c r="A214" s="21" t="s">
        <v>170</v>
      </c>
      <c r="B214" s="14" t="s">
        <v>171</v>
      </c>
      <c r="C214" s="61">
        <f>C215+C216</f>
        <v>18747.2</v>
      </c>
      <c r="D214" s="61">
        <f>D215+D216</f>
        <v>20944.099999999999</v>
      </c>
      <c r="E214" s="19">
        <f t="shared" si="6"/>
        <v>1.1171854997012887</v>
      </c>
    </row>
    <row r="215" spans="1:5" ht="27.6" x14ac:dyDescent="0.25">
      <c r="A215" s="21" t="s">
        <v>172</v>
      </c>
      <c r="B215" s="14" t="s">
        <v>173</v>
      </c>
      <c r="C215" s="61">
        <v>9147.7000000000007</v>
      </c>
      <c r="D215" s="61">
        <v>9534.1</v>
      </c>
      <c r="E215" s="19">
        <f t="shared" si="6"/>
        <v>1.0422401259332947</v>
      </c>
    </row>
    <row r="216" spans="1:5" s="6" customFormat="1" x14ac:dyDescent="0.25">
      <c r="A216" s="31" t="s">
        <v>340</v>
      </c>
      <c r="B216" s="16" t="s">
        <v>341</v>
      </c>
      <c r="C216" s="61">
        <v>9599.5</v>
      </c>
      <c r="D216" s="61">
        <v>11410</v>
      </c>
      <c r="E216" s="19">
        <f t="shared" si="6"/>
        <v>1.1886035731027658</v>
      </c>
    </row>
    <row r="217" spans="1:5" ht="27.6" x14ac:dyDescent="0.25">
      <c r="A217" s="21" t="s">
        <v>174</v>
      </c>
      <c r="B217" s="14" t="s">
        <v>175</v>
      </c>
      <c r="C217" s="61">
        <f>C218</f>
        <v>359</v>
      </c>
      <c r="D217" s="61">
        <f>D218</f>
        <v>674.7</v>
      </c>
      <c r="E217" s="19">
        <f t="shared" si="6"/>
        <v>1.8793871866295266</v>
      </c>
    </row>
    <row r="218" spans="1:5" ht="27.6" x14ac:dyDescent="0.25">
      <c r="A218" s="21" t="s">
        <v>176</v>
      </c>
      <c r="B218" s="14" t="s">
        <v>177</v>
      </c>
      <c r="C218" s="61">
        <v>359</v>
      </c>
      <c r="D218" s="61">
        <v>674.7</v>
      </c>
      <c r="E218" s="19">
        <f t="shared" si="6"/>
        <v>1.8793871866295266</v>
      </c>
    </row>
    <row r="219" spans="1:5" s="66" customFormat="1" ht="27.6" x14ac:dyDescent="0.25">
      <c r="A219" s="21" t="s">
        <v>73</v>
      </c>
      <c r="B219" s="14" t="s">
        <v>633</v>
      </c>
      <c r="C219" s="61">
        <f>C220</f>
        <v>0</v>
      </c>
      <c r="D219" s="61">
        <f>D220+D221+D222</f>
        <v>15728.5</v>
      </c>
      <c r="E219" s="19" t="s">
        <v>459</v>
      </c>
    </row>
    <row r="220" spans="1:5" s="66" customFormat="1" ht="27.6" x14ac:dyDescent="0.25">
      <c r="A220" s="21" t="s">
        <v>75</v>
      </c>
      <c r="B220" s="14" t="s">
        <v>634</v>
      </c>
      <c r="C220" s="61">
        <v>0</v>
      </c>
      <c r="D220" s="61">
        <v>853.1</v>
      </c>
      <c r="E220" s="19" t="s">
        <v>459</v>
      </c>
    </row>
    <row r="221" spans="1:5" s="66" customFormat="1" ht="41.4" x14ac:dyDescent="0.25">
      <c r="A221" s="21" t="s">
        <v>77</v>
      </c>
      <c r="B221" s="14" t="s">
        <v>635</v>
      </c>
      <c r="C221" s="61">
        <v>0</v>
      </c>
      <c r="D221" s="61">
        <v>5230.7</v>
      </c>
      <c r="E221" s="19" t="s">
        <v>459</v>
      </c>
    </row>
    <row r="222" spans="1:5" s="66" customFormat="1" ht="27.6" x14ac:dyDescent="0.25">
      <c r="A222" s="21" t="s">
        <v>79</v>
      </c>
      <c r="B222" s="14" t="s">
        <v>636</v>
      </c>
      <c r="C222" s="61">
        <v>0</v>
      </c>
      <c r="D222" s="61">
        <v>9644.7000000000007</v>
      </c>
      <c r="E222" s="19" t="s">
        <v>459</v>
      </c>
    </row>
    <row r="223" spans="1:5" ht="27.6" x14ac:dyDescent="0.25">
      <c r="A223" s="21" t="s">
        <v>73</v>
      </c>
      <c r="B223" s="14" t="s">
        <v>178</v>
      </c>
      <c r="C223" s="61">
        <f>C224+C225+C226</f>
        <v>10666.7</v>
      </c>
      <c r="D223" s="61">
        <f>D224+D225+D226</f>
        <v>0</v>
      </c>
      <c r="E223" s="19">
        <f t="shared" si="6"/>
        <v>0</v>
      </c>
    </row>
    <row r="224" spans="1:5" ht="27.6" x14ac:dyDescent="0.25">
      <c r="A224" s="21" t="s">
        <v>75</v>
      </c>
      <c r="B224" s="14" t="s">
        <v>179</v>
      </c>
      <c r="C224" s="61">
        <v>721.7</v>
      </c>
      <c r="D224" s="61">
        <v>0</v>
      </c>
      <c r="E224" s="19">
        <f t="shared" si="6"/>
        <v>0</v>
      </c>
    </row>
    <row r="225" spans="1:5" ht="41.4" x14ac:dyDescent="0.25">
      <c r="A225" s="21" t="s">
        <v>77</v>
      </c>
      <c r="B225" s="14" t="s">
        <v>180</v>
      </c>
      <c r="C225" s="61">
        <v>3781</v>
      </c>
      <c r="D225" s="61">
        <v>0</v>
      </c>
      <c r="E225" s="19">
        <f t="shared" si="6"/>
        <v>0</v>
      </c>
    </row>
    <row r="226" spans="1:5" ht="27.6" x14ac:dyDescent="0.25">
      <c r="A226" s="21" t="s">
        <v>79</v>
      </c>
      <c r="B226" s="14" t="s">
        <v>181</v>
      </c>
      <c r="C226" s="61">
        <v>6164</v>
      </c>
      <c r="D226" s="61">
        <v>0</v>
      </c>
      <c r="E226" s="19">
        <f t="shared" si="6"/>
        <v>0</v>
      </c>
    </row>
    <row r="227" spans="1:5" s="43" customFormat="1" ht="27.6" x14ac:dyDescent="0.25">
      <c r="A227" s="40" t="s">
        <v>438</v>
      </c>
      <c r="B227" s="14" t="s">
        <v>437</v>
      </c>
      <c r="C227" s="61">
        <f>C228</f>
        <v>28.8</v>
      </c>
      <c r="D227" s="61">
        <f>D228</f>
        <v>0</v>
      </c>
      <c r="E227" s="19">
        <f t="shared" si="6"/>
        <v>0</v>
      </c>
    </row>
    <row r="228" spans="1:5" s="43" customFormat="1" ht="27.6" x14ac:dyDescent="0.25">
      <c r="A228" s="40" t="s">
        <v>439</v>
      </c>
      <c r="B228" s="14" t="s">
        <v>440</v>
      </c>
      <c r="C228" s="61">
        <f>C229</f>
        <v>28.8</v>
      </c>
      <c r="D228" s="61">
        <v>0</v>
      </c>
      <c r="E228" s="19">
        <f t="shared" si="6"/>
        <v>0</v>
      </c>
    </row>
    <row r="229" spans="1:5" s="43" customFormat="1" ht="82.8" x14ac:dyDescent="0.25">
      <c r="A229" s="40" t="s">
        <v>441</v>
      </c>
      <c r="B229" s="14" t="s">
        <v>442</v>
      </c>
      <c r="C229" s="61">
        <v>28.8</v>
      </c>
      <c r="D229" s="61">
        <v>0</v>
      </c>
      <c r="E229" s="19">
        <f t="shared" si="6"/>
        <v>0</v>
      </c>
    </row>
    <row r="230" spans="1:5" x14ac:dyDescent="0.25">
      <c r="A230" s="21" t="s">
        <v>149</v>
      </c>
      <c r="B230" s="14" t="s">
        <v>182</v>
      </c>
      <c r="C230" s="61">
        <f>C231</f>
        <v>128696.70000000001</v>
      </c>
      <c r="D230" s="61">
        <f>D231+D247</f>
        <v>168362.99999999997</v>
      </c>
      <c r="E230" s="19">
        <f t="shared" si="6"/>
        <v>1.3082153621654631</v>
      </c>
    </row>
    <row r="231" spans="1:5" ht="27.6" x14ac:dyDescent="0.25">
      <c r="A231" s="21" t="s">
        <v>73</v>
      </c>
      <c r="B231" s="14" t="s">
        <v>183</v>
      </c>
      <c r="C231" s="61">
        <f>SUM(C232:C246)</f>
        <v>128696.70000000001</v>
      </c>
      <c r="D231" s="61">
        <f>D232+D233+D234+D235+D236+D237+D238+D239+D240+D241+D242+D243+D244+D245+D246</f>
        <v>168263.19999999998</v>
      </c>
      <c r="E231" s="19">
        <f t="shared" si="6"/>
        <v>1.3074398955062558</v>
      </c>
    </row>
    <row r="232" spans="1:5" x14ac:dyDescent="0.25">
      <c r="A232" s="21" t="s">
        <v>184</v>
      </c>
      <c r="B232" s="14" t="s">
        <v>185</v>
      </c>
      <c r="C232" s="61">
        <v>1899.1</v>
      </c>
      <c r="D232" s="61">
        <v>2619.3000000000002</v>
      </c>
      <c r="E232" s="19">
        <f t="shared" si="6"/>
        <v>1.3792322679163815</v>
      </c>
    </row>
    <row r="233" spans="1:5" ht="27.6" x14ac:dyDescent="0.25">
      <c r="A233" s="21" t="s">
        <v>186</v>
      </c>
      <c r="B233" s="14" t="s">
        <v>187</v>
      </c>
      <c r="C233" s="61">
        <v>3744.1</v>
      </c>
      <c r="D233" s="61">
        <v>6889</v>
      </c>
      <c r="E233" s="19">
        <f t="shared" si="6"/>
        <v>1.8399615394887958</v>
      </c>
    </row>
    <row r="234" spans="1:5" ht="41.4" x14ac:dyDescent="0.25">
      <c r="A234" s="21" t="s">
        <v>188</v>
      </c>
      <c r="B234" s="14" t="s">
        <v>189</v>
      </c>
      <c r="C234" s="61">
        <v>10070.799999999999</v>
      </c>
      <c r="D234" s="61">
        <v>13789.4</v>
      </c>
      <c r="E234" s="19">
        <f t="shared" si="6"/>
        <v>1.3692457401596696</v>
      </c>
    </row>
    <row r="235" spans="1:5" ht="27.6" x14ac:dyDescent="0.25">
      <c r="A235" s="21" t="s">
        <v>190</v>
      </c>
      <c r="B235" s="14" t="s">
        <v>191</v>
      </c>
      <c r="C235" s="61">
        <v>23101.9</v>
      </c>
      <c r="D235" s="61">
        <v>32989.4</v>
      </c>
      <c r="E235" s="19">
        <f t="shared" si="6"/>
        <v>1.4279950999701323</v>
      </c>
    </row>
    <row r="236" spans="1:5" ht="27.6" x14ac:dyDescent="0.25">
      <c r="A236" s="21" t="s">
        <v>192</v>
      </c>
      <c r="B236" s="14" t="s">
        <v>193</v>
      </c>
      <c r="C236" s="61">
        <v>1634.3</v>
      </c>
      <c r="D236" s="61">
        <v>1717.9</v>
      </c>
      <c r="E236" s="19">
        <f t="shared" si="6"/>
        <v>1.05115339900875</v>
      </c>
    </row>
    <row r="237" spans="1:5" ht="41.4" x14ac:dyDescent="0.25">
      <c r="A237" s="21" t="s">
        <v>194</v>
      </c>
      <c r="B237" s="14" t="s">
        <v>195</v>
      </c>
      <c r="C237" s="61">
        <v>6682.3</v>
      </c>
      <c r="D237" s="61">
        <v>10623.8</v>
      </c>
      <c r="E237" s="19">
        <f t="shared" si="6"/>
        <v>1.5898418209299192</v>
      </c>
    </row>
    <row r="238" spans="1:5" ht="27.6" x14ac:dyDescent="0.25">
      <c r="A238" s="21" t="s">
        <v>196</v>
      </c>
      <c r="B238" s="14" t="s">
        <v>197</v>
      </c>
      <c r="C238" s="61">
        <v>4598.1000000000004</v>
      </c>
      <c r="D238" s="61">
        <v>6559.4</v>
      </c>
      <c r="E238" s="19">
        <f t="shared" si="6"/>
        <v>1.426545747156434</v>
      </c>
    </row>
    <row r="239" spans="1:5" s="43" customFormat="1" x14ac:dyDescent="0.25">
      <c r="A239" s="21" t="s">
        <v>443</v>
      </c>
      <c r="B239" s="14" t="s">
        <v>444</v>
      </c>
      <c r="C239" s="61">
        <v>184.4</v>
      </c>
      <c r="D239" s="61">
        <v>250</v>
      </c>
      <c r="E239" s="19">
        <f t="shared" si="6"/>
        <v>1.3557483731019522</v>
      </c>
    </row>
    <row r="240" spans="1:5" s="47" customFormat="1" x14ac:dyDescent="0.25">
      <c r="A240" s="21" t="s">
        <v>485</v>
      </c>
      <c r="B240" s="14" t="s">
        <v>484</v>
      </c>
      <c r="C240" s="61">
        <v>121.2</v>
      </c>
      <c r="D240" s="61">
        <v>144.19999999999999</v>
      </c>
      <c r="E240" s="19">
        <f t="shared" si="6"/>
        <v>1.1897689768976896</v>
      </c>
    </row>
    <row r="241" spans="1:5" s="66" customFormat="1" ht="27.6" x14ac:dyDescent="0.25">
      <c r="A241" s="21" t="s">
        <v>638</v>
      </c>
      <c r="B241" s="14" t="s">
        <v>637</v>
      </c>
      <c r="C241" s="61">
        <v>0</v>
      </c>
      <c r="D241" s="61">
        <v>8730</v>
      </c>
      <c r="E241" s="19" t="s">
        <v>459</v>
      </c>
    </row>
    <row r="242" spans="1:5" ht="27.6" x14ac:dyDescent="0.25">
      <c r="A242" s="21" t="s">
        <v>198</v>
      </c>
      <c r="B242" s="14" t="s">
        <v>199</v>
      </c>
      <c r="C242" s="61">
        <v>14989.9</v>
      </c>
      <c r="D242" s="61">
        <v>17738.900000000001</v>
      </c>
      <c r="E242" s="19">
        <f t="shared" si="6"/>
        <v>1.1833901493672407</v>
      </c>
    </row>
    <row r="243" spans="1:5" ht="41.4" x14ac:dyDescent="0.25">
      <c r="A243" s="21" t="s">
        <v>200</v>
      </c>
      <c r="B243" s="14" t="s">
        <v>201</v>
      </c>
      <c r="C243" s="61">
        <v>6481.6</v>
      </c>
      <c r="D243" s="61">
        <v>0</v>
      </c>
      <c r="E243" s="19">
        <f t="shared" si="6"/>
        <v>0</v>
      </c>
    </row>
    <row r="244" spans="1:5" ht="41.4" x14ac:dyDescent="0.25">
      <c r="A244" s="21" t="s">
        <v>202</v>
      </c>
      <c r="B244" s="14" t="s">
        <v>203</v>
      </c>
      <c r="C244" s="61">
        <v>31634.5</v>
      </c>
      <c r="D244" s="61">
        <v>39791.5</v>
      </c>
      <c r="E244" s="19">
        <f t="shared" si="6"/>
        <v>1.2578513964184672</v>
      </c>
    </row>
    <row r="245" spans="1:5" ht="41.4" x14ac:dyDescent="0.25">
      <c r="A245" s="21" t="s">
        <v>204</v>
      </c>
      <c r="B245" s="14" t="s">
        <v>205</v>
      </c>
      <c r="C245" s="61">
        <v>7791.1</v>
      </c>
      <c r="D245" s="61">
        <v>8626.2999999999993</v>
      </c>
      <c r="E245" s="19">
        <f t="shared" si="6"/>
        <v>1.1071992401586424</v>
      </c>
    </row>
    <row r="246" spans="1:5" ht="41.4" x14ac:dyDescent="0.25">
      <c r="A246" s="21" t="s">
        <v>206</v>
      </c>
      <c r="B246" s="14" t="s">
        <v>207</v>
      </c>
      <c r="C246" s="61">
        <v>15763.4</v>
      </c>
      <c r="D246" s="61">
        <v>17794.099999999999</v>
      </c>
      <c r="E246" s="19">
        <f t="shared" si="6"/>
        <v>1.1288237309209941</v>
      </c>
    </row>
    <row r="247" spans="1:5" s="66" customFormat="1" ht="27.6" x14ac:dyDescent="0.25">
      <c r="A247" s="21" t="s">
        <v>641</v>
      </c>
      <c r="B247" s="14" t="s">
        <v>639</v>
      </c>
      <c r="C247" s="61">
        <f>C248</f>
        <v>0</v>
      </c>
      <c r="D247" s="61">
        <f>D248</f>
        <v>99.8</v>
      </c>
      <c r="E247" s="19" t="s">
        <v>459</v>
      </c>
    </row>
    <row r="248" spans="1:5" s="66" customFormat="1" ht="82.8" x14ac:dyDescent="0.25">
      <c r="A248" s="21" t="s">
        <v>441</v>
      </c>
      <c r="B248" s="14" t="s">
        <v>640</v>
      </c>
      <c r="C248" s="61">
        <v>0</v>
      </c>
      <c r="D248" s="61">
        <v>99.8</v>
      </c>
      <c r="E248" s="19" t="s">
        <v>459</v>
      </c>
    </row>
    <row r="249" spans="1:5" s="5" customFormat="1" ht="41.4" x14ac:dyDescent="0.25">
      <c r="A249" s="20" t="s">
        <v>208</v>
      </c>
      <c r="B249" s="13" t="s">
        <v>209</v>
      </c>
      <c r="C249" s="59">
        <f>C250+C255+C260</f>
        <v>10139.400000000001</v>
      </c>
      <c r="D249" s="59">
        <f>D250+D255+D260+D265</f>
        <v>9049.3000000000011</v>
      </c>
      <c r="E249" s="18">
        <f t="shared" si="6"/>
        <v>0.89248870741858488</v>
      </c>
    </row>
    <row r="250" spans="1:5" ht="41.4" x14ac:dyDescent="0.25">
      <c r="A250" s="21" t="s">
        <v>210</v>
      </c>
      <c r="B250" s="14" t="s">
        <v>211</v>
      </c>
      <c r="C250" s="61">
        <f>C251+C253</f>
        <v>6168.1</v>
      </c>
      <c r="D250" s="61">
        <f>D251+D253</f>
        <v>5313.4000000000005</v>
      </c>
      <c r="E250" s="19">
        <f t="shared" si="6"/>
        <v>0.86143220764903294</v>
      </c>
    </row>
    <row r="251" spans="1:5" ht="27.6" x14ac:dyDescent="0.25">
      <c r="A251" s="21" t="s">
        <v>212</v>
      </c>
      <c r="B251" s="14" t="s">
        <v>213</v>
      </c>
      <c r="C251" s="61">
        <f>C252</f>
        <v>6168.1</v>
      </c>
      <c r="D251" s="61">
        <f>D252</f>
        <v>5229.3</v>
      </c>
      <c r="E251" s="19">
        <f t="shared" si="6"/>
        <v>0.8477975389504061</v>
      </c>
    </row>
    <row r="252" spans="1:5" ht="96.6" x14ac:dyDescent="0.25">
      <c r="A252" s="21" t="s">
        <v>214</v>
      </c>
      <c r="B252" s="14" t="s">
        <v>215</v>
      </c>
      <c r="C252" s="61">
        <v>6168.1</v>
      </c>
      <c r="D252" s="61">
        <v>5229.3</v>
      </c>
      <c r="E252" s="19">
        <f t="shared" si="6"/>
        <v>0.8477975389504061</v>
      </c>
    </row>
    <row r="253" spans="1:5" ht="27.6" x14ac:dyDescent="0.25">
      <c r="A253" s="21" t="s">
        <v>216</v>
      </c>
      <c r="B253" s="14" t="s">
        <v>217</v>
      </c>
      <c r="C253" s="61">
        <f>C254</f>
        <v>0</v>
      </c>
      <c r="D253" s="61">
        <f>D254</f>
        <v>84.1</v>
      </c>
      <c r="E253" s="19" t="s">
        <v>459</v>
      </c>
    </row>
    <row r="254" spans="1:5" ht="41.4" x14ac:dyDescent="0.25">
      <c r="A254" s="21" t="s">
        <v>218</v>
      </c>
      <c r="B254" s="14" t="s">
        <v>219</v>
      </c>
      <c r="C254" s="61">
        <v>0</v>
      </c>
      <c r="D254" s="61">
        <v>84.1</v>
      </c>
      <c r="E254" s="19" t="s">
        <v>459</v>
      </c>
    </row>
    <row r="255" spans="1:5" s="34" customFormat="1" x14ac:dyDescent="0.25">
      <c r="A255" s="42" t="s">
        <v>400</v>
      </c>
      <c r="B255" s="14" t="s">
        <v>399</v>
      </c>
      <c r="C255" s="61">
        <f>C256</f>
        <v>886.8</v>
      </c>
      <c r="D255" s="61">
        <f>D256+D258</f>
        <v>934.3</v>
      </c>
      <c r="E255" s="19">
        <f t="shared" si="6"/>
        <v>1.0535633739287324</v>
      </c>
    </row>
    <row r="256" spans="1:5" s="34" customFormat="1" ht="55.2" x14ac:dyDescent="0.25">
      <c r="A256" s="41" t="s">
        <v>403</v>
      </c>
      <c r="B256" s="14" t="s">
        <v>401</v>
      </c>
      <c r="C256" s="61">
        <f>C257</f>
        <v>886.8</v>
      </c>
      <c r="D256" s="61">
        <f>D257</f>
        <v>0</v>
      </c>
      <c r="E256" s="19">
        <f t="shared" si="6"/>
        <v>0</v>
      </c>
    </row>
    <row r="257" spans="1:5" s="34" customFormat="1" ht="27.6" x14ac:dyDescent="0.25">
      <c r="A257" s="41" t="s">
        <v>404</v>
      </c>
      <c r="B257" s="14" t="s">
        <v>402</v>
      </c>
      <c r="C257" s="61">
        <v>886.8</v>
      </c>
      <c r="D257" s="61">
        <v>0</v>
      </c>
      <c r="E257" s="19">
        <f t="shared" si="6"/>
        <v>0</v>
      </c>
    </row>
    <row r="258" spans="1:5" s="66" customFormat="1" ht="69" x14ac:dyDescent="0.25">
      <c r="A258" s="41" t="s">
        <v>645</v>
      </c>
      <c r="B258" s="14" t="s">
        <v>642</v>
      </c>
      <c r="C258" s="61">
        <f>C259</f>
        <v>0</v>
      </c>
      <c r="D258" s="61">
        <f>D259</f>
        <v>934.3</v>
      </c>
      <c r="E258" s="19" t="s">
        <v>459</v>
      </c>
    </row>
    <row r="259" spans="1:5" s="66" customFormat="1" ht="27.6" x14ac:dyDescent="0.25">
      <c r="A259" s="41" t="s">
        <v>644</v>
      </c>
      <c r="B259" s="14" t="s">
        <v>643</v>
      </c>
      <c r="C259" s="61">
        <v>0</v>
      </c>
      <c r="D259" s="61">
        <v>934.3</v>
      </c>
      <c r="E259" s="19" t="s">
        <v>459</v>
      </c>
    </row>
    <row r="260" spans="1:5" x14ac:dyDescent="0.25">
      <c r="A260" s="21" t="s">
        <v>149</v>
      </c>
      <c r="B260" s="14" t="s">
        <v>220</v>
      </c>
      <c r="C260" s="61">
        <f>C261+C263</f>
        <v>3084.5</v>
      </c>
      <c r="D260" s="61">
        <f>D261</f>
        <v>0</v>
      </c>
      <c r="E260" s="19">
        <f t="shared" si="6"/>
        <v>0</v>
      </c>
    </row>
    <row r="261" spans="1:5" ht="27.6" x14ac:dyDescent="0.25">
      <c r="A261" s="21" t="s">
        <v>221</v>
      </c>
      <c r="B261" s="14" t="s">
        <v>222</v>
      </c>
      <c r="C261" s="61">
        <f>C262</f>
        <v>2783.8</v>
      </c>
      <c r="D261" s="61">
        <f>D262</f>
        <v>0</v>
      </c>
      <c r="E261" s="19">
        <f t="shared" si="6"/>
        <v>0</v>
      </c>
    </row>
    <row r="262" spans="1:5" ht="27.6" x14ac:dyDescent="0.25">
      <c r="A262" s="21" t="s">
        <v>223</v>
      </c>
      <c r="B262" s="14" t="s">
        <v>224</v>
      </c>
      <c r="C262" s="61">
        <v>2783.8</v>
      </c>
      <c r="D262" s="61">
        <v>0</v>
      </c>
      <c r="E262" s="19">
        <f t="shared" si="6"/>
        <v>0</v>
      </c>
    </row>
    <row r="263" spans="1:5" s="27" customFormat="1" ht="27.6" x14ac:dyDescent="0.25">
      <c r="A263" s="21" t="s">
        <v>347</v>
      </c>
      <c r="B263" s="14" t="s">
        <v>348</v>
      </c>
      <c r="C263" s="61">
        <f>C264</f>
        <v>300.7</v>
      </c>
      <c r="D263" s="61">
        <f>D264</f>
        <v>0</v>
      </c>
      <c r="E263" s="19">
        <f t="shared" si="6"/>
        <v>0</v>
      </c>
    </row>
    <row r="264" spans="1:5" s="66" customFormat="1" ht="27.6" x14ac:dyDescent="0.25">
      <c r="A264" s="21" t="s">
        <v>349</v>
      </c>
      <c r="B264" s="14" t="s">
        <v>350</v>
      </c>
      <c r="C264" s="61">
        <v>300.7</v>
      </c>
      <c r="D264" s="61">
        <v>0</v>
      </c>
      <c r="E264" s="19">
        <f t="shared" si="6"/>
        <v>0</v>
      </c>
    </row>
    <row r="265" spans="1:5" s="66" customFormat="1" x14ac:dyDescent="0.25">
      <c r="A265" s="21" t="s">
        <v>149</v>
      </c>
      <c r="B265" s="14" t="s">
        <v>646</v>
      </c>
      <c r="C265" s="61">
        <f>C266</f>
        <v>0</v>
      </c>
      <c r="D265" s="61">
        <f>D266</f>
        <v>2801.6</v>
      </c>
      <c r="E265" s="19" t="s">
        <v>459</v>
      </c>
    </row>
    <row r="266" spans="1:5" s="66" customFormat="1" x14ac:dyDescent="0.25">
      <c r="A266" s="21" t="s">
        <v>649</v>
      </c>
      <c r="B266" s="14" t="s">
        <v>647</v>
      </c>
      <c r="C266" s="61">
        <f>C267</f>
        <v>0</v>
      </c>
      <c r="D266" s="61">
        <f>D267</f>
        <v>2801.6</v>
      </c>
      <c r="E266" s="19" t="s">
        <v>459</v>
      </c>
    </row>
    <row r="267" spans="1:5" s="66" customFormat="1" ht="27.6" x14ac:dyDescent="0.25">
      <c r="A267" s="21" t="s">
        <v>650</v>
      </c>
      <c r="B267" s="14" t="s">
        <v>648</v>
      </c>
      <c r="C267" s="61">
        <v>0</v>
      </c>
      <c r="D267" s="61">
        <v>2801.6</v>
      </c>
      <c r="E267" s="19" t="s">
        <v>459</v>
      </c>
    </row>
    <row r="268" spans="1:5" s="5" customFormat="1" ht="27.6" x14ac:dyDescent="0.25">
      <c r="A268" s="20" t="s">
        <v>225</v>
      </c>
      <c r="B268" s="13" t="s">
        <v>226</v>
      </c>
      <c r="C268" s="69">
        <f>C269+C273+C282</f>
        <v>50577.899999999994</v>
      </c>
      <c r="D268" s="59">
        <f>D269+D273+D282</f>
        <v>46805.9</v>
      </c>
      <c r="E268" s="18">
        <f t="shared" si="6"/>
        <v>0.92542197283793926</v>
      </c>
    </row>
    <row r="269" spans="1:5" x14ac:dyDescent="0.25">
      <c r="A269" s="21" t="s">
        <v>227</v>
      </c>
      <c r="B269" s="14" t="s">
        <v>228</v>
      </c>
      <c r="C269" s="61">
        <f>C270</f>
        <v>113.8</v>
      </c>
      <c r="D269" s="61">
        <f>D270</f>
        <v>112.1</v>
      </c>
      <c r="E269" s="19">
        <f t="shared" si="6"/>
        <v>0.98506151142355003</v>
      </c>
    </row>
    <row r="270" spans="1:5" ht="55.2" x14ac:dyDescent="0.25">
      <c r="A270" s="21" t="s">
        <v>229</v>
      </c>
      <c r="B270" s="14" t="s">
        <v>230</v>
      </c>
      <c r="C270" s="61">
        <f>C271+C272</f>
        <v>113.8</v>
      </c>
      <c r="D270" s="61">
        <f>D271+D272</f>
        <v>112.1</v>
      </c>
      <c r="E270" s="19">
        <f t="shared" si="6"/>
        <v>0.98506151142355003</v>
      </c>
    </row>
    <row r="271" spans="1:5" s="34" customFormat="1" ht="41.4" x14ac:dyDescent="0.25">
      <c r="A271" s="39" t="s">
        <v>406</v>
      </c>
      <c r="B271" s="14" t="s">
        <v>405</v>
      </c>
      <c r="C271" s="61">
        <v>0.1</v>
      </c>
      <c r="D271" s="61">
        <v>0.1</v>
      </c>
      <c r="E271" s="19">
        <f t="shared" si="6"/>
        <v>1</v>
      </c>
    </row>
    <row r="272" spans="1:5" ht="55.2" x14ac:dyDescent="0.25">
      <c r="A272" s="21" t="s">
        <v>231</v>
      </c>
      <c r="B272" s="14" t="s">
        <v>232</v>
      </c>
      <c r="C272" s="61">
        <v>113.7</v>
      </c>
      <c r="D272" s="61">
        <v>112</v>
      </c>
      <c r="E272" s="19">
        <f t="shared" si="6"/>
        <v>0.98504837291116976</v>
      </c>
    </row>
    <row r="273" spans="1:5" x14ac:dyDescent="0.25">
      <c r="A273" s="21" t="s">
        <v>233</v>
      </c>
      <c r="B273" s="14" t="s">
        <v>234</v>
      </c>
      <c r="C273" s="61">
        <f>C278</f>
        <v>17082.599999999999</v>
      </c>
      <c r="D273" s="61">
        <f>D274</f>
        <v>32976.400000000001</v>
      </c>
      <c r="E273" s="19">
        <f t="shared" si="6"/>
        <v>1.9304087199840776</v>
      </c>
    </row>
    <row r="274" spans="1:5" s="66" customFormat="1" ht="27.6" x14ac:dyDescent="0.25">
      <c r="A274" s="21" t="s">
        <v>235</v>
      </c>
      <c r="B274" s="14" t="s">
        <v>651</v>
      </c>
      <c r="C274" s="61">
        <f>C275</f>
        <v>0</v>
      </c>
      <c r="D274" s="61">
        <f>D275+D276+D277</f>
        <v>32976.400000000001</v>
      </c>
      <c r="E274" s="19" t="s">
        <v>459</v>
      </c>
    </row>
    <row r="275" spans="1:5" s="66" customFormat="1" ht="27.6" x14ac:dyDescent="0.25">
      <c r="A275" s="21" t="s">
        <v>237</v>
      </c>
      <c r="B275" s="14" t="s">
        <v>652</v>
      </c>
      <c r="C275" s="61">
        <v>0</v>
      </c>
      <c r="D275" s="61">
        <v>605</v>
      </c>
      <c r="E275" s="19" t="s">
        <v>459</v>
      </c>
    </row>
    <row r="276" spans="1:5" s="66" customFormat="1" x14ac:dyDescent="0.25">
      <c r="A276" s="21" t="s">
        <v>408</v>
      </c>
      <c r="B276" s="14" t="s">
        <v>653</v>
      </c>
      <c r="C276" s="61">
        <v>0</v>
      </c>
      <c r="D276" s="61">
        <v>5172.1000000000004</v>
      </c>
      <c r="E276" s="19" t="s">
        <v>459</v>
      </c>
    </row>
    <row r="277" spans="1:5" s="66" customFormat="1" ht="27.6" x14ac:dyDescent="0.25">
      <c r="A277" s="21" t="s">
        <v>410</v>
      </c>
      <c r="B277" s="14" t="s">
        <v>654</v>
      </c>
      <c r="C277" s="61">
        <v>0</v>
      </c>
      <c r="D277" s="61">
        <v>27199.3</v>
      </c>
      <c r="E277" s="19" t="s">
        <v>459</v>
      </c>
    </row>
    <row r="278" spans="1:5" ht="27.6" x14ac:dyDescent="0.25">
      <c r="A278" s="21" t="s">
        <v>235</v>
      </c>
      <c r="B278" s="14" t="s">
        <v>236</v>
      </c>
      <c r="C278" s="61">
        <f>C279+C280+C281</f>
        <v>17082.599999999999</v>
      </c>
      <c r="D278" s="61">
        <v>17082.7</v>
      </c>
      <c r="E278" s="19">
        <f t="shared" si="6"/>
        <v>1.0000058539098264</v>
      </c>
    </row>
    <row r="279" spans="1:5" ht="27.6" x14ac:dyDescent="0.25">
      <c r="A279" s="21" t="s">
        <v>237</v>
      </c>
      <c r="B279" s="14" t="s">
        <v>238</v>
      </c>
      <c r="C279" s="61">
        <v>726.2</v>
      </c>
      <c r="D279" s="61">
        <v>726.2</v>
      </c>
      <c r="E279" s="19">
        <f t="shared" si="6"/>
        <v>1</v>
      </c>
    </row>
    <row r="280" spans="1:5" s="34" customFormat="1" x14ac:dyDescent="0.25">
      <c r="A280" s="36" t="s">
        <v>408</v>
      </c>
      <c r="B280" s="14" t="s">
        <v>407</v>
      </c>
      <c r="C280" s="61">
        <v>3599</v>
      </c>
      <c r="D280" s="61">
        <v>3599</v>
      </c>
      <c r="E280" s="19">
        <f t="shared" ref="E280:E343" si="7">D280/C280</f>
        <v>1</v>
      </c>
    </row>
    <row r="281" spans="1:5" s="34" customFormat="1" ht="27.6" x14ac:dyDescent="0.25">
      <c r="A281" s="39" t="s">
        <v>410</v>
      </c>
      <c r="B281" s="14" t="s">
        <v>409</v>
      </c>
      <c r="C281" s="61">
        <v>12757.4</v>
      </c>
      <c r="D281" s="61">
        <v>12757.5</v>
      </c>
      <c r="E281" s="19">
        <f t="shared" si="7"/>
        <v>1.0000078385878</v>
      </c>
    </row>
    <row r="282" spans="1:5" x14ac:dyDescent="0.25">
      <c r="A282" s="21" t="s">
        <v>149</v>
      </c>
      <c r="B282" s="14" t="s">
        <v>239</v>
      </c>
      <c r="C282" s="61">
        <f>C283</f>
        <v>33381.5</v>
      </c>
      <c r="D282" s="61">
        <f>D283</f>
        <v>13717.4</v>
      </c>
      <c r="E282" s="19">
        <f t="shared" si="7"/>
        <v>0.41092820873837305</v>
      </c>
    </row>
    <row r="283" spans="1:5" ht="27.6" x14ac:dyDescent="0.25">
      <c r="A283" s="21" t="s">
        <v>73</v>
      </c>
      <c r="B283" s="14" t="s">
        <v>240</v>
      </c>
      <c r="C283" s="61">
        <f>C284</f>
        <v>33381.5</v>
      </c>
      <c r="D283" s="61">
        <f>D284</f>
        <v>13717.4</v>
      </c>
      <c r="E283" s="19">
        <f t="shared" si="7"/>
        <v>0.41092820873837305</v>
      </c>
    </row>
    <row r="284" spans="1:5" ht="27.6" x14ac:dyDescent="0.25">
      <c r="A284" s="21" t="s">
        <v>241</v>
      </c>
      <c r="B284" s="14" t="s">
        <v>242</v>
      </c>
      <c r="C284" s="61">
        <v>33381.5</v>
      </c>
      <c r="D284" s="58">
        <v>13717.4</v>
      </c>
      <c r="E284" s="19">
        <f t="shared" si="7"/>
        <v>0.41092820873837305</v>
      </c>
    </row>
    <row r="285" spans="1:5" s="5" customFormat="1" x14ac:dyDescent="0.25">
      <c r="A285" s="20" t="s">
        <v>243</v>
      </c>
      <c r="B285" s="13" t="s">
        <v>244</v>
      </c>
      <c r="C285" s="59">
        <f>C286+C291</f>
        <v>33857.5</v>
      </c>
      <c r="D285" s="59">
        <f>D286+D291+D302+D305</f>
        <v>31132.899999999998</v>
      </c>
      <c r="E285" s="18">
        <f t="shared" si="7"/>
        <v>0.91952743114524105</v>
      </c>
    </row>
    <row r="286" spans="1:5" ht="55.2" x14ac:dyDescent="0.25">
      <c r="A286" s="21" t="s">
        <v>245</v>
      </c>
      <c r="B286" s="14" t="s">
        <v>246</v>
      </c>
      <c r="C286" s="61">
        <f>C288+C290</f>
        <v>25198.7</v>
      </c>
      <c r="D286" s="61">
        <f>D288+D290</f>
        <v>0</v>
      </c>
      <c r="E286" s="19">
        <f t="shared" si="7"/>
        <v>0</v>
      </c>
    </row>
    <row r="287" spans="1:5" ht="27.6" x14ac:dyDescent="0.25">
      <c r="A287" s="21" t="s">
        <v>247</v>
      </c>
      <c r="B287" s="14" t="s">
        <v>248</v>
      </c>
      <c r="C287" s="61">
        <f>C288</f>
        <v>25110</v>
      </c>
      <c r="D287" s="61">
        <f>D288</f>
        <v>0</v>
      </c>
      <c r="E287" s="19">
        <f t="shared" si="7"/>
        <v>0</v>
      </c>
    </row>
    <row r="288" spans="1:5" ht="41.4" x14ac:dyDescent="0.25">
      <c r="A288" s="21" t="s">
        <v>249</v>
      </c>
      <c r="B288" s="14" t="s">
        <v>250</v>
      </c>
      <c r="C288" s="61">
        <v>25110</v>
      </c>
      <c r="D288" s="61">
        <v>0</v>
      </c>
      <c r="E288" s="19">
        <f t="shared" si="7"/>
        <v>0</v>
      </c>
    </row>
    <row r="289" spans="1:5" s="47" customFormat="1" ht="55.2" x14ac:dyDescent="0.25">
      <c r="A289" s="21" t="s">
        <v>488</v>
      </c>
      <c r="B289" s="14" t="s">
        <v>486</v>
      </c>
      <c r="C289" s="61">
        <f>C290</f>
        <v>88.7</v>
      </c>
      <c r="D289" s="61">
        <f>D290</f>
        <v>0</v>
      </c>
      <c r="E289" s="19">
        <f t="shared" si="7"/>
        <v>0</v>
      </c>
    </row>
    <row r="290" spans="1:5" s="47" customFormat="1" ht="87.75" customHeight="1" x14ac:dyDescent="0.25">
      <c r="A290" s="21" t="s">
        <v>489</v>
      </c>
      <c r="B290" s="14" t="s">
        <v>487</v>
      </c>
      <c r="C290" s="61">
        <v>88.7</v>
      </c>
      <c r="D290" s="61">
        <v>0</v>
      </c>
      <c r="E290" s="19">
        <f t="shared" si="7"/>
        <v>0</v>
      </c>
    </row>
    <row r="291" spans="1:5" ht="41.4" x14ac:dyDescent="0.25">
      <c r="A291" s="21" t="s">
        <v>251</v>
      </c>
      <c r="B291" s="14" t="s">
        <v>252</v>
      </c>
      <c r="C291" s="61">
        <f>C292+C294+C296+C298+C300</f>
        <v>8658.8000000000011</v>
      </c>
      <c r="D291" s="61">
        <f>D292+D294+D296</f>
        <v>1321.6</v>
      </c>
      <c r="E291" s="19">
        <f t="shared" si="7"/>
        <v>0.15263084954035197</v>
      </c>
    </row>
    <row r="292" spans="1:5" s="34" customFormat="1" x14ac:dyDescent="0.25">
      <c r="A292" s="40" t="s">
        <v>413</v>
      </c>
      <c r="B292" s="14" t="s">
        <v>411</v>
      </c>
      <c r="C292" s="61">
        <f>C293</f>
        <v>245.4</v>
      </c>
      <c r="D292" s="61">
        <f>D293</f>
        <v>1122.8</v>
      </c>
      <c r="E292" s="19" t="s">
        <v>704</v>
      </c>
    </row>
    <row r="293" spans="1:5" s="34" customFormat="1" x14ac:dyDescent="0.25">
      <c r="A293" s="36" t="s">
        <v>414</v>
      </c>
      <c r="B293" s="14" t="s">
        <v>412</v>
      </c>
      <c r="C293" s="61">
        <v>245.4</v>
      </c>
      <c r="D293" s="61">
        <v>1122.8</v>
      </c>
      <c r="E293" s="19" t="s">
        <v>704</v>
      </c>
    </row>
    <row r="294" spans="1:5" s="45" customFormat="1" x14ac:dyDescent="0.25">
      <c r="A294" s="21" t="s">
        <v>445</v>
      </c>
      <c r="B294" s="14" t="s">
        <v>446</v>
      </c>
      <c r="C294" s="61">
        <f>C295</f>
        <v>84.5</v>
      </c>
      <c r="D294" s="61">
        <f>D295</f>
        <v>4.8</v>
      </c>
      <c r="E294" s="19">
        <f t="shared" si="7"/>
        <v>5.6804733727810648E-2</v>
      </c>
    </row>
    <row r="295" spans="1:5" s="45" customFormat="1" x14ac:dyDescent="0.25">
      <c r="A295" s="21" t="s">
        <v>448</v>
      </c>
      <c r="B295" s="14" t="s">
        <v>447</v>
      </c>
      <c r="C295" s="61">
        <v>84.5</v>
      </c>
      <c r="D295" s="61">
        <v>4.8</v>
      </c>
      <c r="E295" s="19">
        <f t="shared" si="7"/>
        <v>5.6804733727810648E-2</v>
      </c>
    </row>
    <row r="296" spans="1:5" x14ac:dyDescent="0.25">
      <c r="A296" s="21" t="s">
        <v>253</v>
      </c>
      <c r="B296" s="14" t="s">
        <v>254</v>
      </c>
      <c r="C296" s="61">
        <f>C297</f>
        <v>163.80000000000001</v>
      </c>
      <c r="D296" s="61">
        <f>D297</f>
        <v>194</v>
      </c>
      <c r="E296" s="19">
        <f t="shared" si="7"/>
        <v>1.1843711843711844</v>
      </c>
    </row>
    <row r="297" spans="1:5" x14ac:dyDescent="0.25">
      <c r="A297" s="21" t="s">
        <v>255</v>
      </c>
      <c r="B297" s="14" t="s">
        <v>256</v>
      </c>
      <c r="C297" s="61">
        <v>163.80000000000001</v>
      </c>
      <c r="D297" s="61">
        <v>194</v>
      </c>
      <c r="E297" s="19">
        <f t="shared" si="7"/>
        <v>1.1843711843711844</v>
      </c>
    </row>
    <row r="298" spans="1:5" x14ac:dyDescent="0.25">
      <c r="A298" s="21" t="s">
        <v>257</v>
      </c>
      <c r="B298" s="14" t="s">
        <v>258</v>
      </c>
      <c r="C298" s="61">
        <f>C299</f>
        <v>0</v>
      </c>
      <c r="D298" s="61">
        <v>0</v>
      </c>
      <c r="E298" s="19" t="s">
        <v>459</v>
      </c>
    </row>
    <row r="299" spans="1:5" ht="55.2" x14ac:dyDescent="0.25">
      <c r="A299" s="21" t="s">
        <v>259</v>
      </c>
      <c r="B299" s="14" t="s">
        <v>260</v>
      </c>
      <c r="C299" s="61">
        <v>0</v>
      </c>
      <c r="D299" s="61">
        <v>0</v>
      </c>
      <c r="E299" s="19" t="s">
        <v>459</v>
      </c>
    </row>
    <row r="300" spans="1:5" s="45" customFormat="1" x14ac:dyDescent="0.25">
      <c r="A300" s="21" t="s">
        <v>449</v>
      </c>
      <c r="B300" s="14" t="s">
        <v>450</v>
      </c>
      <c r="C300" s="61">
        <f>C301</f>
        <v>8165.1</v>
      </c>
      <c r="D300" s="61">
        <f>D301</f>
        <v>0</v>
      </c>
      <c r="E300" s="19">
        <f t="shared" si="7"/>
        <v>0</v>
      </c>
    </row>
    <row r="301" spans="1:5" s="45" customFormat="1" ht="69" x14ac:dyDescent="0.25">
      <c r="A301" s="44" t="s">
        <v>452</v>
      </c>
      <c r="B301" s="14" t="s">
        <v>451</v>
      </c>
      <c r="C301" s="61">
        <v>8165.1</v>
      </c>
      <c r="D301" s="61">
        <v>0</v>
      </c>
      <c r="E301" s="19">
        <f t="shared" si="7"/>
        <v>0</v>
      </c>
    </row>
    <row r="302" spans="1:5" s="67" customFormat="1" x14ac:dyDescent="0.25">
      <c r="A302" s="44" t="s">
        <v>149</v>
      </c>
      <c r="B302" s="14" t="s">
        <v>655</v>
      </c>
      <c r="C302" s="61">
        <f>C303</f>
        <v>0</v>
      </c>
      <c r="D302" s="61">
        <f>D303</f>
        <v>28216.1</v>
      </c>
      <c r="E302" s="19" t="s">
        <v>459</v>
      </c>
    </row>
    <row r="303" spans="1:5" s="67" customFormat="1" ht="27.6" x14ac:dyDescent="0.25">
      <c r="A303" s="44" t="s">
        <v>73</v>
      </c>
      <c r="B303" s="14" t="s">
        <v>656</v>
      </c>
      <c r="C303" s="61">
        <f>C304</f>
        <v>0</v>
      </c>
      <c r="D303" s="61">
        <f>D304</f>
        <v>28216.1</v>
      </c>
      <c r="E303" s="19" t="s">
        <v>459</v>
      </c>
    </row>
    <row r="304" spans="1:5" s="67" customFormat="1" ht="41.4" x14ac:dyDescent="0.25">
      <c r="A304" s="44" t="s">
        <v>249</v>
      </c>
      <c r="B304" s="14" t="s">
        <v>657</v>
      </c>
      <c r="C304" s="61">
        <v>0</v>
      </c>
      <c r="D304" s="61">
        <v>28216.1</v>
      </c>
      <c r="E304" s="19" t="s">
        <v>459</v>
      </c>
    </row>
    <row r="305" spans="1:5" s="67" customFormat="1" x14ac:dyDescent="0.25">
      <c r="A305" s="44" t="s">
        <v>663</v>
      </c>
      <c r="B305" s="14" t="s">
        <v>658</v>
      </c>
      <c r="C305" s="61">
        <f>C306</f>
        <v>0</v>
      </c>
      <c r="D305" s="61">
        <f>D306+D308</f>
        <v>1595.2</v>
      </c>
      <c r="E305" s="19" t="s">
        <v>459</v>
      </c>
    </row>
    <row r="306" spans="1:5" s="67" customFormat="1" ht="27.6" x14ac:dyDescent="0.25">
      <c r="A306" s="44" t="s">
        <v>363</v>
      </c>
      <c r="B306" s="14" t="s">
        <v>659</v>
      </c>
      <c r="C306" s="61">
        <f>C307</f>
        <v>0</v>
      </c>
      <c r="D306" s="61">
        <f>D307</f>
        <v>300</v>
      </c>
      <c r="E306" s="19" t="s">
        <v>459</v>
      </c>
    </row>
    <row r="307" spans="1:5" s="67" customFormat="1" ht="27.6" x14ac:dyDescent="0.25">
      <c r="A307" s="44" t="s">
        <v>365</v>
      </c>
      <c r="B307" s="14" t="s">
        <v>660</v>
      </c>
      <c r="C307" s="61">
        <v>0</v>
      </c>
      <c r="D307" s="61">
        <v>300</v>
      </c>
      <c r="E307" s="19" t="s">
        <v>459</v>
      </c>
    </row>
    <row r="308" spans="1:5" s="67" customFormat="1" ht="41.4" x14ac:dyDescent="0.25">
      <c r="A308" s="44" t="s">
        <v>34</v>
      </c>
      <c r="B308" s="14" t="s">
        <v>661</v>
      </c>
      <c r="C308" s="61">
        <f>C309</f>
        <v>0</v>
      </c>
      <c r="D308" s="61">
        <f>D309</f>
        <v>1295.2</v>
      </c>
      <c r="E308" s="19" t="s">
        <v>459</v>
      </c>
    </row>
    <row r="309" spans="1:5" s="67" customFormat="1" ht="55.2" x14ac:dyDescent="0.25">
      <c r="A309" s="44" t="s">
        <v>664</v>
      </c>
      <c r="B309" s="14" t="s">
        <v>662</v>
      </c>
      <c r="C309" s="61">
        <v>0</v>
      </c>
      <c r="D309" s="61">
        <v>1295.2</v>
      </c>
      <c r="E309" s="19" t="s">
        <v>459</v>
      </c>
    </row>
    <row r="310" spans="1:5" s="5" customFormat="1" x14ac:dyDescent="0.25">
      <c r="A310" s="20" t="s">
        <v>261</v>
      </c>
      <c r="B310" s="13" t="s">
        <v>262</v>
      </c>
      <c r="C310" s="59">
        <f>C311+C316</f>
        <v>4937.8999999999996</v>
      </c>
      <c r="D310" s="59">
        <f>D311+D316</f>
        <v>122.1</v>
      </c>
      <c r="E310" s="18">
        <f t="shared" si="7"/>
        <v>2.472711071508131E-2</v>
      </c>
    </row>
    <row r="311" spans="1:5" x14ac:dyDescent="0.25">
      <c r="A311" s="21" t="s">
        <v>263</v>
      </c>
      <c r="B311" s="14" t="s">
        <v>264</v>
      </c>
      <c r="C311" s="61">
        <f>C312</f>
        <v>61.2</v>
      </c>
      <c r="D311" s="58">
        <f>D312+D314</f>
        <v>122.1</v>
      </c>
      <c r="E311" s="19">
        <f>D311/C311</f>
        <v>1.9950980392156861</v>
      </c>
    </row>
    <row r="312" spans="1:5" ht="41.4" x14ac:dyDescent="0.25">
      <c r="A312" s="21" t="s">
        <v>265</v>
      </c>
      <c r="B312" s="14" t="s">
        <v>266</v>
      </c>
      <c r="C312" s="61">
        <f>C313</f>
        <v>61.2</v>
      </c>
      <c r="D312" s="58">
        <f>D313</f>
        <v>0</v>
      </c>
      <c r="E312" s="19">
        <f t="shared" si="7"/>
        <v>0</v>
      </c>
    </row>
    <row r="313" spans="1:5" ht="110.4" x14ac:dyDescent="0.25">
      <c r="A313" s="21" t="s">
        <v>267</v>
      </c>
      <c r="B313" s="14" t="s">
        <v>268</v>
      </c>
      <c r="C313" s="61">
        <v>61.2</v>
      </c>
      <c r="D313" s="58">
        <v>0</v>
      </c>
      <c r="E313" s="19">
        <f t="shared" si="7"/>
        <v>0</v>
      </c>
    </row>
    <row r="314" spans="1:5" s="67" customFormat="1" ht="53.25" customHeight="1" x14ac:dyDescent="0.25">
      <c r="A314" s="21" t="s">
        <v>667</v>
      </c>
      <c r="B314" s="14" t="s">
        <v>665</v>
      </c>
      <c r="C314" s="61">
        <f>C315</f>
        <v>0</v>
      </c>
      <c r="D314" s="58">
        <f>D315</f>
        <v>122.1</v>
      </c>
      <c r="E314" s="19" t="s">
        <v>459</v>
      </c>
    </row>
    <row r="315" spans="1:5" s="67" customFormat="1" ht="41.4" x14ac:dyDescent="0.25">
      <c r="A315" s="21" t="s">
        <v>668</v>
      </c>
      <c r="B315" s="14" t="s">
        <v>666</v>
      </c>
      <c r="C315" s="61">
        <v>0</v>
      </c>
      <c r="D315" s="58">
        <v>122.1</v>
      </c>
      <c r="E315" s="19" t="s">
        <v>459</v>
      </c>
    </row>
    <row r="316" spans="1:5" x14ac:dyDescent="0.25">
      <c r="A316" s="21" t="s">
        <v>149</v>
      </c>
      <c r="B316" s="14" t="s">
        <v>269</v>
      </c>
      <c r="C316" s="61">
        <f>C317</f>
        <v>4876.7</v>
      </c>
      <c r="D316" s="58">
        <f>D318+D319+D320</f>
        <v>0</v>
      </c>
      <c r="E316" s="19">
        <f t="shared" si="7"/>
        <v>0</v>
      </c>
    </row>
    <row r="317" spans="1:5" ht="27.6" x14ac:dyDescent="0.25">
      <c r="A317" s="21" t="s">
        <v>73</v>
      </c>
      <c r="B317" s="14" t="s">
        <v>270</v>
      </c>
      <c r="C317" s="61">
        <f>C318+C319+C320</f>
        <v>4876.7</v>
      </c>
      <c r="D317" s="58">
        <f>D318</f>
        <v>0</v>
      </c>
      <c r="E317" s="19">
        <f t="shared" si="7"/>
        <v>0</v>
      </c>
    </row>
    <row r="318" spans="1:5" ht="27.6" x14ac:dyDescent="0.25">
      <c r="A318" s="21" t="s">
        <v>75</v>
      </c>
      <c r="B318" s="14" t="s">
        <v>271</v>
      </c>
      <c r="C318" s="61">
        <v>224.1</v>
      </c>
      <c r="D318" s="58">
        <v>0</v>
      </c>
      <c r="E318" s="19">
        <f t="shared" si="7"/>
        <v>0</v>
      </c>
    </row>
    <row r="319" spans="1:5" ht="41.4" x14ac:dyDescent="0.25">
      <c r="A319" s="21" t="s">
        <v>77</v>
      </c>
      <c r="B319" s="14" t="s">
        <v>272</v>
      </c>
      <c r="C319" s="61">
        <v>1496.2</v>
      </c>
      <c r="D319" s="58">
        <v>0</v>
      </c>
      <c r="E319" s="19">
        <f t="shared" si="7"/>
        <v>0</v>
      </c>
    </row>
    <row r="320" spans="1:5" ht="27.6" x14ac:dyDescent="0.25">
      <c r="A320" s="21" t="s">
        <v>79</v>
      </c>
      <c r="B320" s="14" t="s">
        <v>273</v>
      </c>
      <c r="C320" s="61">
        <v>3156.4</v>
      </c>
      <c r="D320" s="58">
        <v>0</v>
      </c>
      <c r="E320" s="19">
        <f t="shared" si="7"/>
        <v>0</v>
      </c>
    </row>
    <row r="321" spans="1:5" s="5" customFormat="1" ht="27.6" x14ac:dyDescent="0.25">
      <c r="A321" s="20" t="s">
        <v>274</v>
      </c>
      <c r="B321" s="13" t="s">
        <v>275</v>
      </c>
      <c r="C321" s="59">
        <f>C322+C331+C351+C356</f>
        <v>149094.9</v>
      </c>
      <c r="D321" s="59">
        <f>D322+D331+D351</f>
        <v>674576.1</v>
      </c>
      <c r="E321" s="18" t="s">
        <v>515</v>
      </c>
    </row>
    <row r="322" spans="1:5" s="5" customFormat="1" x14ac:dyDescent="0.25">
      <c r="A322" s="40" t="s">
        <v>417</v>
      </c>
      <c r="B322" s="14" t="s">
        <v>415</v>
      </c>
      <c r="C322" s="58">
        <f>C323+C328</f>
        <v>103070.5</v>
      </c>
      <c r="D322" s="61">
        <f>D323+D328</f>
        <v>561635.4</v>
      </c>
      <c r="E322" s="19" t="s">
        <v>705</v>
      </c>
    </row>
    <row r="323" spans="1:5" s="5" customFormat="1" ht="27.6" x14ac:dyDescent="0.25">
      <c r="A323" s="40" t="s">
        <v>418</v>
      </c>
      <c r="B323" s="14" t="s">
        <v>416</v>
      </c>
      <c r="C323" s="61">
        <f>C324+C325+C326+C327</f>
        <v>58886.5</v>
      </c>
      <c r="D323" s="61">
        <f>D324+D325+D326+D327</f>
        <v>522727</v>
      </c>
      <c r="E323" s="19" t="s">
        <v>706</v>
      </c>
    </row>
    <row r="324" spans="1:5" s="5" customFormat="1" ht="45" customHeight="1" x14ac:dyDescent="0.25">
      <c r="A324" s="21" t="s">
        <v>501</v>
      </c>
      <c r="B324" s="14" t="s">
        <v>500</v>
      </c>
      <c r="C324" s="61">
        <v>10</v>
      </c>
      <c r="D324" s="61">
        <v>0</v>
      </c>
      <c r="E324" s="19">
        <f t="shared" si="7"/>
        <v>0</v>
      </c>
    </row>
    <row r="325" spans="1:5" s="5" customFormat="1" ht="27" customHeight="1" x14ac:dyDescent="0.25">
      <c r="A325" s="21" t="s">
        <v>503</v>
      </c>
      <c r="B325" s="14" t="s">
        <v>502</v>
      </c>
      <c r="C325" s="61">
        <v>5295.4</v>
      </c>
      <c r="D325" s="61">
        <v>8523.6</v>
      </c>
      <c r="E325" s="19">
        <f t="shared" si="7"/>
        <v>1.6096234467651171</v>
      </c>
    </row>
    <row r="326" spans="1:5" s="5" customFormat="1" x14ac:dyDescent="0.25">
      <c r="A326" s="21" t="s">
        <v>454</v>
      </c>
      <c r="B326" s="14" t="s">
        <v>453</v>
      </c>
      <c r="C326" s="61">
        <v>42655.3</v>
      </c>
      <c r="D326" s="61">
        <v>514203.4</v>
      </c>
      <c r="E326" s="19" t="s">
        <v>696</v>
      </c>
    </row>
    <row r="327" spans="1:5" s="5" customFormat="1" x14ac:dyDescent="0.25">
      <c r="A327" s="21" t="s">
        <v>505</v>
      </c>
      <c r="B327" s="14" t="s">
        <v>504</v>
      </c>
      <c r="C327" s="61">
        <v>10925.8</v>
      </c>
      <c r="D327" s="61">
        <v>0</v>
      </c>
      <c r="E327" s="19">
        <f t="shared" si="7"/>
        <v>0</v>
      </c>
    </row>
    <row r="328" spans="1:5" s="5" customFormat="1" x14ac:dyDescent="0.25">
      <c r="A328" s="21" t="s">
        <v>456</v>
      </c>
      <c r="B328" s="14" t="s">
        <v>455</v>
      </c>
      <c r="C328" s="61">
        <f>C329+C330</f>
        <v>44184</v>
      </c>
      <c r="D328" s="61">
        <f>D329+D330</f>
        <v>38908.400000000001</v>
      </c>
      <c r="E328" s="19">
        <f t="shared" si="7"/>
        <v>0.88059931196813335</v>
      </c>
    </row>
    <row r="329" spans="1:5" s="5" customFormat="1" ht="41.4" x14ac:dyDescent="0.25">
      <c r="A329" s="49" t="s">
        <v>670</v>
      </c>
      <c r="B329" s="14" t="s">
        <v>669</v>
      </c>
      <c r="C329" s="61">
        <v>0</v>
      </c>
      <c r="D329" s="61">
        <v>38908.400000000001</v>
      </c>
      <c r="E329" s="19" t="s">
        <v>459</v>
      </c>
    </row>
    <row r="330" spans="1:5" s="5" customFormat="1" ht="41.4" x14ac:dyDescent="0.25">
      <c r="A330" s="46" t="s">
        <v>458</v>
      </c>
      <c r="B330" s="14" t="s">
        <v>457</v>
      </c>
      <c r="C330" s="61">
        <v>44184</v>
      </c>
      <c r="D330" s="61">
        <v>0</v>
      </c>
      <c r="E330" s="19">
        <f t="shared" si="7"/>
        <v>0</v>
      </c>
    </row>
    <row r="331" spans="1:5" x14ac:dyDescent="0.25">
      <c r="A331" s="21" t="s">
        <v>276</v>
      </c>
      <c r="B331" s="14" t="s">
        <v>277</v>
      </c>
      <c r="C331" s="58">
        <f>C332+C349</f>
        <v>37194.400000000001</v>
      </c>
      <c r="D331" s="61">
        <f>D332+D345+D347+D349</f>
        <v>101776.19999999998</v>
      </c>
      <c r="E331" s="19" t="s">
        <v>697</v>
      </c>
    </row>
    <row r="332" spans="1:5" ht="27.6" x14ac:dyDescent="0.25">
      <c r="A332" s="21" t="s">
        <v>278</v>
      </c>
      <c r="B332" s="14" t="s">
        <v>279</v>
      </c>
      <c r="C332" s="61">
        <f>C333+C334+C335+C336+C337+C338+C339+C340+C341+C342+C343+C344</f>
        <v>27411.600000000002</v>
      </c>
      <c r="D332" s="61">
        <f>D333+D334+D335+D336+D337+D338+D339+D340+D341+D342+D343+D344</f>
        <v>90802.89999999998</v>
      </c>
      <c r="E332" s="19" t="s">
        <v>698</v>
      </c>
    </row>
    <row r="333" spans="1:5" x14ac:dyDescent="0.25">
      <c r="A333" s="21" t="s">
        <v>280</v>
      </c>
      <c r="B333" s="14" t="s">
        <v>281</v>
      </c>
      <c r="C333" s="61">
        <v>8989.4</v>
      </c>
      <c r="D333" s="61">
        <v>0</v>
      </c>
      <c r="E333" s="19">
        <f t="shared" si="7"/>
        <v>0</v>
      </c>
    </row>
    <row r="334" spans="1:5" s="67" customFormat="1" ht="27.6" x14ac:dyDescent="0.25">
      <c r="A334" s="21" t="s">
        <v>675</v>
      </c>
      <c r="B334" s="14" t="s">
        <v>671</v>
      </c>
      <c r="C334" s="61">
        <v>0</v>
      </c>
      <c r="D334" s="61">
        <v>474.8</v>
      </c>
      <c r="E334" s="19" t="s">
        <v>459</v>
      </c>
    </row>
    <row r="335" spans="1:5" s="67" customFormat="1" x14ac:dyDescent="0.25">
      <c r="A335" s="21" t="s">
        <v>676</v>
      </c>
      <c r="B335" s="14" t="s">
        <v>672</v>
      </c>
      <c r="C335" s="61">
        <v>0</v>
      </c>
      <c r="D335" s="61">
        <v>8917.9</v>
      </c>
      <c r="E335" s="19" t="s">
        <v>459</v>
      </c>
    </row>
    <row r="336" spans="1:5" s="67" customFormat="1" ht="27.6" x14ac:dyDescent="0.25">
      <c r="A336" s="21" t="s">
        <v>677</v>
      </c>
      <c r="B336" s="14" t="s">
        <v>673</v>
      </c>
      <c r="C336" s="61">
        <v>0</v>
      </c>
      <c r="D336" s="61">
        <v>12833.8</v>
      </c>
      <c r="E336" s="19" t="s">
        <v>459</v>
      </c>
    </row>
    <row r="337" spans="1:5" s="67" customFormat="1" x14ac:dyDescent="0.25">
      <c r="A337" s="21" t="s">
        <v>678</v>
      </c>
      <c r="B337" s="14" t="s">
        <v>674</v>
      </c>
      <c r="C337" s="61">
        <v>0</v>
      </c>
      <c r="D337" s="61">
        <v>10019</v>
      </c>
      <c r="E337" s="19" t="s">
        <v>459</v>
      </c>
    </row>
    <row r="338" spans="1:5" s="27" customFormat="1" x14ac:dyDescent="0.25">
      <c r="A338" s="21" t="s">
        <v>351</v>
      </c>
      <c r="B338" s="14" t="s">
        <v>352</v>
      </c>
      <c r="C338" s="61">
        <v>10317.5</v>
      </c>
      <c r="D338" s="61">
        <v>12632.9</v>
      </c>
      <c r="E338" s="19">
        <f t="shared" si="7"/>
        <v>1.224414829173734</v>
      </c>
    </row>
    <row r="339" spans="1:5" s="27" customFormat="1" ht="33" customHeight="1" x14ac:dyDescent="0.25">
      <c r="A339" s="21" t="s">
        <v>353</v>
      </c>
      <c r="B339" s="14" t="s">
        <v>354</v>
      </c>
      <c r="C339" s="61">
        <v>5295.7</v>
      </c>
      <c r="D339" s="61">
        <v>33931</v>
      </c>
      <c r="E339" s="19" t="s">
        <v>699</v>
      </c>
    </row>
    <row r="340" spans="1:5" s="67" customFormat="1" ht="33" customHeight="1" x14ac:dyDescent="0.25">
      <c r="A340" s="21" t="s">
        <v>681</v>
      </c>
      <c r="B340" s="14" t="s">
        <v>679</v>
      </c>
      <c r="C340" s="61">
        <v>0</v>
      </c>
      <c r="D340" s="61">
        <v>494.4</v>
      </c>
      <c r="E340" s="19" t="s">
        <v>459</v>
      </c>
    </row>
    <row r="341" spans="1:5" s="48" customFormat="1" ht="25.5" customHeight="1" x14ac:dyDescent="0.25">
      <c r="A341" s="21" t="s">
        <v>507</v>
      </c>
      <c r="B341" s="14" t="s">
        <v>506</v>
      </c>
      <c r="C341" s="61">
        <v>159</v>
      </c>
      <c r="D341" s="61">
        <v>0</v>
      </c>
      <c r="E341" s="19">
        <f t="shared" si="7"/>
        <v>0</v>
      </c>
    </row>
    <row r="342" spans="1:5" s="48" customFormat="1" ht="27.75" customHeight="1" x14ac:dyDescent="0.25">
      <c r="A342" s="21" t="s">
        <v>509</v>
      </c>
      <c r="B342" s="14" t="s">
        <v>508</v>
      </c>
      <c r="C342" s="61">
        <v>50</v>
      </c>
      <c r="D342" s="61">
        <v>0</v>
      </c>
      <c r="E342" s="19">
        <f t="shared" si="7"/>
        <v>0</v>
      </c>
    </row>
    <row r="343" spans="1:5" s="48" customFormat="1" ht="20.25" customHeight="1" x14ac:dyDescent="0.25">
      <c r="A343" s="21" t="s">
        <v>511</v>
      </c>
      <c r="B343" s="14" t="s">
        <v>510</v>
      </c>
      <c r="C343" s="61">
        <v>2600</v>
      </c>
      <c r="D343" s="61">
        <v>3921.2</v>
      </c>
      <c r="E343" s="19">
        <f t="shared" si="7"/>
        <v>1.5081538461538462</v>
      </c>
    </row>
    <row r="344" spans="1:5" s="67" customFormat="1" ht="20.25" customHeight="1" x14ac:dyDescent="0.25">
      <c r="A344" s="21" t="s">
        <v>682</v>
      </c>
      <c r="B344" s="14" t="s">
        <v>680</v>
      </c>
      <c r="C344" s="61">
        <v>0</v>
      </c>
      <c r="D344" s="61">
        <v>7577.9</v>
      </c>
      <c r="E344" s="19" t="s">
        <v>459</v>
      </c>
    </row>
    <row r="345" spans="1:5" s="67" customFormat="1" ht="45" customHeight="1" x14ac:dyDescent="0.25">
      <c r="A345" s="21" t="s">
        <v>284</v>
      </c>
      <c r="B345" s="14" t="s">
        <v>683</v>
      </c>
      <c r="C345" s="61">
        <v>0</v>
      </c>
      <c r="D345" s="61">
        <f>D346</f>
        <v>100</v>
      </c>
      <c r="E345" s="19" t="s">
        <v>459</v>
      </c>
    </row>
    <row r="346" spans="1:5" s="67" customFormat="1" ht="20.25" customHeight="1" x14ac:dyDescent="0.25">
      <c r="A346" s="21" t="s">
        <v>285</v>
      </c>
      <c r="B346" s="14" t="s">
        <v>684</v>
      </c>
      <c r="C346" s="61">
        <v>0</v>
      </c>
      <c r="D346" s="61">
        <v>100</v>
      </c>
      <c r="E346" s="19" t="s">
        <v>459</v>
      </c>
    </row>
    <row r="347" spans="1:5" s="67" customFormat="1" ht="29.25" customHeight="1" x14ac:dyDescent="0.25">
      <c r="A347" s="21" t="s">
        <v>687</v>
      </c>
      <c r="B347" s="14" t="s">
        <v>685</v>
      </c>
      <c r="C347" s="61">
        <f>C348</f>
        <v>0</v>
      </c>
      <c r="D347" s="61">
        <f>D348</f>
        <v>996.6</v>
      </c>
      <c r="E347" s="19" t="s">
        <v>459</v>
      </c>
    </row>
    <row r="348" spans="1:5" s="67" customFormat="1" ht="20.25" customHeight="1" x14ac:dyDescent="0.25">
      <c r="A348" s="21" t="s">
        <v>688</v>
      </c>
      <c r="B348" s="14" t="s">
        <v>686</v>
      </c>
      <c r="C348" s="61">
        <v>0</v>
      </c>
      <c r="D348" s="61">
        <v>996.6</v>
      </c>
      <c r="E348" s="19" t="s">
        <v>459</v>
      </c>
    </row>
    <row r="349" spans="1:5" s="48" customFormat="1" ht="20.25" customHeight="1" x14ac:dyDescent="0.25">
      <c r="A349" s="21" t="s">
        <v>456</v>
      </c>
      <c r="B349" s="14" t="s">
        <v>512</v>
      </c>
      <c r="C349" s="61">
        <f>C350</f>
        <v>9782.7999999999993</v>
      </c>
      <c r="D349" s="61">
        <f>D350</f>
        <v>9876.7000000000007</v>
      </c>
      <c r="E349" s="19">
        <f t="shared" ref="E349:E380" si="8">D349/C349</f>
        <v>1.0095984789630783</v>
      </c>
    </row>
    <row r="350" spans="1:5" s="48" customFormat="1" ht="17.25" customHeight="1" x14ac:dyDescent="0.25">
      <c r="A350" s="21" t="s">
        <v>514</v>
      </c>
      <c r="B350" s="14" t="s">
        <v>513</v>
      </c>
      <c r="C350" s="61">
        <v>9782.7999999999993</v>
      </c>
      <c r="D350" s="61">
        <v>9876.7000000000007</v>
      </c>
      <c r="E350" s="19">
        <f t="shared" si="8"/>
        <v>1.0095984789630783</v>
      </c>
    </row>
    <row r="351" spans="1:5" ht="27.6" x14ac:dyDescent="0.25">
      <c r="A351" s="21" t="s">
        <v>282</v>
      </c>
      <c r="B351" s="14" t="s">
        <v>283</v>
      </c>
      <c r="C351" s="58">
        <f>C352</f>
        <v>0</v>
      </c>
      <c r="D351" s="61">
        <f>D352</f>
        <v>11164.5</v>
      </c>
      <c r="E351" s="19" t="s">
        <v>459</v>
      </c>
    </row>
    <row r="352" spans="1:5" s="67" customFormat="1" x14ac:dyDescent="0.25">
      <c r="A352" s="21" t="s">
        <v>149</v>
      </c>
      <c r="B352" s="14" t="s">
        <v>689</v>
      </c>
      <c r="C352" s="58">
        <f>C353</f>
        <v>0</v>
      </c>
      <c r="D352" s="61">
        <f>D353+D354+D355</f>
        <v>11164.5</v>
      </c>
      <c r="E352" s="19" t="s">
        <v>459</v>
      </c>
    </row>
    <row r="353" spans="1:5" s="67" customFormat="1" ht="27.6" x14ac:dyDescent="0.25">
      <c r="A353" s="21" t="s">
        <v>75</v>
      </c>
      <c r="B353" s="14" t="s">
        <v>690</v>
      </c>
      <c r="C353" s="58">
        <v>0</v>
      </c>
      <c r="D353" s="61">
        <v>905.4</v>
      </c>
      <c r="E353" s="19" t="s">
        <v>459</v>
      </c>
    </row>
    <row r="354" spans="1:5" s="67" customFormat="1" ht="41.4" x14ac:dyDescent="0.25">
      <c r="A354" s="21" t="s">
        <v>77</v>
      </c>
      <c r="B354" s="14" t="s">
        <v>691</v>
      </c>
      <c r="C354" s="58">
        <v>0</v>
      </c>
      <c r="D354" s="61">
        <v>6110.4</v>
      </c>
      <c r="E354" s="19" t="s">
        <v>459</v>
      </c>
    </row>
    <row r="355" spans="1:5" s="67" customFormat="1" ht="27.6" x14ac:dyDescent="0.25">
      <c r="A355" s="21" t="s">
        <v>79</v>
      </c>
      <c r="B355" s="14" t="s">
        <v>692</v>
      </c>
      <c r="C355" s="58">
        <v>0</v>
      </c>
      <c r="D355" s="61">
        <v>4148.7</v>
      </c>
      <c r="E355" s="19" t="s">
        <v>459</v>
      </c>
    </row>
    <row r="356" spans="1:5" x14ac:dyDescent="0.25">
      <c r="A356" s="21" t="s">
        <v>149</v>
      </c>
      <c r="B356" s="14" t="s">
        <v>286</v>
      </c>
      <c r="C356" s="58">
        <f>C357</f>
        <v>8830</v>
      </c>
      <c r="D356" s="61">
        <f>D358+D359+D360+D361</f>
        <v>0</v>
      </c>
      <c r="E356" s="19">
        <f t="shared" si="8"/>
        <v>0</v>
      </c>
    </row>
    <row r="357" spans="1:5" ht="27.6" x14ac:dyDescent="0.25">
      <c r="A357" s="21" t="s">
        <v>73</v>
      </c>
      <c r="B357" s="14" t="s">
        <v>287</v>
      </c>
      <c r="C357" s="61">
        <f>C358+C359+C360+C361</f>
        <v>8830</v>
      </c>
      <c r="D357" s="61">
        <f>D358</f>
        <v>0</v>
      </c>
      <c r="E357" s="19">
        <f t="shared" si="8"/>
        <v>0</v>
      </c>
    </row>
    <row r="358" spans="1:5" ht="27.6" x14ac:dyDescent="0.25">
      <c r="A358" s="21" t="s">
        <v>75</v>
      </c>
      <c r="B358" s="14" t="s">
        <v>288</v>
      </c>
      <c r="C358" s="61">
        <v>1403.8</v>
      </c>
      <c r="D358" s="61">
        <v>0</v>
      </c>
      <c r="E358" s="19">
        <f t="shared" si="8"/>
        <v>0</v>
      </c>
    </row>
    <row r="359" spans="1:5" ht="41.4" x14ac:dyDescent="0.25">
      <c r="A359" s="21" t="s">
        <v>77</v>
      </c>
      <c r="B359" s="14" t="s">
        <v>289</v>
      </c>
      <c r="C359" s="61">
        <v>3587.1</v>
      </c>
      <c r="D359" s="61">
        <v>0</v>
      </c>
      <c r="E359" s="19">
        <f t="shared" si="8"/>
        <v>0</v>
      </c>
    </row>
    <row r="360" spans="1:5" ht="27.6" x14ac:dyDescent="0.25">
      <c r="A360" s="21" t="s">
        <v>79</v>
      </c>
      <c r="B360" s="14" t="s">
        <v>290</v>
      </c>
      <c r="C360" s="61">
        <v>3473.6</v>
      </c>
      <c r="D360" s="61">
        <v>0</v>
      </c>
      <c r="E360" s="19">
        <f t="shared" si="8"/>
        <v>0</v>
      </c>
    </row>
    <row r="361" spans="1:5" s="27" customFormat="1" ht="28.2" thickBot="1" x14ac:dyDescent="0.3">
      <c r="A361" s="75" t="s">
        <v>165</v>
      </c>
      <c r="B361" s="71" t="s">
        <v>355</v>
      </c>
      <c r="C361" s="72">
        <v>365.5</v>
      </c>
      <c r="D361" s="72">
        <v>0</v>
      </c>
      <c r="E361" s="74">
        <f t="shared" si="8"/>
        <v>0</v>
      </c>
    </row>
    <row r="362" spans="1:5" s="8" customFormat="1" ht="31.8" thickBot="1" x14ac:dyDescent="0.3">
      <c r="A362" s="87" t="s">
        <v>323</v>
      </c>
      <c r="B362" s="82"/>
      <c r="C362" s="83">
        <f>C5+C9+C39+C101+C132+C147+C155+C192+C202+C212+C249+C268+C310+C321+C285</f>
        <v>1404971.7999999996</v>
      </c>
      <c r="D362" s="62">
        <f>D5+D9+D39+D101+D132+D147+D151+D155+D192+D202+D212+D249+D268+D285+D310+D321</f>
        <v>2509141.6</v>
      </c>
      <c r="E362" s="64">
        <f t="shared" si="8"/>
        <v>1.7859017526188077</v>
      </c>
    </row>
    <row r="363" spans="1:5" s="8" customFormat="1" ht="27.6" x14ac:dyDescent="0.25">
      <c r="A363" s="84" t="s">
        <v>291</v>
      </c>
      <c r="B363" s="85" t="s">
        <v>292</v>
      </c>
      <c r="C363" s="86">
        <f>SUM(C364:C375)</f>
        <v>16717.900000000001</v>
      </c>
      <c r="D363" s="86">
        <f>D364+D365+D366+D367+D368+D369+D370+D371+D372+D373+D374+D375</f>
        <v>18091.5</v>
      </c>
      <c r="E363" s="63">
        <f t="shared" si="8"/>
        <v>1.0821634296173561</v>
      </c>
    </row>
    <row r="364" spans="1:5" x14ac:dyDescent="0.25">
      <c r="A364" s="21" t="s">
        <v>293</v>
      </c>
      <c r="B364" s="14" t="s">
        <v>294</v>
      </c>
      <c r="C364" s="61">
        <v>1592.7</v>
      </c>
      <c r="D364" s="58">
        <v>2340.1</v>
      </c>
      <c r="E364" s="19">
        <f t="shared" si="8"/>
        <v>1.4692660262447415</v>
      </c>
    </row>
    <row r="365" spans="1:5" ht="27.6" x14ac:dyDescent="0.25">
      <c r="A365" s="21" t="s">
        <v>295</v>
      </c>
      <c r="B365" s="14" t="s">
        <v>296</v>
      </c>
      <c r="C365" s="61">
        <v>1320.5</v>
      </c>
      <c r="D365" s="58">
        <v>1706.3</v>
      </c>
      <c r="E365" s="19">
        <f t="shared" si="8"/>
        <v>1.2921620598258234</v>
      </c>
    </row>
    <row r="366" spans="1:5" ht="27.6" x14ac:dyDescent="0.25">
      <c r="A366" s="21" t="s">
        <v>297</v>
      </c>
      <c r="B366" s="14" t="s">
        <v>298</v>
      </c>
      <c r="C366" s="61">
        <v>1125.3</v>
      </c>
      <c r="D366" s="58">
        <v>1210.5999999999999</v>
      </c>
      <c r="E366" s="19">
        <f t="shared" si="8"/>
        <v>1.075802008353328</v>
      </c>
    </row>
    <row r="367" spans="1:5" ht="41.4" x14ac:dyDescent="0.25">
      <c r="A367" s="21" t="s">
        <v>299</v>
      </c>
      <c r="B367" s="14" t="s">
        <v>300</v>
      </c>
      <c r="C367" s="61">
        <v>1849</v>
      </c>
      <c r="D367" s="58">
        <v>2655.1</v>
      </c>
      <c r="E367" s="19">
        <f t="shared" si="8"/>
        <v>1.4359653866955111</v>
      </c>
    </row>
    <row r="368" spans="1:5" ht="41.4" x14ac:dyDescent="0.25">
      <c r="A368" s="21" t="s">
        <v>301</v>
      </c>
      <c r="B368" s="14" t="s">
        <v>302</v>
      </c>
      <c r="C368" s="61">
        <v>2384</v>
      </c>
      <c r="D368" s="58">
        <v>3476.7</v>
      </c>
      <c r="E368" s="19">
        <f t="shared" si="8"/>
        <v>1.4583473154362416</v>
      </c>
    </row>
    <row r="369" spans="1:5" ht="27.6" x14ac:dyDescent="0.25">
      <c r="A369" s="21" t="s">
        <v>303</v>
      </c>
      <c r="B369" s="14" t="s">
        <v>304</v>
      </c>
      <c r="C369" s="61">
        <v>275.2</v>
      </c>
      <c r="D369" s="58">
        <v>0</v>
      </c>
      <c r="E369" s="19">
        <f t="shared" si="8"/>
        <v>0</v>
      </c>
    </row>
    <row r="370" spans="1:5" ht="41.4" x14ac:dyDescent="0.25">
      <c r="A370" s="21" t="s">
        <v>305</v>
      </c>
      <c r="B370" s="14" t="s">
        <v>306</v>
      </c>
      <c r="C370" s="61">
        <v>1186</v>
      </c>
      <c r="D370" s="58">
        <v>0</v>
      </c>
      <c r="E370" s="19">
        <f t="shared" si="8"/>
        <v>0</v>
      </c>
    </row>
    <row r="371" spans="1:5" ht="41.4" x14ac:dyDescent="0.25">
      <c r="A371" s="21" t="s">
        <v>307</v>
      </c>
      <c r="B371" s="14" t="s">
        <v>308</v>
      </c>
      <c r="C371" s="61">
        <v>1466.4</v>
      </c>
      <c r="D371" s="58">
        <v>0</v>
      </c>
      <c r="E371" s="19">
        <f t="shared" si="8"/>
        <v>0</v>
      </c>
    </row>
    <row r="372" spans="1:5" ht="27.6" x14ac:dyDescent="0.25">
      <c r="A372" s="21" t="s">
        <v>309</v>
      </c>
      <c r="B372" s="14" t="s">
        <v>310</v>
      </c>
      <c r="C372" s="61">
        <v>566</v>
      </c>
      <c r="D372" s="58">
        <v>686.9</v>
      </c>
      <c r="E372" s="19">
        <f t="shared" si="8"/>
        <v>1.2136042402826854</v>
      </c>
    </row>
    <row r="373" spans="1:5" ht="41.4" x14ac:dyDescent="0.25">
      <c r="A373" s="21" t="s">
        <v>311</v>
      </c>
      <c r="B373" s="14" t="s">
        <v>312</v>
      </c>
      <c r="C373" s="61">
        <v>1197.7</v>
      </c>
      <c r="D373" s="58">
        <v>1525.2</v>
      </c>
      <c r="E373" s="19">
        <f t="shared" si="8"/>
        <v>1.2734407614594641</v>
      </c>
    </row>
    <row r="374" spans="1:5" ht="27.6" x14ac:dyDescent="0.25">
      <c r="A374" s="21" t="s">
        <v>313</v>
      </c>
      <c r="B374" s="14" t="s">
        <v>314</v>
      </c>
      <c r="C374" s="61">
        <v>1865.6</v>
      </c>
      <c r="D374" s="58">
        <v>2133.1</v>
      </c>
      <c r="E374" s="19">
        <f t="shared" si="8"/>
        <v>1.1433855060034306</v>
      </c>
    </row>
    <row r="375" spans="1:5" s="27" customFormat="1" ht="28.2" thickBot="1" x14ac:dyDescent="0.3">
      <c r="A375" s="75" t="s">
        <v>356</v>
      </c>
      <c r="B375" s="71" t="s">
        <v>357</v>
      </c>
      <c r="C375" s="72">
        <v>1889.5</v>
      </c>
      <c r="D375" s="73">
        <v>2357.5</v>
      </c>
      <c r="E375" s="74">
        <f t="shared" si="8"/>
        <v>1.2476845726382642</v>
      </c>
    </row>
    <row r="376" spans="1:5" s="8" customFormat="1" ht="14.4" thickBot="1" x14ac:dyDescent="0.3">
      <c r="A376" s="81" t="s">
        <v>315</v>
      </c>
      <c r="B376" s="82" t="s">
        <v>316</v>
      </c>
      <c r="C376" s="83">
        <f>C377+C378+C379</f>
        <v>7527.1</v>
      </c>
      <c r="D376" s="83">
        <f>D377+D378+D379</f>
        <v>5681.5</v>
      </c>
      <c r="E376" s="64">
        <f t="shared" si="8"/>
        <v>0.75480596776979181</v>
      </c>
    </row>
    <row r="377" spans="1:5" x14ac:dyDescent="0.25">
      <c r="A377" s="76" t="s">
        <v>317</v>
      </c>
      <c r="B377" s="77" t="s">
        <v>318</v>
      </c>
      <c r="C377" s="78">
        <v>3521.3</v>
      </c>
      <c r="D377" s="79">
        <v>5199</v>
      </c>
      <c r="E377" s="80">
        <f t="shared" si="8"/>
        <v>1.4764433589867378</v>
      </c>
    </row>
    <row r="378" spans="1:5" s="67" customFormat="1" ht="41.4" x14ac:dyDescent="0.25">
      <c r="A378" s="21" t="s">
        <v>694</v>
      </c>
      <c r="B378" s="14" t="s">
        <v>693</v>
      </c>
      <c r="C378" s="61">
        <v>0</v>
      </c>
      <c r="D378" s="58">
        <v>387.5</v>
      </c>
      <c r="E378" s="19" t="s">
        <v>459</v>
      </c>
    </row>
    <row r="379" spans="1:5" ht="20.25" customHeight="1" thickBot="1" x14ac:dyDescent="0.3">
      <c r="A379" s="70" t="s">
        <v>319</v>
      </c>
      <c r="B379" s="71" t="s">
        <v>320</v>
      </c>
      <c r="C379" s="72">
        <v>4005.8</v>
      </c>
      <c r="D379" s="73">
        <v>95</v>
      </c>
      <c r="E379" s="74">
        <f t="shared" si="8"/>
        <v>2.3715612362074989E-2</v>
      </c>
    </row>
    <row r="380" spans="1:5" s="5" customFormat="1" ht="34.200000000000003" thickBot="1" x14ac:dyDescent="0.3">
      <c r="A380" s="22" t="s">
        <v>324</v>
      </c>
      <c r="B380" s="17"/>
      <c r="C380" s="62">
        <f>C363+C376</f>
        <v>24245</v>
      </c>
      <c r="D380" s="62">
        <f>D363+D376</f>
        <v>23773</v>
      </c>
      <c r="E380" s="64">
        <f t="shared" si="8"/>
        <v>0.98053206846772534</v>
      </c>
    </row>
    <row r="381" spans="1:5" s="5" customFormat="1" ht="16.2" thickBot="1" x14ac:dyDescent="0.3">
      <c r="A381" s="23" t="s">
        <v>321</v>
      </c>
      <c r="B381" s="17"/>
      <c r="C381" s="83">
        <f>C362+C380</f>
        <v>1429216.7999999996</v>
      </c>
      <c r="D381" s="83">
        <f>D362+D363+D376</f>
        <v>2532914.6</v>
      </c>
      <c r="E381" s="64">
        <f>D381/C381</f>
        <v>1.7722395930414483</v>
      </c>
    </row>
    <row r="382" spans="1:5" x14ac:dyDescent="0.25">
      <c r="A382" s="2"/>
    </row>
    <row r="383" spans="1:5" ht="15.6" x14ac:dyDescent="0.3">
      <c r="A383" s="3"/>
      <c r="B383" s="10"/>
      <c r="C383" s="53"/>
      <c r="D383" s="56"/>
      <c r="E383" s="4"/>
    </row>
  </sheetData>
  <mergeCells count="2">
    <mergeCell ref="A2:B2"/>
    <mergeCell ref="A1:E1"/>
  </mergeCells>
  <pageMargins left="0.74803149606299213" right="0.74803149606299213" top="0.74803149606299213" bottom="0.59055118110236227" header="0.51181102362204722" footer="0.31496062992125984"/>
  <pageSetup paperSize="9" scale="64" fitToHeight="0" orientation="portrait" r:id="rId1"/>
  <headerFooter>
    <evenHeader>&amp;LФинансовое управление города  Лыткарино</evenHeader>
    <evenFooter>&amp;L 05.10.2020 17:14:45&amp;R&amp;P/&amp;N</evenFooter>
    <firstHeader>&amp;LФинансовое управление города  Лыткарино</firstHeader>
    <firstFooter>&amp;L 05.10.2020 17:14:45&amp;R&amp;P/&amp;N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 Евгения Ивановна</dc:creator>
  <cp:lastModifiedBy>Пашкевич Юлия Васильевна</cp:lastModifiedBy>
  <cp:lastPrinted>2023-10-12T13:58:58Z</cp:lastPrinted>
  <dcterms:created xsi:type="dcterms:W3CDTF">2020-10-05T14:14:45Z</dcterms:created>
  <dcterms:modified xsi:type="dcterms:W3CDTF">2023-10-13T07:17:09Z</dcterms:modified>
</cp:coreProperties>
</file>