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1352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F21" i="2" l="1"/>
  <c r="D45" i="2" l="1"/>
  <c r="D8" i="2"/>
  <c r="E35" i="2"/>
  <c r="E55" i="2" s="1"/>
  <c r="D35" i="2"/>
  <c r="D15" i="2"/>
  <c r="D18" i="2"/>
  <c r="D22" i="2"/>
  <c r="D28" i="2"/>
  <c r="D50" i="2"/>
  <c r="D53" i="2"/>
  <c r="D43" i="2"/>
  <c r="D41" i="2"/>
  <c r="D55" i="2" l="1"/>
  <c r="F55" i="2" s="1"/>
  <c r="F14" i="2" l="1"/>
  <c r="F15" i="2"/>
  <c r="F16" i="2"/>
  <c r="F17" i="2"/>
  <c r="F18" i="2"/>
  <c r="F19" i="2"/>
  <c r="F22" i="2"/>
  <c r="F23" i="2"/>
  <c r="F24" i="2"/>
  <c r="F25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8" i="2" l="1"/>
  <c r="F9" i="2"/>
  <c r="F13" i="2"/>
  <c r="F11" i="2" l="1"/>
  <c r="F12" i="2"/>
  <c r="F10" i="2"/>
</calcChain>
</file>

<file path=xl/sharedStrings.xml><?xml version="1.0" encoding="utf-8"?>
<sst xmlns="http://schemas.openxmlformats.org/spreadsheetml/2006/main" count="125" uniqueCount="66">
  <si>
    <t xml:space="preserve"> Наименование показателя</t>
  </si>
  <si>
    <t>Сбор, удаление отходов и очистка сточных вод</t>
  </si>
  <si>
    <t>Исполнено на 01.10.2020</t>
  </si>
  <si>
    <t>Исполнено на 01.10.2021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</si>
  <si>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</si>
  <si>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</si>
  <si>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</si>
  <si>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</si>
  <si>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</si>
  <si>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</si>
  <si>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</si>
  <si>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</si>
  <si>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</si>
  <si>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 xml:space="preserve">  Мобилизационная  подготовка  экономики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</si>
  <si>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</si>
  <si>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</si>
  <si>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</si>
  <si>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</si>
  <si>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</si>
  <si>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</si>
  <si>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</si>
  <si>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</si>
  <si>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</si>
  <si>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</si>
  <si>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</si>
  <si>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</si>
  <si>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Коммунальное 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</si>
  <si>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</si>
  <si>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</si>
  <si>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</si>
  <si>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</si>
  <si>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</si>
  <si>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</si>
  <si>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</si>
  <si>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</si>
  <si>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</si>
  <si>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</si>
  <si>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</si>
  <si>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Здравоохранение</t>
  </si>
  <si>
    <t xml:space="preserve">  Другие вопросы в области здравоохранения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</si>
  <si>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</si>
  <si>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</si>
  <si>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</si>
  <si>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</si>
  <si>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 вопросы  в  области  социальной  политики  </t>
  </si>
  <si>
    <t>Физическая  культура  и  спорт</t>
  </si>
  <si>
    <t xml:space="preserve">  Физическая культура</t>
  </si>
  <si>
    <t xml:space="preserve">  Массовый  спорт</t>
  </si>
  <si>
    <t>Обслуживание  государственного  и  муниципального  долга</t>
  </si>
  <si>
    <t xml:space="preserve">  Обслуживание    государственного  внутреннего  и  муниципального  долга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</si>
  <si>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</si>
  <si>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</si>
  <si>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</si>
  <si>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</si>
  <si>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</si>
  <si>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</si>
  <si>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</si>
  <si>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</si>
  <si>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</si>
  <si>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</si>
  <si>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</si>
  <si>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</si>
  <si>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</si>
  <si>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%
гр.5/гр.4</t>
  </si>
  <si>
    <t xml:space="preserve">  (руб.)</t>
  </si>
  <si>
    <t>Аналитические данные о расходах бюджета городского округа Лыткарино по разделам и подразделам классификации  расходов  за отчетный период 01.10.2021 года в сравнении  с периодом 01.10.2020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</si>
</sst>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_ ;\-&quot;  &quot;"/>
    <numFmt numFmtId="166" formatCode="_-* #,##0_р_._-;\-* #,##0_р_._-;_-* &quot;-&quot;_р_._-;_-@_-"/>
    <numFmt numFmtId="167" formatCode="_-* #,##0.00_р_._-;\-* #,##0.00_р_._-;_-* &quot;-&quot;??_р_._-;_-@_-"/>
    <numFmt numFmtId="168" formatCode="#,##0.00\ _₽"/>
    <numFmt numFmtId="169" formatCode="&quot;&quot;###,##0.00"/>
    <numFmt numFmtId="170" formatCode="0.0%"/>
  </numFmts>
  <fonts count="2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sz val="10"/>
      <color indexed="62"/>
      <name val="Times New Roman"/>
      <charset val="204"/>
    </font>
    <font>
      <b/>
      <sz val="10"/>
      <color indexed="63"/>
      <name val="Times New Roman"/>
      <charset val="204"/>
    </font>
    <font>
      <b/>
      <sz val="10"/>
      <color indexed="10"/>
      <name val="Times New Roman"/>
      <charset val="204"/>
    </font>
    <font>
      <b/>
      <sz val="15"/>
      <color indexed="62"/>
      <name val="Times New Roman"/>
      <charset val="204"/>
    </font>
    <font>
      <b/>
      <sz val="13"/>
      <color indexed="62"/>
      <name val="Times New Roman"/>
      <charset val="204"/>
    </font>
    <font>
      <b/>
      <sz val="11"/>
      <color indexed="62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9"/>
      <name val="Times New Roman"/>
      <charset val="204"/>
    </font>
    <font>
      <b/>
      <sz val="18"/>
      <color indexed="62"/>
      <name val="Cambria"/>
      <charset val="204"/>
    </font>
    <font>
      <sz val="10"/>
      <color indexed="19"/>
      <name val="Times New Roman"/>
      <charset val="204"/>
    </font>
    <font>
      <sz val="10"/>
      <color indexed="20"/>
      <name val="Times New Roman"/>
      <charset val="204"/>
    </font>
    <font>
      <i/>
      <sz val="10"/>
      <color indexed="23"/>
      <name val="Times New Roman"/>
      <charset val="204"/>
    </font>
    <font>
      <sz val="10"/>
      <color indexed="10"/>
      <name val="Times New Roman"/>
      <charset val="204"/>
    </font>
    <font>
      <sz val="10"/>
      <color indexed="17"/>
      <name val="Times New Roman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7" applyNumberFormat="0" applyAlignment="0" applyProtection="0"/>
    <xf numFmtId="0" fontId="9" fillId="17" borderId="8" applyNumberFormat="0" applyAlignment="0" applyProtection="0"/>
    <xf numFmtId="0" fontId="10" fillId="17" borderId="7" applyNumberFormat="0" applyAlignment="0" applyProtection="0"/>
    <xf numFmtId="0" fontId="11" fillId="2" borderId="9" applyNumberFormat="0" applyFill="0" applyAlignment="0" applyProtection="0"/>
    <xf numFmtId="0" fontId="12" fillId="2" borderId="10" applyNumberFormat="0" applyFill="0" applyAlignment="0" applyProtection="0"/>
    <xf numFmtId="0" fontId="13" fillId="2" borderId="11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12" applyNumberFormat="0" applyFill="0" applyAlignment="0" applyProtection="0"/>
    <xf numFmtId="0" fontId="15" fillId="18" borderId="13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4" applyNumberFormat="0" applyFont="0" applyAlignment="0" applyProtection="0"/>
    <xf numFmtId="0" fontId="20" fillId="2" borderId="15" applyNumberFormat="0" applyFill="0" applyAlignment="0" applyProtection="0"/>
    <xf numFmtId="0" fontId="20" fillId="2" borderId="1" applyNumberFormat="0" applyFill="0" applyBorder="0" applyAlignment="0" applyProtection="0"/>
    <xf numFmtId="166" fontId="22" fillId="2" borderId="1" applyFont="0" applyFill="0" applyBorder="0" applyAlignment="0" applyProtection="0"/>
    <xf numFmtId="167" fontId="22" fillId="2" borderId="1" applyFont="0" applyFill="0" applyBorder="0" applyAlignment="0" applyProtection="0"/>
    <xf numFmtId="0" fontId="21" fillId="8" borderId="1" applyNumberFormat="0" applyBorder="0" applyAlignment="0" applyProtection="0"/>
  </cellStyleXfs>
  <cellXfs count="74">
    <xf numFmtId="0" fontId="0" fillId="2" borderId="1" xfId="0"/>
    <xf numFmtId="0" fontId="2" fillId="2" borderId="1" xfId="0" applyFont="1" applyAlignment="1">
      <alignment horizontal="left" vertical="center"/>
    </xf>
    <xf numFmtId="0" fontId="24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2" fillId="0" borderId="1" xfId="0" applyFont="1" applyFill="1" applyAlignment="1">
      <alignment horizontal="left" vertical="center"/>
    </xf>
    <xf numFmtId="0" fontId="0" fillId="0" borderId="1" xfId="0" applyFill="1" applyAlignment="1">
      <alignment horizontal="left" vertical="center"/>
    </xf>
    <xf numFmtId="0" fontId="0" fillId="2" borderId="6" xfId="0" applyBorder="1" applyAlignment="1">
      <alignment horizontal="left" vertical="center"/>
    </xf>
    <xf numFmtId="164" fontId="2" fillId="2" borderId="6" xfId="0" applyNumberFormat="1" applyFont="1" applyBorder="1" applyAlignment="1">
      <alignment horizontal="left" vertical="center"/>
    </xf>
    <xf numFmtId="40" fontId="2" fillId="0" borderId="6" xfId="0" applyNumberFormat="1" applyFont="1" applyFill="1" applyBorder="1" applyAlignment="1">
      <alignment horizontal="left" vertical="center"/>
    </xf>
    <xf numFmtId="168" fontId="0" fillId="2" borderId="6" xfId="0" applyNumberFormat="1" applyBorder="1" applyAlignment="1">
      <alignment horizontal="left" vertical="center"/>
    </xf>
    <xf numFmtId="2" fontId="0" fillId="2" borderId="1" xfId="0" applyNumberFormat="1" applyAlignment="1">
      <alignment horizontal="left" vertical="center"/>
    </xf>
    <xf numFmtId="40" fontId="4" fillId="0" borderId="4" xfId="0" applyNumberFormat="1" applyFont="1" applyFill="1" applyBorder="1" applyAlignment="1">
      <alignment horizontal="center"/>
    </xf>
    <xf numFmtId="164" fontId="4" fillId="2" borderId="4" xfId="0" applyNumberFormat="1" applyFont="1" applyBorder="1" applyAlignment="1">
      <alignment horizontal="center"/>
    </xf>
    <xf numFmtId="169" fontId="3" fillId="2" borderId="16" xfId="0" applyNumberFormat="1" applyFont="1" applyBorder="1" applyAlignment="1">
      <alignment horizontal="center" wrapText="1"/>
    </xf>
    <xf numFmtId="164" fontId="4" fillId="2" borderId="17" xfId="0" applyNumberFormat="1" applyFont="1" applyBorder="1" applyAlignment="1">
      <alignment horizontal="center"/>
    </xf>
    <xf numFmtId="40" fontId="4" fillId="0" borderId="17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40" fontId="25" fillId="0" borderId="4" xfId="0" applyNumberFormat="1" applyFont="1" applyFill="1" applyBorder="1" applyAlignment="1">
      <alignment horizontal="center"/>
    </xf>
    <xf numFmtId="164" fontId="25" fillId="2" borderId="4" xfId="0" applyNumberFormat="1" applyFont="1" applyBorder="1" applyAlignment="1">
      <alignment horizontal="center"/>
    </xf>
    <xf numFmtId="0" fontId="4" fillId="20" borderId="2" xfId="0" applyFont="1" applyFill="1" applyBorder="1" applyAlignment="1">
      <alignment horizontal="left" vertical="center" wrapText="1"/>
    </xf>
    <xf numFmtId="0" fontId="4" fillId="20" borderId="21" xfId="0" quotePrefix="1" applyFont="1" applyFill="1" applyBorder="1" applyAlignment="1">
      <alignment horizontal="center"/>
    </xf>
    <xf numFmtId="0" fontId="4" fillId="20" borderId="24" xfId="0" quotePrefix="1" applyFont="1" applyFill="1" applyBorder="1" applyAlignment="1">
      <alignment horizontal="center"/>
    </xf>
    <xf numFmtId="0" fontId="25" fillId="20" borderId="2" xfId="0" applyFont="1" applyFill="1" applyBorder="1" applyAlignment="1">
      <alignment horizontal="left" vertical="center" wrapText="1"/>
    </xf>
    <xf numFmtId="0" fontId="25" fillId="20" borderId="21" xfId="0" quotePrefix="1" applyFont="1" applyFill="1" applyBorder="1" applyAlignment="1">
      <alignment horizontal="center"/>
    </xf>
    <xf numFmtId="0" fontId="25" fillId="20" borderId="24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21" xfId="0" quotePrefix="1" applyFont="1" applyFill="1" applyBorder="1" applyAlignment="1">
      <alignment horizontal="center"/>
    </xf>
    <xf numFmtId="0" fontId="4" fillId="3" borderId="24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25" fillId="20" borderId="3" xfId="0" applyFont="1" applyFill="1" applyBorder="1" applyAlignment="1">
      <alignment horizontal="left" vertical="center" wrapText="1"/>
    </xf>
    <xf numFmtId="0" fontId="25" fillId="20" borderId="3" xfId="0" quotePrefix="1" applyFont="1" applyFill="1" applyBorder="1" applyAlignment="1">
      <alignment horizontal="center"/>
    </xf>
    <xf numFmtId="0" fontId="25" fillId="20" borderId="3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25" fillId="20" borderId="24" xfId="0" applyFont="1" applyFill="1" applyBorder="1" applyAlignment="1">
      <alignment horizontal="center"/>
    </xf>
    <xf numFmtId="0" fontId="4" fillId="20" borderId="2" xfId="0" applyFont="1" applyFill="1" applyBorder="1" applyAlignment="1">
      <alignment vertical="center" wrapText="1"/>
    </xf>
    <xf numFmtId="0" fontId="4" fillId="20" borderId="20" xfId="0" applyFont="1" applyFill="1" applyBorder="1" applyAlignment="1">
      <alignment horizontal="left" vertical="center" wrapText="1"/>
    </xf>
    <xf numFmtId="0" fontId="4" fillId="20" borderId="23" xfId="0" quotePrefix="1" applyFont="1" applyFill="1" applyBorder="1" applyAlignment="1">
      <alignment horizontal="center"/>
    </xf>
    <xf numFmtId="0" fontId="4" fillId="20" borderId="26" xfId="0" quotePrefix="1" applyFont="1" applyFill="1" applyBorder="1" applyAlignment="1">
      <alignment horizontal="center"/>
    </xf>
    <xf numFmtId="0" fontId="25" fillId="20" borderId="19" xfId="0" applyFont="1" applyFill="1" applyBorder="1" applyAlignment="1">
      <alignment horizontal="left" vertical="center" wrapText="1"/>
    </xf>
    <xf numFmtId="0" fontId="4" fillId="20" borderId="22" xfId="0" applyFont="1" applyFill="1" applyBorder="1" applyAlignment="1">
      <alignment horizontal="center"/>
    </xf>
    <xf numFmtId="0" fontId="4" fillId="20" borderId="25" xfId="0" applyFont="1" applyFill="1" applyBorder="1" applyAlignment="1">
      <alignment horizontal="center"/>
    </xf>
    <xf numFmtId="164" fontId="25" fillId="2" borderId="29" xfId="0" applyNumberFormat="1" applyFont="1" applyBorder="1" applyAlignment="1">
      <alignment horizontal="center"/>
    </xf>
    <xf numFmtId="170" fontId="25" fillId="2" borderId="27" xfId="0" applyNumberFormat="1" applyFont="1" applyBorder="1" applyAlignment="1">
      <alignment horizontal="center"/>
    </xf>
    <xf numFmtId="170" fontId="4" fillId="2" borderId="5" xfId="0" applyNumberFormat="1" applyFont="1" applyBorder="1" applyAlignment="1">
      <alignment horizontal="center"/>
    </xf>
    <xf numFmtId="170" fontId="25" fillId="2" borderId="5" xfId="0" applyNumberFormat="1" applyFont="1" applyBorder="1" applyAlignment="1">
      <alignment horizontal="center"/>
    </xf>
    <xf numFmtId="170" fontId="4" fillId="2" borderId="28" xfId="0" applyNumberFormat="1" applyFont="1" applyBorder="1" applyAlignment="1">
      <alignment horizontal="center"/>
    </xf>
    <xf numFmtId="0" fontId="4" fillId="3" borderId="30" xfId="0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center"/>
    </xf>
    <xf numFmtId="164" fontId="4" fillId="2" borderId="18" xfId="0" applyNumberFormat="1" applyFont="1" applyBorder="1" applyAlignment="1">
      <alignment horizontal="center"/>
    </xf>
    <xf numFmtId="40" fontId="4" fillId="0" borderId="18" xfId="0" applyNumberFormat="1" applyFont="1" applyFill="1" applyBorder="1" applyAlignment="1">
      <alignment horizontal="center"/>
    </xf>
    <xf numFmtId="0" fontId="25" fillId="3" borderId="3" xfId="0" quotePrefix="1" applyFont="1" applyFill="1" applyBorder="1" applyAlignment="1">
      <alignment horizontal="center"/>
    </xf>
    <xf numFmtId="164" fontId="25" fillId="2" borderId="3" xfId="0" applyNumberFormat="1" applyFont="1" applyBorder="1" applyAlignment="1">
      <alignment horizontal="center"/>
    </xf>
    <xf numFmtId="40" fontId="25" fillId="0" borderId="3" xfId="0" applyNumberFormat="1" applyFont="1" applyFill="1" applyBorder="1" applyAlignment="1">
      <alignment horizontal="center"/>
    </xf>
    <xf numFmtId="0" fontId="25" fillId="3" borderId="30" xfId="0" applyFont="1" applyFill="1" applyBorder="1" applyAlignment="1">
      <alignment horizontal="left" vertical="top" wrapText="1"/>
    </xf>
    <xf numFmtId="164" fontId="25" fillId="2" borderId="31" xfId="0" applyNumberFormat="1" applyFont="1" applyBorder="1" applyAlignment="1">
      <alignment horizontal="center"/>
    </xf>
    <xf numFmtId="170" fontId="25" fillId="2" borderId="19" xfId="0" applyNumberFormat="1" applyFont="1" applyBorder="1" applyAlignment="1">
      <alignment horizontal="center"/>
    </xf>
    <xf numFmtId="0" fontId="2" fillId="2" borderId="6" xfId="0" applyFont="1" applyBorder="1" applyAlignment="1">
      <alignment horizontal="left" vertical="center"/>
    </xf>
    <xf numFmtId="49" fontId="2" fillId="2" borderId="6" xfId="0" applyNumberFormat="1" applyFont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6" xfId="0" applyNumberFormat="1" applyFont="1" applyBorder="1" applyAlignment="1">
      <alignment horizontal="right" vertical="center"/>
    </xf>
    <xf numFmtId="0" fontId="25" fillId="20" borderId="32" xfId="0" applyFont="1" applyFill="1" applyBorder="1" applyAlignment="1">
      <alignment horizontal="left" vertical="center" wrapText="1"/>
    </xf>
    <xf numFmtId="0" fontId="25" fillId="20" borderId="30" xfId="0" applyFont="1" applyFill="1" applyBorder="1" applyAlignment="1">
      <alignment horizontal="center" wrapText="1"/>
    </xf>
    <xf numFmtId="0" fontId="25" fillId="20" borderId="30" xfId="0" quotePrefix="1" applyFont="1" applyFill="1" applyBorder="1" applyAlignment="1">
      <alignment horizontal="center"/>
    </xf>
    <xf numFmtId="164" fontId="25" fillId="2" borderId="33" xfId="0" applyNumberFormat="1" applyFont="1" applyBorder="1" applyAlignment="1">
      <alignment horizontal="center"/>
    </xf>
    <xf numFmtId="40" fontId="25" fillId="0" borderId="18" xfId="0" applyNumberFormat="1" applyFont="1" applyFill="1" applyBorder="1" applyAlignment="1">
      <alignment horizontal="center"/>
    </xf>
    <xf numFmtId="49" fontId="25" fillId="2" borderId="34" xfId="0" applyNumberFormat="1" applyFont="1" applyBorder="1" applyAlignment="1">
      <alignment horizontal="left" vertical="center" wrapText="1"/>
    </xf>
    <xf numFmtId="49" fontId="25" fillId="2" borderId="35" xfId="0" applyNumberFormat="1" applyFont="1" applyBorder="1" applyAlignment="1">
      <alignment horizontal="center" wrapText="1"/>
    </xf>
    <xf numFmtId="49" fontId="25" fillId="2" borderId="36" xfId="0" applyNumberFormat="1" applyFont="1" applyBorder="1" applyAlignment="1">
      <alignment horizontal="center" wrapText="1"/>
    </xf>
    <xf numFmtId="49" fontId="25" fillId="0" borderId="35" xfId="0" applyNumberFormat="1" applyFont="1" applyFill="1" applyBorder="1" applyAlignment="1">
      <alignment horizontal="center" wrapText="1"/>
    </xf>
    <xf numFmtId="49" fontId="25" fillId="2" borderId="25" xfId="0" applyNumberFormat="1" applyFont="1" applyBorder="1" applyAlignment="1">
      <alignment horizontal="center" wrapText="1"/>
    </xf>
    <xf numFmtId="49" fontId="25" fillId="2" borderId="6" xfId="0" applyNumberFormat="1" applyFont="1" applyBorder="1" applyAlignment="1">
      <alignment horizontal="right" vertical="center"/>
    </xf>
    <xf numFmtId="0" fontId="26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topLeftCell="A40" zoomScale="110" zoomScaleNormal="110" workbookViewId="0">
      <selection activeCell="H7" sqref="H7"/>
    </sheetView>
  </sheetViews>
  <sheetFormatPr defaultColWidth="9.109375" defaultRowHeight="13.2" x14ac:dyDescent="0.25"/>
  <cols>
    <col min="1" max="1" width="38" style="3" customWidth="1"/>
    <col min="2" max="2" width="10.44140625" style="3" customWidth="1"/>
    <col min="3" max="3" width="12.109375" style="3" customWidth="1"/>
    <col min="4" max="4" width="17.109375" style="3" customWidth="1"/>
    <col min="5" max="5" width="17.109375" style="6" customWidth="1"/>
    <col min="6" max="6" width="11.5546875" style="3" customWidth="1"/>
    <col min="7" max="16384" width="9.109375" style="3"/>
  </cols>
  <sheetData>
    <row r="1" spans="1:6" x14ac:dyDescent="0.25">
      <c r="A1" s="1"/>
      <c r="B1" s="1"/>
      <c r="C1" s="1"/>
      <c r="D1" s="1"/>
      <c r="E1" s="5"/>
      <c r="F1" s="2"/>
    </row>
    <row r="2" spans="1:6" ht="35.4" customHeight="1" x14ac:dyDescent="0.25">
      <c r="A2" s="72" t="s">
        <v>65</v>
      </c>
      <c r="B2" s="73"/>
      <c r="C2" s="73"/>
      <c r="D2" s="73"/>
      <c r="E2" s="73"/>
      <c r="F2" s="73"/>
    </row>
    <row r="3" spans="1:6" x14ac:dyDescent="0.25">
      <c r="A3" s="57"/>
      <c r="B3" s="57"/>
      <c r="C3" s="57"/>
      <c r="D3" s="58"/>
      <c r="E3" s="59"/>
      <c r="F3" s="7"/>
    </row>
    <row r="4" spans="1:6" x14ac:dyDescent="0.25">
      <c r="A4" s="57"/>
      <c r="B4" s="57"/>
      <c r="C4" s="57"/>
      <c r="D4" s="58"/>
      <c r="E4" s="59"/>
      <c r="F4" s="60"/>
    </row>
    <row r="5" spans="1:6" x14ac:dyDescent="0.25">
      <c r="A5" s="57"/>
      <c r="B5" s="57"/>
      <c r="C5" s="57"/>
      <c r="D5" s="58"/>
      <c r="E5" s="59"/>
      <c r="F5" s="60"/>
    </row>
    <row r="6" spans="1:6" ht="16.2" thickBot="1" x14ac:dyDescent="0.3">
      <c r="A6" s="57"/>
      <c r="B6" s="57"/>
      <c r="C6" s="57"/>
      <c r="D6" s="58"/>
      <c r="E6" s="59"/>
      <c r="F6" s="71" t="s">
        <v>64</v>
      </c>
    </row>
    <row r="7" spans="1:6" ht="33.6" customHeight="1" thickBot="1" x14ac:dyDescent="0.35">
      <c r="A7" s="66" t="s">
        <v>0</v>
      </c>
      <c r="B7" s="67" t="s">
        <v>61</v>
      </c>
      <c r="C7" s="67" t="s">
        <v>62</v>
      </c>
      <c r="D7" s="68" t="s">
        <v>2</v>
      </c>
      <c r="E7" s="69" t="s">
        <v>3</v>
      </c>
      <c r="F7" s="70" t="s">
        <v>63</v>
      </c>
    </row>
    <row r="8" spans="1:6" s="4" customFormat="1" ht="23.4" customHeight="1" x14ac:dyDescent="0.3">
      <c r="A8" s="61" t="s">
        <v>4</v>
      </c>
      <c r="B8" s="62" t="s">
        <v>51</v>
      </c>
      <c r="C8" s="63"/>
      <c r="D8" s="64">
        <f>D9+D10+D11+D12+D13+D14</f>
        <v>183379512.53</v>
      </c>
      <c r="E8" s="65">
        <v>171406164.56999999</v>
      </c>
      <c r="F8" s="43">
        <f t="shared" ref="F8:F12" si="0">E8/D8</f>
        <v>0.93470727566667933</v>
      </c>
    </row>
    <row r="9" spans="1:6" s="4" customFormat="1" ht="62.4" x14ac:dyDescent="0.3">
      <c r="A9" s="20" t="s">
        <v>5</v>
      </c>
      <c r="B9" s="21" t="s">
        <v>51</v>
      </c>
      <c r="C9" s="22" t="s">
        <v>52</v>
      </c>
      <c r="D9" s="13">
        <v>2745580.51</v>
      </c>
      <c r="E9" s="12">
        <v>1473734.5</v>
      </c>
      <c r="F9" s="44">
        <f t="shared" si="0"/>
        <v>0.53676608448826735</v>
      </c>
    </row>
    <row r="10" spans="1:6" s="4" customFormat="1" ht="78" x14ac:dyDescent="0.3">
      <c r="A10" s="20" t="s">
        <v>6</v>
      </c>
      <c r="B10" s="21" t="s">
        <v>51</v>
      </c>
      <c r="C10" s="22" t="s">
        <v>53</v>
      </c>
      <c r="D10" s="13">
        <v>8103333.8099999996</v>
      </c>
      <c r="E10" s="12">
        <v>8153039.79</v>
      </c>
      <c r="F10" s="44">
        <f t="shared" si="0"/>
        <v>1.0061340160933097</v>
      </c>
    </row>
    <row r="11" spans="1:6" s="4" customFormat="1" ht="93.6" x14ac:dyDescent="0.3">
      <c r="A11" s="20" t="s">
        <v>7</v>
      </c>
      <c r="B11" s="21" t="s">
        <v>51</v>
      </c>
      <c r="C11" s="22" t="s">
        <v>54</v>
      </c>
      <c r="D11" s="13">
        <v>44303092.990000002</v>
      </c>
      <c r="E11" s="12">
        <v>40730820.25</v>
      </c>
      <c r="F11" s="44">
        <f t="shared" si="0"/>
        <v>0.91936741886607498</v>
      </c>
    </row>
    <row r="12" spans="1:6" s="4" customFormat="1" ht="78" x14ac:dyDescent="0.3">
      <c r="A12" s="20" t="s">
        <v>8</v>
      </c>
      <c r="B12" s="21" t="s">
        <v>51</v>
      </c>
      <c r="C12" s="22" t="s">
        <v>56</v>
      </c>
      <c r="D12" s="13">
        <v>16406141.25</v>
      </c>
      <c r="E12" s="12">
        <v>15585209.880000001</v>
      </c>
      <c r="F12" s="44">
        <f t="shared" si="0"/>
        <v>0.94996194671918976</v>
      </c>
    </row>
    <row r="13" spans="1:6" s="4" customFormat="1" ht="31.2" x14ac:dyDescent="0.3">
      <c r="A13" s="20" t="s">
        <v>9</v>
      </c>
      <c r="B13" s="21" t="s">
        <v>51</v>
      </c>
      <c r="C13" s="22" t="s">
        <v>57</v>
      </c>
      <c r="D13" s="13">
        <v>8052974.4500000002</v>
      </c>
      <c r="E13" s="12">
        <v>2784555.3</v>
      </c>
      <c r="F13" s="44">
        <f>E13/D13</f>
        <v>0.34577972614826807</v>
      </c>
    </row>
    <row r="14" spans="1:6" s="4" customFormat="1" ht="31.2" x14ac:dyDescent="0.3">
      <c r="A14" s="20" t="s">
        <v>10</v>
      </c>
      <c r="B14" s="21" t="s">
        <v>51</v>
      </c>
      <c r="C14" s="22">
        <v>13</v>
      </c>
      <c r="D14" s="13">
        <v>103768389.52</v>
      </c>
      <c r="E14" s="12">
        <v>102678804.84999999</v>
      </c>
      <c r="F14" s="44">
        <f>E14/D14</f>
        <v>0.98949984022070614</v>
      </c>
    </row>
    <row r="15" spans="1:6" s="4" customFormat="1" ht="15.6" x14ac:dyDescent="0.3">
      <c r="A15" s="23" t="s">
        <v>11</v>
      </c>
      <c r="B15" s="24" t="s">
        <v>52</v>
      </c>
      <c r="C15" s="25"/>
      <c r="D15" s="19">
        <f>D16+D17</f>
        <v>1926563.62</v>
      </c>
      <c r="E15" s="18">
        <v>2533373.5499999998</v>
      </c>
      <c r="F15" s="45">
        <f t="shared" ref="F15:F21" si="1">E15/D15</f>
        <v>1.3149700968608551</v>
      </c>
    </row>
    <row r="16" spans="1:6" s="4" customFormat="1" ht="31.2" x14ac:dyDescent="0.3">
      <c r="A16" s="20" t="s">
        <v>12</v>
      </c>
      <c r="B16" s="21" t="s">
        <v>52</v>
      </c>
      <c r="C16" s="22" t="s">
        <v>53</v>
      </c>
      <c r="D16" s="13">
        <v>1887199.62</v>
      </c>
      <c r="E16" s="12">
        <v>2258473.5499999998</v>
      </c>
      <c r="F16" s="44">
        <f t="shared" si="1"/>
        <v>1.1967327282526687</v>
      </c>
    </row>
    <row r="17" spans="1:6" s="4" customFormat="1" ht="31.2" x14ac:dyDescent="0.3">
      <c r="A17" s="20" t="s">
        <v>13</v>
      </c>
      <c r="B17" s="21" t="s">
        <v>52</v>
      </c>
      <c r="C17" s="22" t="s">
        <v>54</v>
      </c>
      <c r="D17" s="13">
        <v>39364</v>
      </c>
      <c r="E17" s="12">
        <v>274900</v>
      </c>
      <c r="F17" s="44">
        <f t="shared" si="1"/>
        <v>6.9835382583070826</v>
      </c>
    </row>
    <row r="18" spans="1:6" s="4" customFormat="1" ht="31.2" x14ac:dyDescent="0.3">
      <c r="A18" s="23" t="s">
        <v>14</v>
      </c>
      <c r="B18" s="24" t="s">
        <v>53</v>
      </c>
      <c r="C18" s="25"/>
      <c r="D18" s="19">
        <f>D19+D20+D21</f>
        <v>21813701.890000001</v>
      </c>
      <c r="E18" s="18">
        <v>26004784.289999999</v>
      </c>
      <c r="F18" s="45">
        <f t="shared" si="1"/>
        <v>1.1921307268768218</v>
      </c>
    </row>
    <row r="19" spans="1:6" s="4" customFormat="1" ht="15.6" x14ac:dyDescent="0.3">
      <c r="A19" s="20" t="s">
        <v>15</v>
      </c>
      <c r="B19" s="21" t="s">
        <v>53</v>
      </c>
      <c r="C19" s="22" t="s">
        <v>59</v>
      </c>
      <c r="D19" s="13">
        <v>14211911.26</v>
      </c>
      <c r="E19" s="12">
        <v>519837.34</v>
      </c>
      <c r="F19" s="44">
        <f t="shared" si="1"/>
        <v>3.6577581332294364E-2</v>
      </c>
    </row>
    <row r="20" spans="1:6" s="4" customFormat="1" ht="62.4" x14ac:dyDescent="0.3">
      <c r="A20" s="17" t="s">
        <v>16</v>
      </c>
      <c r="B20" s="21" t="s">
        <v>53</v>
      </c>
      <c r="C20" s="22" t="s">
        <v>60</v>
      </c>
      <c r="D20" s="14">
        <v>0</v>
      </c>
      <c r="E20" s="12">
        <v>13246031.300000001</v>
      </c>
      <c r="F20" s="44"/>
    </row>
    <row r="21" spans="1:6" s="4" customFormat="1" ht="46.8" x14ac:dyDescent="0.3">
      <c r="A21" s="20" t="s">
        <v>17</v>
      </c>
      <c r="B21" s="21" t="s">
        <v>53</v>
      </c>
      <c r="C21" s="22">
        <v>14</v>
      </c>
      <c r="D21" s="13">
        <v>7601790.6299999999</v>
      </c>
      <c r="E21" s="12">
        <v>12238915.65</v>
      </c>
      <c r="F21" s="44">
        <f t="shared" si="1"/>
        <v>1.6100043063143401</v>
      </c>
    </row>
    <row r="22" spans="1:6" s="4" customFormat="1" ht="22.2" customHeight="1" x14ac:dyDescent="0.3">
      <c r="A22" s="23" t="s">
        <v>18</v>
      </c>
      <c r="B22" s="24" t="s">
        <v>54</v>
      </c>
      <c r="C22" s="25"/>
      <c r="D22" s="19">
        <f>D23+D24+D25+D26+D27</f>
        <v>71805727.069999993</v>
      </c>
      <c r="E22" s="18">
        <v>53563765.93</v>
      </c>
      <c r="F22" s="45">
        <f t="shared" ref="F22:F34" si="2">E22/D22</f>
        <v>0.74595395263922648</v>
      </c>
    </row>
    <row r="23" spans="1:6" s="4" customFormat="1" ht="15.6" x14ac:dyDescent="0.3">
      <c r="A23" s="26" t="s">
        <v>19</v>
      </c>
      <c r="B23" s="27" t="s">
        <v>54</v>
      </c>
      <c r="C23" s="28" t="s">
        <v>55</v>
      </c>
      <c r="D23" s="13">
        <v>506276.1</v>
      </c>
      <c r="E23" s="12">
        <v>241073.25</v>
      </c>
      <c r="F23" s="44">
        <f t="shared" si="2"/>
        <v>0.47616952488967978</v>
      </c>
    </row>
    <row r="24" spans="1:6" s="4" customFormat="1" ht="15.6" x14ac:dyDescent="0.3">
      <c r="A24" s="20" t="s">
        <v>20</v>
      </c>
      <c r="B24" s="21" t="s">
        <v>54</v>
      </c>
      <c r="C24" s="22" t="s">
        <v>58</v>
      </c>
      <c r="D24" s="13">
        <v>14890035.529999999</v>
      </c>
      <c r="E24" s="12">
        <v>16434150.74</v>
      </c>
      <c r="F24" s="44">
        <f t="shared" si="2"/>
        <v>1.103701244156803</v>
      </c>
    </row>
    <row r="25" spans="1:6" s="4" customFormat="1" ht="31.2" x14ac:dyDescent="0.3">
      <c r="A25" s="20" t="s">
        <v>21</v>
      </c>
      <c r="B25" s="21" t="s">
        <v>54</v>
      </c>
      <c r="C25" s="22" t="s">
        <v>59</v>
      </c>
      <c r="D25" s="13">
        <v>52886174.740000002</v>
      </c>
      <c r="E25" s="12">
        <v>35899464.270000003</v>
      </c>
      <c r="F25" s="44">
        <f t="shared" si="2"/>
        <v>0.6788062181938781</v>
      </c>
    </row>
    <row r="26" spans="1:6" s="4" customFormat="1" ht="15.6" x14ac:dyDescent="0.3">
      <c r="A26" s="20" t="s">
        <v>22</v>
      </c>
      <c r="B26" s="21" t="s">
        <v>54</v>
      </c>
      <c r="C26" s="22">
        <v>10</v>
      </c>
      <c r="D26" s="13">
        <v>3391145.49</v>
      </c>
      <c r="E26" s="12">
        <v>887053.37</v>
      </c>
      <c r="F26" s="44">
        <f t="shared" si="2"/>
        <v>0.26157927243634715</v>
      </c>
    </row>
    <row r="27" spans="1:6" s="4" customFormat="1" ht="31.2" x14ac:dyDescent="0.3">
      <c r="A27" s="20" t="s">
        <v>23</v>
      </c>
      <c r="B27" s="21" t="s">
        <v>54</v>
      </c>
      <c r="C27" s="22">
        <v>12</v>
      </c>
      <c r="D27" s="13">
        <v>132095.21</v>
      </c>
      <c r="E27" s="12">
        <v>102024.3</v>
      </c>
      <c r="F27" s="44">
        <f t="shared" si="2"/>
        <v>0.77235427386049815</v>
      </c>
    </row>
    <row r="28" spans="1:6" s="4" customFormat="1" ht="31.2" x14ac:dyDescent="0.3">
      <c r="A28" s="23" t="s">
        <v>24</v>
      </c>
      <c r="B28" s="24" t="s">
        <v>55</v>
      </c>
      <c r="C28" s="25"/>
      <c r="D28" s="19">
        <f>D29+D30+D31+D32</f>
        <v>111880374.34</v>
      </c>
      <c r="E28" s="18">
        <v>53953636.350000001</v>
      </c>
      <c r="F28" s="45">
        <f t="shared" si="2"/>
        <v>0.4822439741400672</v>
      </c>
    </row>
    <row r="29" spans="1:6" s="4" customFormat="1" ht="15.6" x14ac:dyDescent="0.3">
      <c r="A29" s="20" t="s">
        <v>25</v>
      </c>
      <c r="B29" s="21" t="s">
        <v>55</v>
      </c>
      <c r="C29" s="22" t="s">
        <v>51</v>
      </c>
      <c r="D29" s="13">
        <v>13562441.390000001</v>
      </c>
      <c r="E29" s="12">
        <v>4090151.51</v>
      </c>
      <c r="F29" s="44">
        <f t="shared" si="2"/>
        <v>0.30157929478801598</v>
      </c>
    </row>
    <row r="30" spans="1:6" s="4" customFormat="1" ht="15.6" x14ac:dyDescent="0.3">
      <c r="A30" s="17" t="s">
        <v>26</v>
      </c>
      <c r="B30" s="27" t="s">
        <v>55</v>
      </c>
      <c r="C30" s="28" t="s">
        <v>52</v>
      </c>
      <c r="D30" s="13">
        <v>24509947.879999999</v>
      </c>
      <c r="E30" s="12">
        <v>1977989.59</v>
      </c>
      <c r="F30" s="44">
        <f t="shared" si="2"/>
        <v>8.0701501271409487E-2</v>
      </c>
    </row>
    <row r="31" spans="1:6" s="4" customFormat="1" ht="15.6" x14ac:dyDescent="0.3">
      <c r="A31" s="20" t="s">
        <v>27</v>
      </c>
      <c r="B31" s="21" t="s">
        <v>55</v>
      </c>
      <c r="C31" s="22" t="s">
        <v>53</v>
      </c>
      <c r="D31" s="13">
        <v>57407594.229999997</v>
      </c>
      <c r="E31" s="12">
        <v>33258748.870000001</v>
      </c>
      <c r="F31" s="44">
        <f t="shared" si="2"/>
        <v>0.57934406268186167</v>
      </c>
    </row>
    <row r="32" spans="1:6" s="4" customFormat="1" ht="31.2" x14ac:dyDescent="0.3">
      <c r="A32" s="20" t="s">
        <v>28</v>
      </c>
      <c r="B32" s="37" t="s">
        <v>55</v>
      </c>
      <c r="C32" s="38" t="s">
        <v>55</v>
      </c>
      <c r="D32" s="15">
        <v>16400390.84</v>
      </c>
      <c r="E32" s="16">
        <v>14626746.380000001</v>
      </c>
      <c r="F32" s="46">
        <f t="shared" si="2"/>
        <v>0.89185352487611824</v>
      </c>
    </row>
    <row r="33" spans="1:6" s="4" customFormat="1" ht="15.6" x14ac:dyDescent="0.3">
      <c r="A33" s="54" t="s">
        <v>29</v>
      </c>
      <c r="B33" s="51" t="s">
        <v>56</v>
      </c>
      <c r="C33" s="29"/>
      <c r="D33" s="52">
        <v>0</v>
      </c>
      <c r="E33" s="53">
        <v>33762006.439999998</v>
      </c>
      <c r="F33" s="46"/>
    </row>
    <row r="34" spans="1:6" s="4" customFormat="1" ht="31.2" x14ac:dyDescent="0.3">
      <c r="A34" s="47" t="s">
        <v>1</v>
      </c>
      <c r="B34" s="48" t="s">
        <v>56</v>
      </c>
      <c r="C34" s="48" t="s">
        <v>52</v>
      </c>
      <c r="D34" s="49">
        <v>0</v>
      </c>
      <c r="E34" s="50">
        <v>33762006.439999998</v>
      </c>
      <c r="F34" s="46"/>
    </row>
    <row r="35" spans="1:6" s="4" customFormat="1" ht="15.6" x14ac:dyDescent="0.3">
      <c r="A35" s="30" t="s">
        <v>30</v>
      </c>
      <c r="B35" s="31" t="s">
        <v>57</v>
      </c>
      <c r="C35" s="32"/>
      <c r="D35" s="19">
        <f>D36+D37+D38+D39+D40</f>
        <v>725390528.85000002</v>
      </c>
      <c r="E35" s="19">
        <f>E36+E37+E38+E39+E40</f>
        <v>724751899.16999996</v>
      </c>
      <c r="F35" s="45">
        <f t="shared" ref="F35:F55" si="3">E35/D35</f>
        <v>0.99911960570947556</v>
      </c>
    </row>
    <row r="36" spans="1:6" s="4" customFormat="1" ht="15.6" x14ac:dyDescent="0.3">
      <c r="A36" s="20" t="s">
        <v>31</v>
      </c>
      <c r="B36" s="33" t="s">
        <v>57</v>
      </c>
      <c r="C36" s="22" t="s">
        <v>51</v>
      </c>
      <c r="D36" s="13">
        <v>311952544.86000001</v>
      </c>
      <c r="E36" s="12">
        <v>287858829.25</v>
      </c>
      <c r="F36" s="44">
        <f t="shared" si="3"/>
        <v>0.92276480507375591</v>
      </c>
    </row>
    <row r="37" spans="1:6" s="4" customFormat="1" ht="15.6" x14ac:dyDescent="0.3">
      <c r="A37" s="20" t="s">
        <v>32</v>
      </c>
      <c r="B37" s="33" t="s">
        <v>57</v>
      </c>
      <c r="C37" s="22" t="s">
        <v>52</v>
      </c>
      <c r="D37" s="13">
        <v>326723696.97000003</v>
      </c>
      <c r="E37" s="12">
        <v>333385619.58999997</v>
      </c>
      <c r="F37" s="44">
        <f t="shared" si="3"/>
        <v>1.0203900809209185</v>
      </c>
    </row>
    <row r="38" spans="1:6" s="4" customFormat="1" ht="15.6" x14ac:dyDescent="0.3">
      <c r="A38" s="20" t="s">
        <v>33</v>
      </c>
      <c r="B38" s="33" t="s">
        <v>57</v>
      </c>
      <c r="C38" s="22" t="s">
        <v>53</v>
      </c>
      <c r="D38" s="13">
        <v>76032800.329999998</v>
      </c>
      <c r="E38" s="12">
        <v>85688648.680000007</v>
      </c>
      <c r="F38" s="44">
        <f t="shared" si="3"/>
        <v>1.1269958269074845</v>
      </c>
    </row>
    <row r="39" spans="1:6" s="4" customFormat="1" ht="15.6" x14ac:dyDescent="0.3">
      <c r="A39" s="20" t="s">
        <v>34</v>
      </c>
      <c r="B39" s="21" t="s">
        <v>57</v>
      </c>
      <c r="C39" s="22" t="s">
        <v>57</v>
      </c>
      <c r="D39" s="13">
        <v>467637.28</v>
      </c>
      <c r="E39" s="12">
        <v>815516.16000000003</v>
      </c>
      <c r="F39" s="44">
        <f t="shared" si="3"/>
        <v>1.7439075002745716</v>
      </c>
    </row>
    <row r="40" spans="1:6" s="4" customFormat="1" ht="31.2" x14ac:dyDescent="0.3">
      <c r="A40" s="20" t="s">
        <v>35</v>
      </c>
      <c r="B40" s="21" t="s">
        <v>57</v>
      </c>
      <c r="C40" s="22" t="s">
        <v>59</v>
      </c>
      <c r="D40" s="13">
        <v>10213849.41</v>
      </c>
      <c r="E40" s="12">
        <v>17003285.489999998</v>
      </c>
      <c r="F40" s="44">
        <f t="shared" si="3"/>
        <v>1.6647284297487992</v>
      </c>
    </row>
    <row r="41" spans="1:6" s="4" customFormat="1" ht="15.6" x14ac:dyDescent="0.3">
      <c r="A41" s="23" t="s">
        <v>36</v>
      </c>
      <c r="B41" s="24" t="s">
        <v>58</v>
      </c>
      <c r="C41" s="34"/>
      <c r="D41" s="19">
        <f>D42</f>
        <v>87263887.109999999</v>
      </c>
      <c r="E41" s="18">
        <v>75212901.129999995</v>
      </c>
      <c r="F41" s="45">
        <f t="shared" si="3"/>
        <v>0.86190179719121152</v>
      </c>
    </row>
    <row r="42" spans="1:6" s="4" customFormat="1" ht="15.6" x14ac:dyDescent="0.3">
      <c r="A42" s="20" t="s">
        <v>37</v>
      </c>
      <c r="B42" s="21" t="s">
        <v>58</v>
      </c>
      <c r="C42" s="22" t="s">
        <v>51</v>
      </c>
      <c r="D42" s="13">
        <v>87263887.109999999</v>
      </c>
      <c r="E42" s="12">
        <v>75212901.129999995</v>
      </c>
      <c r="F42" s="44">
        <f t="shared" si="3"/>
        <v>0.86190179719121152</v>
      </c>
    </row>
    <row r="43" spans="1:6" s="4" customFormat="1" ht="15.6" x14ac:dyDescent="0.3">
      <c r="A43" s="23" t="s">
        <v>38</v>
      </c>
      <c r="B43" s="24" t="s">
        <v>59</v>
      </c>
      <c r="C43" s="22"/>
      <c r="D43" s="19">
        <f>D44</f>
        <v>2456896.52</v>
      </c>
      <c r="E43" s="18">
        <v>3247500</v>
      </c>
      <c r="F43" s="45">
        <f t="shared" si="3"/>
        <v>1.3217894907515275</v>
      </c>
    </row>
    <row r="44" spans="1:6" s="4" customFormat="1" ht="31.2" x14ac:dyDescent="0.3">
      <c r="A44" s="35" t="s">
        <v>39</v>
      </c>
      <c r="B44" s="21" t="s">
        <v>59</v>
      </c>
      <c r="C44" s="22" t="s">
        <v>59</v>
      </c>
      <c r="D44" s="13">
        <v>2456896.52</v>
      </c>
      <c r="E44" s="12">
        <v>3247500</v>
      </c>
      <c r="F44" s="44">
        <f t="shared" si="3"/>
        <v>1.3217894907515275</v>
      </c>
    </row>
    <row r="45" spans="1:6" s="4" customFormat="1" ht="15.6" x14ac:dyDescent="0.3">
      <c r="A45" s="23" t="s">
        <v>40</v>
      </c>
      <c r="B45" s="24" t="s">
        <v>60</v>
      </c>
      <c r="C45" s="34"/>
      <c r="D45" s="19">
        <f>D46+D47+D48+D49</f>
        <v>51156506.399999999</v>
      </c>
      <c r="E45" s="18">
        <v>35964404.770000003</v>
      </c>
      <c r="F45" s="45">
        <f t="shared" si="3"/>
        <v>0.70302699110821232</v>
      </c>
    </row>
    <row r="46" spans="1:6" s="4" customFormat="1" ht="15.6" x14ac:dyDescent="0.3">
      <c r="A46" s="20" t="s">
        <v>41</v>
      </c>
      <c r="B46" s="21">
        <v>10</v>
      </c>
      <c r="C46" s="22" t="s">
        <v>51</v>
      </c>
      <c r="D46" s="13">
        <v>4445379.59</v>
      </c>
      <c r="E46" s="12">
        <v>4135484.17</v>
      </c>
      <c r="F46" s="44">
        <f t="shared" si="3"/>
        <v>0.93028819840332244</v>
      </c>
    </row>
    <row r="47" spans="1:6" s="4" customFormat="1" ht="15.6" x14ac:dyDescent="0.3">
      <c r="A47" s="20" t="s">
        <v>42</v>
      </c>
      <c r="B47" s="21">
        <v>10</v>
      </c>
      <c r="C47" s="22" t="s">
        <v>53</v>
      </c>
      <c r="D47" s="13">
        <v>16591578.279999999</v>
      </c>
      <c r="E47" s="12">
        <v>12374556.85</v>
      </c>
      <c r="F47" s="44">
        <f t="shared" si="3"/>
        <v>0.7458336175839686</v>
      </c>
    </row>
    <row r="48" spans="1:6" s="4" customFormat="1" ht="15.6" x14ac:dyDescent="0.3">
      <c r="A48" s="20" t="s">
        <v>43</v>
      </c>
      <c r="B48" s="21">
        <v>10</v>
      </c>
      <c r="C48" s="22" t="s">
        <v>54</v>
      </c>
      <c r="D48" s="13">
        <v>26694548.530000001</v>
      </c>
      <c r="E48" s="12">
        <v>19349363.75</v>
      </c>
      <c r="F48" s="44">
        <f t="shared" si="3"/>
        <v>0.72484326634161655</v>
      </c>
    </row>
    <row r="49" spans="1:6" s="4" customFormat="1" ht="31.2" x14ac:dyDescent="0.3">
      <c r="A49" s="20" t="s">
        <v>44</v>
      </c>
      <c r="B49" s="21">
        <v>10</v>
      </c>
      <c r="C49" s="22" t="s">
        <v>56</v>
      </c>
      <c r="D49" s="13">
        <v>3425000</v>
      </c>
      <c r="E49" s="12">
        <v>105000</v>
      </c>
      <c r="F49" s="44">
        <f t="shared" si="3"/>
        <v>3.0656934306569343E-2</v>
      </c>
    </row>
    <row r="50" spans="1:6" s="4" customFormat="1" ht="15.6" x14ac:dyDescent="0.3">
      <c r="A50" s="23" t="s">
        <v>45</v>
      </c>
      <c r="B50" s="24">
        <v>11</v>
      </c>
      <c r="C50" s="25"/>
      <c r="D50" s="19">
        <f>D51+D52</f>
        <v>63515325.189999998</v>
      </c>
      <c r="E50" s="18">
        <v>70273157.180000007</v>
      </c>
      <c r="F50" s="45">
        <f t="shared" si="3"/>
        <v>1.1063968730347298</v>
      </c>
    </row>
    <row r="51" spans="1:6" s="4" customFormat="1" ht="15.6" x14ac:dyDescent="0.3">
      <c r="A51" s="20" t="s">
        <v>46</v>
      </c>
      <c r="B51" s="21">
        <v>11</v>
      </c>
      <c r="C51" s="22" t="s">
        <v>51</v>
      </c>
      <c r="D51" s="13">
        <v>25918381.300000001</v>
      </c>
      <c r="E51" s="12">
        <v>29271200</v>
      </c>
      <c r="F51" s="44">
        <f t="shared" si="3"/>
        <v>1.1293606518552144</v>
      </c>
    </row>
    <row r="52" spans="1:6" s="4" customFormat="1" ht="15.6" x14ac:dyDescent="0.3">
      <c r="A52" s="20" t="s">
        <v>47</v>
      </c>
      <c r="B52" s="21">
        <v>11</v>
      </c>
      <c r="C52" s="22" t="s">
        <v>52</v>
      </c>
      <c r="D52" s="13">
        <v>37596943.890000001</v>
      </c>
      <c r="E52" s="12">
        <v>41001957.18</v>
      </c>
      <c r="F52" s="44">
        <f t="shared" si="3"/>
        <v>1.0905662252751789</v>
      </c>
    </row>
    <row r="53" spans="1:6" s="4" customFormat="1" ht="31.2" x14ac:dyDescent="0.3">
      <c r="A53" s="23" t="s">
        <v>48</v>
      </c>
      <c r="B53" s="24">
        <v>13</v>
      </c>
      <c r="C53" s="25"/>
      <c r="D53" s="19">
        <f>D54</f>
        <v>17619386.09</v>
      </c>
      <c r="E53" s="18">
        <v>15139723.710000001</v>
      </c>
      <c r="F53" s="45">
        <f t="shared" si="3"/>
        <v>0.8592651090489839</v>
      </c>
    </row>
    <row r="54" spans="1:6" s="4" customFormat="1" ht="47.4" thickBot="1" x14ac:dyDescent="0.35">
      <c r="A54" s="36" t="s">
        <v>49</v>
      </c>
      <c r="B54" s="37">
        <v>13</v>
      </c>
      <c r="C54" s="38" t="s">
        <v>51</v>
      </c>
      <c r="D54" s="15">
        <v>17619386.09</v>
      </c>
      <c r="E54" s="16">
        <v>15139723.710000001</v>
      </c>
      <c r="F54" s="46">
        <f t="shared" si="3"/>
        <v>0.8592651090489839</v>
      </c>
    </row>
    <row r="55" spans="1:6" s="7" customFormat="1" ht="16.2" thickBot="1" x14ac:dyDescent="0.35">
      <c r="A55" s="39" t="s">
        <v>50</v>
      </c>
      <c r="B55" s="40"/>
      <c r="C55" s="41"/>
      <c r="D55" s="42">
        <f>D53+D50+D45+D43+D41+D35+D33+D28+D22+D18+D15+D8</f>
        <v>1338208409.6100001</v>
      </c>
      <c r="E55" s="55">
        <f>E53+E50+E45+E43+E41+E35+E33+E28+E22+E18+E15+E8</f>
        <v>1265813317.0899999</v>
      </c>
      <c r="F55" s="56">
        <f t="shared" si="3"/>
        <v>0.94590148141342301</v>
      </c>
    </row>
    <row r="56" spans="1:6" s="7" customFormat="1" x14ac:dyDescent="0.25">
      <c r="D56" s="8"/>
      <c r="E56" s="9"/>
      <c r="F56" s="10"/>
    </row>
    <row r="57" spans="1:6" s="7" customFormat="1" x14ac:dyDescent="0.25">
      <c r="D57" s="8"/>
      <c r="E57" s="9"/>
    </row>
    <row r="59" spans="1:6" x14ac:dyDescent="0.25">
      <c r="D5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ageMargins left="0.78740157480314965" right="0.19685039370078741" top="0.39370078740157483" bottom="0.39370078740157483" header="0" footer="0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Пашкевич Юлия Васильевна</cp:lastModifiedBy>
  <cp:lastPrinted>2021-11-29T13:22:55Z</cp:lastPrinted>
  <dcterms:created xsi:type="dcterms:W3CDTF">1999-06-18T11:49:53Z</dcterms:created>
  <dcterms:modified xsi:type="dcterms:W3CDTF">2021-11-30T07:11:30Z</dcterms:modified>
</cp:coreProperties>
</file>