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1352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56" i="2" l="1"/>
  <c r="F54" i="2"/>
  <c r="E54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5" i="2"/>
  <c r="E51" i="2"/>
  <c r="E46" i="2"/>
  <c r="E44" i="2"/>
  <c r="E42" i="2"/>
  <c r="E36" i="2"/>
  <c r="E34" i="2"/>
  <c r="E29" i="2"/>
  <c r="E23" i="2"/>
  <c r="E19" i="2"/>
  <c r="E16" i="2"/>
  <c r="E9" i="2"/>
  <c r="D54" i="2"/>
  <c r="D51" i="2"/>
  <c r="D46" i="2"/>
  <c r="D44" i="2"/>
  <c r="D42" i="2"/>
  <c r="D36" i="2"/>
  <c r="D34" i="2"/>
  <c r="D29" i="2"/>
  <c r="D23" i="2"/>
  <c r="D19" i="2"/>
  <c r="D16" i="2"/>
  <c r="D9" i="2" l="1"/>
  <c r="F56" i="2"/>
  <c r="D56" i="2" l="1"/>
  <c r="F9" i="2" l="1"/>
</calcChain>
</file>

<file path=xl/sharedStrings.xml><?xml version="1.0" encoding="utf-8"?>
<sst xmlns="http://schemas.openxmlformats.org/spreadsheetml/2006/main" count="132" uniqueCount="73">
  <si>
    <t xml:space="preserve"> Наименование показателя</t>
  </si>
  <si>
    <t>Сбор, удаление отходов и очистка сточных вод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</si>
  <si>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</si>
  <si>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</si>
  <si>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</si>
  <si>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</si>
  <si>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</si>
  <si>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</si>
  <si>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</si>
  <si>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</si>
  <si>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</si>
  <si>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 xml:space="preserve">  Мобилизационная  подготовка  экономики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</si>
  <si>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</si>
  <si>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</si>
  <si>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</si>
  <si>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</si>
  <si>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</si>
  <si>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Сельское хозяйство и рыболовство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</si>
  <si>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</si>
  <si>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</si>
  <si>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</si>
  <si>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</si>
  <si>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</si>
  <si>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</si>
  <si>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Коммунальное 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</si>
  <si>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</si>
  <si>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</si>
  <si>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</si>
  <si>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</si>
  <si>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</si>
  <si>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</si>
  <si>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</si>
  <si>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</si>
  <si>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</si>
  <si>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</si>
  <si>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</si>
  <si>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Здравоохранение</t>
  </si>
  <si>
    <t xml:space="preserve">  Другие вопросы в области здравоохранения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</si>
  <si>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</si>
  <si>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</si>
  <si>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</si>
  <si>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</si>
  <si>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 вопросы  в  области  социальной  политики  </t>
  </si>
  <si>
    <t>Физическая  культура  и  спорт</t>
  </si>
  <si>
    <t xml:space="preserve">  Физическая культура</t>
  </si>
  <si>
    <t xml:space="preserve">  Массовый  спорт</t>
  </si>
  <si>
    <t>Обслуживание  государственного  и  муниципального  долга</t>
  </si>
  <si>
    <t xml:space="preserve">  Обслуживание    государственного  внутреннего  и  муниципального  долга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</si>
  <si>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</si>
  <si>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</si>
  <si>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</si>
  <si>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</si>
  <si>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</si>
  <si>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</si>
  <si>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</si>
  <si>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</si>
  <si>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</si>
  <si>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</si>
  <si>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</si>
  <si>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</si>
  <si>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</si>
  <si>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%
гр.5/гр.4</t>
  </si>
  <si>
    <t xml:space="preserve">  (руб.)</t>
  </si>
  <si>
    <t>Исполнено за 2020 год</t>
  </si>
  <si>
    <t>Аналитические данные о расходах бюджета городского округа Лыткарино по разделам и подразделам классификации  расходов  за отчетный период 2021 года в сравнении  с периодом 2020 года.</t>
  </si>
  <si>
    <t>Исполнено за 2021 год</t>
  </si>
  <si>
    <t>-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</si>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</sst>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_ ;\-&quot;  &quot;"/>
    <numFmt numFmtId="165" formatCode="_-* #,##0_р_._-;\-* #,##0_р_._-;_-* &quot;-&quot;_р_._-;_-@_-"/>
    <numFmt numFmtId="166" formatCode="_-* #,##0.00_р_._-;\-* #,##0.00_р_._-;_-* &quot;-&quot;??_р_._-;_-@_-"/>
    <numFmt numFmtId="167" formatCode="#,##0.00\ _₽"/>
    <numFmt numFmtId="168" formatCode="&quot;&quot;###,##0.00"/>
    <numFmt numFmtId="169" formatCode="0.0%"/>
  </numFmts>
  <fonts count="2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5" applyNumberFormat="0" applyAlignment="0" applyProtection="0"/>
    <xf numFmtId="0" fontId="9" fillId="17" borderId="6" applyNumberFormat="0" applyAlignment="0" applyProtection="0"/>
    <xf numFmtId="0" fontId="10" fillId="17" borderId="5" applyNumberFormat="0" applyAlignment="0" applyProtection="0"/>
    <xf numFmtId="0" fontId="11" fillId="2" borderId="7" applyNumberFormat="0" applyFill="0" applyAlignment="0" applyProtection="0"/>
    <xf numFmtId="0" fontId="12" fillId="2" borderId="8" applyNumberFormat="0" applyFill="0" applyAlignment="0" applyProtection="0"/>
    <xf numFmtId="0" fontId="13" fillId="2" borderId="9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10" applyNumberFormat="0" applyFill="0" applyAlignment="0" applyProtection="0"/>
    <xf numFmtId="0" fontId="15" fillId="18" borderId="11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2" applyNumberFormat="0" applyFont="0" applyAlignment="0" applyProtection="0"/>
    <xf numFmtId="0" fontId="20" fillId="2" borderId="13" applyNumberFormat="0" applyFill="0" applyAlignment="0" applyProtection="0"/>
    <xf numFmtId="0" fontId="20" fillId="2" borderId="1" applyNumberFormat="0" applyFill="0" applyBorder="0" applyAlignment="0" applyProtection="0"/>
    <xf numFmtId="165" fontId="22" fillId="2" borderId="1" applyFont="0" applyFill="0" applyBorder="0" applyAlignment="0" applyProtection="0"/>
    <xf numFmtId="166" fontId="22" fillId="2" borderId="1" applyFont="0" applyFill="0" applyBorder="0" applyAlignment="0" applyProtection="0"/>
    <xf numFmtId="0" fontId="21" fillId="8" borderId="1" applyNumberFormat="0" applyBorder="0" applyAlignment="0" applyProtection="0"/>
  </cellStyleXfs>
  <cellXfs count="75">
    <xf numFmtId="0" fontId="0" fillId="2" borderId="1" xfId="0"/>
    <xf numFmtId="0" fontId="2" fillId="2" borderId="1" xfId="0" applyFont="1" applyAlignment="1">
      <alignment horizontal="left" vertical="center"/>
    </xf>
    <xf numFmtId="0" fontId="24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2" fillId="0" borderId="1" xfId="0" applyFont="1" applyFill="1" applyAlignment="1">
      <alignment horizontal="left" vertical="center"/>
    </xf>
    <xf numFmtId="0" fontId="0" fillId="0" borderId="1" xfId="0" applyFill="1" applyAlignment="1">
      <alignment horizontal="left" vertical="center"/>
    </xf>
    <xf numFmtId="0" fontId="0" fillId="2" borderId="4" xfId="0" applyBorder="1" applyAlignment="1">
      <alignment horizontal="left" vertical="center"/>
    </xf>
    <xf numFmtId="164" fontId="2" fillId="2" borderId="4" xfId="0" applyNumberFormat="1" applyFont="1" applyBorder="1" applyAlignment="1">
      <alignment horizontal="left" vertical="center"/>
    </xf>
    <xf numFmtId="40" fontId="2" fillId="0" borderId="4" xfId="0" applyNumberFormat="1" applyFont="1" applyFill="1" applyBorder="1" applyAlignment="1">
      <alignment horizontal="left" vertical="center"/>
    </xf>
    <xf numFmtId="167" fontId="0" fillId="2" borderId="4" xfId="0" applyNumberFormat="1" applyBorder="1" applyAlignment="1">
      <alignment horizontal="left" vertical="center"/>
    </xf>
    <xf numFmtId="2" fontId="0" fillId="2" borderId="1" xfId="0" applyNumberFormat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20" borderId="2" xfId="0" applyFont="1" applyFill="1" applyBorder="1" applyAlignment="1">
      <alignment horizontal="left" vertical="center" wrapText="1"/>
    </xf>
    <xf numFmtId="0" fontId="4" fillId="20" borderId="16" xfId="0" quotePrefix="1" applyFont="1" applyFill="1" applyBorder="1" applyAlignment="1">
      <alignment horizontal="center"/>
    </xf>
    <xf numFmtId="0" fontId="25" fillId="20" borderId="2" xfId="0" applyFont="1" applyFill="1" applyBorder="1" applyAlignment="1">
      <alignment horizontal="left" vertical="center" wrapText="1"/>
    </xf>
    <xf numFmtId="0" fontId="25" fillId="20" borderId="16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6" xfId="0" quotePrefix="1" applyFont="1" applyFill="1" applyBorder="1" applyAlignment="1">
      <alignment horizontal="center"/>
    </xf>
    <xf numFmtId="0" fontId="25" fillId="20" borderId="3" xfId="0" applyFont="1" applyFill="1" applyBorder="1" applyAlignment="1">
      <alignment horizontal="left" vertical="center" wrapText="1"/>
    </xf>
    <xf numFmtId="0" fontId="25" fillId="20" borderId="3" xfId="0" quotePrefix="1" applyFont="1" applyFill="1" applyBorder="1" applyAlignment="1">
      <alignment horizontal="center"/>
    </xf>
    <xf numFmtId="0" fontId="4" fillId="20" borderId="16" xfId="0" applyFont="1" applyFill="1" applyBorder="1" applyAlignment="1">
      <alignment horizontal="center"/>
    </xf>
    <xf numFmtId="0" fontId="4" fillId="20" borderId="2" xfId="0" applyFont="1" applyFill="1" applyBorder="1" applyAlignment="1">
      <alignment vertical="center" wrapText="1"/>
    </xf>
    <xf numFmtId="0" fontId="4" fillId="20" borderId="15" xfId="0" applyFont="1" applyFill="1" applyBorder="1" applyAlignment="1">
      <alignment horizontal="left" vertical="center" wrapText="1"/>
    </xf>
    <xf numFmtId="0" fontId="4" fillId="20" borderId="18" xfId="0" quotePrefix="1" applyFont="1" applyFill="1" applyBorder="1" applyAlignment="1">
      <alignment horizontal="center"/>
    </xf>
    <xf numFmtId="0" fontId="25" fillId="20" borderId="14" xfId="0" applyFont="1" applyFill="1" applyBorder="1" applyAlignment="1">
      <alignment horizontal="left" vertical="center" wrapText="1"/>
    </xf>
    <xf numFmtId="0" fontId="4" fillId="20" borderId="1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 vertical="top" wrapText="1"/>
    </xf>
    <xf numFmtId="0" fontId="4" fillId="3" borderId="20" xfId="0" quotePrefix="1" applyFont="1" applyFill="1" applyBorder="1" applyAlignment="1">
      <alignment horizontal="center"/>
    </xf>
    <xf numFmtId="0" fontId="25" fillId="3" borderId="3" xfId="0" quotePrefix="1" applyFont="1" applyFill="1" applyBorder="1" applyAlignment="1">
      <alignment horizontal="center"/>
    </xf>
    <xf numFmtId="0" fontId="25" fillId="3" borderId="20" xfId="0" applyFont="1" applyFill="1" applyBorder="1" applyAlignment="1">
      <alignment horizontal="left" vertical="top" wrapText="1"/>
    </xf>
    <xf numFmtId="0" fontId="2" fillId="2" borderId="4" xfId="0" applyFont="1" applyBorder="1" applyAlignment="1">
      <alignment horizontal="left" vertical="center"/>
    </xf>
    <xf numFmtId="49" fontId="2" fillId="2" borderId="4" xfId="0" applyNumberFormat="1" applyFont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Border="1" applyAlignment="1">
      <alignment horizontal="right" vertical="center"/>
    </xf>
    <xf numFmtId="0" fontId="25" fillId="20" borderId="21" xfId="0" applyFont="1" applyFill="1" applyBorder="1" applyAlignment="1">
      <alignment horizontal="left" vertical="center" wrapText="1"/>
    </xf>
    <xf numFmtId="0" fontId="25" fillId="20" borderId="20" xfId="0" applyFont="1" applyFill="1" applyBorder="1" applyAlignment="1">
      <alignment horizontal="center" wrapText="1"/>
    </xf>
    <xf numFmtId="49" fontId="25" fillId="2" borderId="22" xfId="0" applyNumberFormat="1" applyFont="1" applyBorder="1" applyAlignment="1">
      <alignment horizontal="center" wrapText="1"/>
    </xf>
    <xf numFmtId="49" fontId="25" fillId="0" borderId="22" xfId="0" applyNumberFormat="1" applyFont="1" applyFill="1" applyBorder="1" applyAlignment="1">
      <alignment horizontal="center" wrapText="1"/>
    </xf>
    <xf numFmtId="49" fontId="25" fillId="2" borderId="19" xfId="0" applyNumberFormat="1" applyFont="1" applyBorder="1" applyAlignment="1">
      <alignment horizontal="center" wrapText="1"/>
    </xf>
    <xf numFmtId="49" fontId="25" fillId="2" borderId="4" xfId="0" applyNumberFormat="1" applyFont="1" applyBorder="1" applyAlignment="1">
      <alignment horizontal="right" vertical="center"/>
    </xf>
    <xf numFmtId="0" fontId="26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  <xf numFmtId="49" fontId="25" fillId="2" borderId="23" xfId="0" applyNumberFormat="1" applyFont="1" applyBorder="1" applyAlignment="1">
      <alignment horizontal="left" vertical="center" wrapText="1"/>
    </xf>
    <xf numFmtId="49" fontId="25" fillId="2" borderId="24" xfId="0" applyNumberFormat="1" applyFont="1" applyBorder="1" applyAlignment="1">
      <alignment horizontal="center" wrapText="1"/>
    </xf>
    <xf numFmtId="49" fontId="25" fillId="2" borderId="25" xfId="0" applyNumberFormat="1" applyFont="1" applyBorder="1" applyAlignment="1">
      <alignment horizontal="center" wrapText="1"/>
    </xf>
    <xf numFmtId="49" fontId="25" fillId="0" borderId="24" xfId="0" applyNumberFormat="1" applyFont="1" applyFill="1" applyBorder="1" applyAlignment="1">
      <alignment horizontal="center" wrapText="1"/>
    </xf>
    <xf numFmtId="49" fontId="25" fillId="2" borderId="26" xfId="0" applyNumberFormat="1" applyFont="1" applyBorder="1" applyAlignment="1">
      <alignment horizontal="center" wrapText="1"/>
    </xf>
    <xf numFmtId="0" fontId="25" fillId="20" borderId="2" xfId="0" applyFont="1" applyFill="1" applyBorder="1" applyAlignment="1">
      <alignment horizontal="left" wrapText="1"/>
    </xf>
    <xf numFmtId="49" fontId="25" fillId="2" borderId="17" xfId="0" applyNumberFormat="1" applyFont="1" applyBorder="1" applyAlignment="1">
      <alignment horizontal="center" vertical="center" wrapText="1"/>
    </xf>
    <xf numFmtId="0" fontId="25" fillId="20" borderId="27" xfId="0" quotePrefix="1" applyFont="1" applyFill="1" applyBorder="1" applyAlignment="1">
      <alignment horizontal="center"/>
    </xf>
    <xf numFmtId="0" fontId="4" fillId="20" borderId="28" xfId="0" quotePrefix="1" applyFont="1" applyFill="1" applyBorder="1" applyAlignment="1">
      <alignment horizontal="center"/>
    </xf>
    <xf numFmtId="0" fontId="25" fillId="20" borderId="28" xfId="0" quotePrefix="1" applyFont="1" applyFill="1" applyBorder="1" applyAlignment="1">
      <alignment horizontal="center"/>
    </xf>
    <xf numFmtId="0" fontId="4" fillId="3" borderId="28" xfId="0" quotePrefix="1" applyFont="1" applyFill="1" applyBorder="1" applyAlignment="1">
      <alignment horizontal="center"/>
    </xf>
    <xf numFmtId="0" fontId="4" fillId="20" borderId="29" xfId="0" quotePrefix="1" applyFont="1" applyFill="1" applyBorder="1" applyAlignment="1">
      <alignment horizontal="center"/>
    </xf>
    <xf numFmtId="0" fontId="4" fillId="3" borderId="27" xfId="0" quotePrefix="1" applyFont="1" applyFill="1" applyBorder="1" applyAlignment="1">
      <alignment horizontal="center"/>
    </xf>
    <xf numFmtId="0" fontId="25" fillId="20" borderId="28" xfId="0" applyFont="1" applyFill="1" applyBorder="1" applyAlignment="1">
      <alignment horizontal="center"/>
    </xf>
    <xf numFmtId="0" fontId="4" fillId="20" borderId="30" xfId="0" applyFont="1" applyFill="1" applyBorder="1" applyAlignment="1">
      <alignment horizontal="center"/>
    </xf>
    <xf numFmtId="164" fontId="25" fillId="2" borderId="31" xfId="0" applyNumberFormat="1" applyFont="1" applyBorder="1" applyAlignment="1">
      <alignment horizontal="center"/>
    </xf>
    <xf numFmtId="164" fontId="4" fillId="2" borderId="32" xfId="0" applyNumberFormat="1" applyFont="1" applyBorder="1" applyAlignment="1">
      <alignment horizontal="center"/>
    </xf>
    <xf numFmtId="164" fontId="25" fillId="2" borderId="32" xfId="0" applyNumberFormat="1" applyFont="1" applyBorder="1" applyAlignment="1">
      <alignment horizontal="center"/>
    </xf>
    <xf numFmtId="168" fontId="3" fillId="2" borderId="33" xfId="0" applyNumberFormat="1" applyFont="1" applyBorder="1" applyAlignment="1">
      <alignment horizontal="center" wrapText="1"/>
    </xf>
    <xf numFmtId="164" fontId="4" fillId="2" borderId="34" xfId="0" applyNumberFormat="1" applyFont="1" applyBorder="1" applyAlignment="1">
      <alignment horizontal="center"/>
    </xf>
    <xf numFmtId="164" fontId="25" fillId="2" borderId="2" xfId="0" applyNumberFormat="1" applyFont="1" applyBorder="1" applyAlignment="1">
      <alignment horizontal="center"/>
    </xf>
    <xf numFmtId="164" fontId="4" fillId="2" borderId="35" xfId="0" applyNumberFormat="1" applyFont="1" applyBorder="1" applyAlignment="1">
      <alignment horizontal="center"/>
    </xf>
    <xf numFmtId="164" fontId="25" fillId="2" borderId="14" xfId="0" applyNumberFormat="1" applyFont="1" applyBorder="1" applyAlignment="1">
      <alignment horizontal="center"/>
    </xf>
    <xf numFmtId="169" fontId="25" fillId="2" borderId="36" xfId="0" applyNumberFormat="1" applyFont="1" applyBorder="1" applyAlignment="1">
      <alignment horizontal="center"/>
    </xf>
    <xf numFmtId="169" fontId="4" fillId="2" borderId="36" xfId="0" applyNumberFormat="1" applyFont="1" applyBorder="1" applyAlignment="1">
      <alignment horizontal="center"/>
    </xf>
    <xf numFmtId="169" fontId="4" fillId="2" borderId="37" xfId="0" applyNumberFormat="1" applyFont="1" applyBorder="1" applyAlignment="1">
      <alignment horizontal="center"/>
    </xf>
    <xf numFmtId="169" fontId="25" fillId="2" borderId="38" xfId="0" applyNumberFormat="1" applyFont="1" applyBorder="1" applyAlignment="1">
      <alignment horizontal="center"/>
    </xf>
    <xf numFmtId="40" fontId="4" fillId="0" borderId="32" xfId="0" applyNumberFormat="1" applyFont="1" applyFill="1" applyBorder="1" applyAlignment="1">
      <alignment horizontal="center"/>
    </xf>
    <xf numFmtId="40" fontId="25" fillId="0" borderId="32" xfId="0" applyNumberFormat="1" applyFont="1" applyFill="1" applyBorder="1" applyAlignment="1">
      <alignment horizontal="center"/>
    </xf>
    <xf numFmtId="40" fontId="4" fillId="0" borderId="34" xfId="0" applyNumberFormat="1" applyFont="1" applyFill="1" applyBorder="1" applyAlignment="1">
      <alignment horizontal="center"/>
    </xf>
    <xf numFmtId="40" fontId="25" fillId="0" borderId="2" xfId="0" applyNumberFormat="1" applyFont="1" applyFill="1" applyBorder="1" applyAlignment="1">
      <alignment horizontal="center"/>
    </xf>
    <xf numFmtId="40" fontId="4" fillId="0" borderId="35" xfId="0" applyNumberFormat="1" applyFont="1" applyFill="1" applyBorder="1" applyAlignment="1">
      <alignment horizont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topLeftCell="A43" zoomScale="110" zoomScaleNormal="110" workbookViewId="0">
      <selection activeCell="M54" sqref="M54"/>
    </sheetView>
  </sheetViews>
  <sheetFormatPr defaultColWidth="9.109375" defaultRowHeight="13.2" x14ac:dyDescent="0.25"/>
  <cols>
    <col min="1" max="1" width="38" style="3" customWidth="1"/>
    <col min="2" max="2" width="10.44140625" style="3" customWidth="1"/>
    <col min="3" max="3" width="12.109375" style="3" customWidth="1"/>
    <col min="4" max="4" width="17.109375" style="3" customWidth="1"/>
    <col min="5" max="5" width="17.109375" style="6" customWidth="1"/>
    <col min="6" max="6" width="11.5546875" style="3" customWidth="1"/>
    <col min="7" max="16384" width="9.109375" style="3"/>
  </cols>
  <sheetData>
    <row r="1" spans="1:6" x14ac:dyDescent="0.25">
      <c r="A1" s="1"/>
      <c r="B1" s="1"/>
      <c r="C1" s="1"/>
      <c r="D1" s="1"/>
      <c r="E1" s="5"/>
      <c r="F1" s="2"/>
    </row>
    <row r="2" spans="1:6" ht="62.4" customHeight="1" x14ac:dyDescent="0.25">
      <c r="A2" s="41" t="s">
        <v>64</v>
      </c>
      <c r="B2" s="42"/>
      <c r="C2" s="42"/>
      <c r="D2" s="42"/>
      <c r="E2" s="42"/>
      <c r="F2" s="42"/>
    </row>
    <row r="3" spans="1:6" x14ac:dyDescent="0.25">
      <c r="A3" s="31"/>
      <c r="B3" s="31"/>
      <c r="C3" s="31"/>
      <c r="D3" s="32"/>
      <c r="E3" s="33"/>
      <c r="F3" s="7"/>
    </row>
    <row r="4" spans="1:6" x14ac:dyDescent="0.25">
      <c r="A4" s="31"/>
      <c r="B4" s="31"/>
      <c r="C4" s="31"/>
      <c r="D4" s="32"/>
      <c r="E4" s="33"/>
      <c r="F4" s="34"/>
    </row>
    <row r="5" spans="1:6" x14ac:dyDescent="0.25">
      <c r="A5" s="31"/>
      <c r="B5" s="31"/>
      <c r="C5" s="31"/>
      <c r="D5" s="32"/>
      <c r="E5" s="33"/>
      <c r="F5" s="34"/>
    </row>
    <row r="6" spans="1:6" ht="16.2" thickBot="1" x14ac:dyDescent="0.3">
      <c r="A6" s="31"/>
      <c r="B6" s="31"/>
      <c r="C6" s="31"/>
      <c r="D6" s="32"/>
      <c r="E6" s="33"/>
      <c r="F6" s="40" t="s">
        <v>62</v>
      </c>
    </row>
    <row r="7" spans="1:6" ht="33.6" customHeight="1" thickBot="1" x14ac:dyDescent="0.35">
      <c r="A7" s="43" t="s">
        <v>0</v>
      </c>
      <c r="B7" s="44" t="s">
        <v>59</v>
      </c>
      <c r="C7" s="44" t="s">
        <v>60</v>
      </c>
      <c r="D7" s="45" t="s">
        <v>63</v>
      </c>
      <c r="E7" s="46" t="s">
        <v>65</v>
      </c>
      <c r="F7" s="47" t="s">
        <v>61</v>
      </c>
    </row>
    <row r="8" spans="1:6" ht="21.6" customHeight="1" thickBot="1" x14ac:dyDescent="0.35">
      <c r="A8" s="49" t="s">
        <v>67</v>
      </c>
      <c r="B8" s="37" t="s">
        <v>68</v>
      </c>
      <c r="C8" s="37" t="s">
        <v>69</v>
      </c>
      <c r="D8" s="37" t="s">
        <v>70</v>
      </c>
      <c r="E8" s="38" t="s">
        <v>71</v>
      </c>
      <c r="F8" s="39" t="s">
        <v>72</v>
      </c>
    </row>
    <row r="9" spans="1:6" s="4" customFormat="1" ht="23.4" customHeight="1" x14ac:dyDescent="0.3">
      <c r="A9" s="35" t="s">
        <v>2</v>
      </c>
      <c r="B9" s="36" t="s">
        <v>49</v>
      </c>
      <c r="C9" s="50"/>
      <c r="D9" s="58">
        <f>D10+D11+D12+D13+D14+D15</f>
        <v>269895988.47000003</v>
      </c>
      <c r="E9" s="58">
        <f>E10+E11+E12+E13+E14+E15</f>
        <v>279578464.38</v>
      </c>
      <c r="F9" s="66">
        <f t="shared" ref="F9:F56" si="0">E9/D9</f>
        <v>1.0358748418784898</v>
      </c>
    </row>
    <row r="10" spans="1:6" s="4" customFormat="1" ht="62.4" x14ac:dyDescent="0.3">
      <c r="A10" s="13" t="s">
        <v>3</v>
      </c>
      <c r="B10" s="14" t="s">
        <v>49</v>
      </c>
      <c r="C10" s="51" t="s">
        <v>50</v>
      </c>
      <c r="D10" s="59">
        <v>3240954.6</v>
      </c>
      <c r="E10" s="70">
        <v>2420182.59</v>
      </c>
      <c r="F10" s="67">
        <f t="shared" si="0"/>
        <v>0.74674992053267264</v>
      </c>
    </row>
    <row r="11" spans="1:6" s="4" customFormat="1" ht="78" x14ac:dyDescent="0.3">
      <c r="A11" s="13" t="s">
        <v>4</v>
      </c>
      <c r="B11" s="14" t="s">
        <v>49</v>
      </c>
      <c r="C11" s="51" t="s">
        <v>51</v>
      </c>
      <c r="D11" s="59">
        <v>11384972.49</v>
      </c>
      <c r="E11" s="70">
        <v>11821982.41</v>
      </c>
      <c r="F11" s="67">
        <f t="shared" si="0"/>
        <v>1.0383848024563826</v>
      </c>
    </row>
    <row r="12" spans="1:6" s="4" customFormat="1" ht="93.6" x14ac:dyDescent="0.3">
      <c r="A12" s="13" t="s">
        <v>5</v>
      </c>
      <c r="B12" s="14" t="s">
        <v>49</v>
      </c>
      <c r="C12" s="51" t="s">
        <v>52</v>
      </c>
      <c r="D12" s="59">
        <v>65486774.079999998</v>
      </c>
      <c r="E12" s="70">
        <v>62067880.649999999</v>
      </c>
      <c r="F12" s="67">
        <f t="shared" si="0"/>
        <v>0.94779261189712283</v>
      </c>
    </row>
    <row r="13" spans="1:6" s="4" customFormat="1" ht="78" x14ac:dyDescent="0.3">
      <c r="A13" s="13" t="s">
        <v>6</v>
      </c>
      <c r="B13" s="14" t="s">
        <v>49</v>
      </c>
      <c r="C13" s="51" t="s">
        <v>54</v>
      </c>
      <c r="D13" s="59">
        <v>25782412.440000001</v>
      </c>
      <c r="E13" s="70">
        <v>24757463.559999999</v>
      </c>
      <c r="F13" s="67">
        <f t="shared" si="0"/>
        <v>0.96024619952127321</v>
      </c>
    </row>
    <row r="14" spans="1:6" s="4" customFormat="1" ht="31.2" x14ac:dyDescent="0.3">
      <c r="A14" s="13" t="s">
        <v>7</v>
      </c>
      <c r="B14" s="14" t="s">
        <v>49</v>
      </c>
      <c r="C14" s="51" t="s">
        <v>55</v>
      </c>
      <c r="D14" s="59">
        <v>8802661.1099999994</v>
      </c>
      <c r="E14" s="70">
        <v>4061300.75</v>
      </c>
      <c r="F14" s="67">
        <f t="shared" si="0"/>
        <v>0.46137193051613462</v>
      </c>
    </row>
    <row r="15" spans="1:6" s="4" customFormat="1" ht="31.2" x14ac:dyDescent="0.3">
      <c r="A15" s="13" t="s">
        <v>8</v>
      </c>
      <c r="B15" s="14" t="s">
        <v>49</v>
      </c>
      <c r="C15" s="51">
        <v>13</v>
      </c>
      <c r="D15" s="59">
        <v>155198213.75</v>
      </c>
      <c r="E15" s="70">
        <v>174449654.41999999</v>
      </c>
      <c r="F15" s="67">
        <f t="shared" si="0"/>
        <v>1.1240442154895613</v>
      </c>
    </row>
    <row r="16" spans="1:6" s="4" customFormat="1" ht="15.6" x14ac:dyDescent="0.3">
      <c r="A16" s="15" t="s">
        <v>9</v>
      </c>
      <c r="B16" s="16" t="s">
        <v>50</v>
      </c>
      <c r="C16" s="52"/>
      <c r="D16" s="60">
        <f>D17+D18</f>
        <v>4096364</v>
      </c>
      <c r="E16" s="71">
        <f>E17+E18</f>
        <v>4078619</v>
      </c>
      <c r="F16" s="66">
        <f t="shared" si="0"/>
        <v>0.9956681095722939</v>
      </c>
    </row>
    <row r="17" spans="1:6" s="4" customFormat="1" ht="31.2" x14ac:dyDescent="0.3">
      <c r="A17" s="13" t="s">
        <v>10</v>
      </c>
      <c r="B17" s="14" t="s">
        <v>50</v>
      </c>
      <c r="C17" s="51" t="s">
        <v>51</v>
      </c>
      <c r="D17" s="59">
        <v>3762000</v>
      </c>
      <c r="E17" s="70">
        <v>3773000</v>
      </c>
      <c r="F17" s="67">
        <f t="shared" si="0"/>
        <v>1.0029239766081872</v>
      </c>
    </row>
    <row r="18" spans="1:6" s="4" customFormat="1" ht="31.2" x14ac:dyDescent="0.3">
      <c r="A18" s="13" t="s">
        <v>11</v>
      </c>
      <c r="B18" s="14" t="s">
        <v>50</v>
      </c>
      <c r="C18" s="51" t="s">
        <v>52</v>
      </c>
      <c r="D18" s="59">
        <v>334364</v>
      </c>
      <c r="E18" s="70">
        <v>305619</v>
      </c>
      <c r="F18" s="67">
        <f t="shared" si="0"/>
        <v>0.91403081671471809</v>
      </c>
    </row>
    <row r="19" spans="1:6" s="4" customFormat="1" ht="31.2" x14ac:dyDescent="0.3">
      <c r="A19" s="15" t="s">
        <v>12</v>
      </c>
      <c r="B19" s="16" t="s">
        <v>51</v>
      </c>
      <c r="C19" s="52"/>
      <c r="D19" s="60">
        <f>D20+D21+D22</f>
        <v>32577860.75</v>
      </c>
      <c r="E19" s="60">
        <f>E20+E21+E22</f>
        <v>37341087.590000004</v>
      </c>
      <c r="F19" s="66">
        <f t="shared" si="0"/>
        <v>1.1462105469893387</v>
      </c>
    </row>
    <row r="20" spans="1:6" s="4" customFormat="1" ht="15.6" x14ac:dyDescent="0.3">
      <c r="A20" s="13" t="s">
        <v>13</v>
      </c>
      <c r="B20" s="14" t="s">
        <v>51</v>
      </c>
      <c r="C20" s="51" t="s">
        <v>57</v>
      </c>
      <c r="D20" s="59">
        <v>21991493.07</v>
      </c>
      <c r="E20" s="70">
        <v>1132493.1200000001</v>
      </c>
      <c r="F20" s="67">
        <f t="shared" si="0"/>
        <v>5.1496872740528304E-2</v>
      </c>
    </row>
    <row r="21" spans="1:6" s="4" customFormat="1" ht="62.4" x14ac:dyDescent="0.3">
      <c r="A21" s="12" t="s">
        <v>14</v>
      </c>
      <c r="B21" s="14" t="s">
        <v>51</v>
      </c>
      <c r="C21" s="51" t="s">
        <v>58</v>
      </c>
      <c r="D21" s="61">
        <v>0</v>
      </c>
      <c r="E21" s="70">
        <v>21353894.539999999</v>
      </c>
      <c r="F21" s="67" t="s">
        <v>66</v>
      </c>
    </row>
    <row r="22" spans="1:6" s="4" customFormat="1" ht="46.8" x14ac:dyDescent="0.3">
      <c r="A22" s="13" t="s">
        <v>15</v>
      </c>
      <c r="B22" s="14" t="s">
        <v>51</v>
      </c>
      <c r="C22" s="51">
        <v>14</v>
      </c>
      <c r="D22" s="59">
        <v>10586367.68</v>
      </c>
      <c r="E22" s="70">
        <v>14854699.93</v>
      </c>
      <c r="F22" s="67">
        <f t="shared" si="0"/>
        <v>1.4031913852816418</v>
      </c>
    </row>
    <row r="23" spans="1:6" s="4" customFormat="1" ht="22.2" customHeight="1" x14ac:dyDescent="0.3">
      <c r="A23" s="15" t="s">
        <v>16</v>
      </c>
      <c r="B23" s="16" t="s">
        <v>52</v>
      </c>
      <c r="C23" s="52"/>
      <c r="D23" s="60">
        <f>D24+D25+D26+D27+D28</f>
        <v>109733910.03</v>
      </c>
      <c r="E23" s="71">
        <f>E24+E25+E26+E27+E28</f>
        <v>132494976.34</v>
      </c>
      <c r="F23" s="66">
        <f t="shared" si="0"/>
        <v>1.2074205348536053</v>
      </c>
    </row>
    <row r="24" spans="1:6" s="4" customFormat="1" ht="15.6" x14ac:dyDescent="0.3">
      <c r="A24" s="17" t="s">
        <v>17</v>
      </c>
      <c r="B24" s="18" t="s">
        <v>52</v>
      </c>
      <c r="C24" s="53" t="s">
        <v>53</v>
      </c>
      <c r="D24" s="59">
        <v>962063.18</v>
      </c>
      <c r="E24" s="70">
        <v>1068498.49</v>
      </c>
      <c r="F24" s="67">
        <f t="shared" si="0"/>
        <v>1.1106323495303083</v>
      </c>
    </row>
    <row r="25" spans="1:6" s="4" customFormat="1" ht="15.6" x14ac:dyDescent="0.3">
      <c r="A25" s="13" t="s">
        <v>18</v>
      </c>
      <c r="B25" s="14" t="s">
        <v>52</v>
      </c>
      <c r="C25" s="51" t="s">
        <v>56</v>
      </c>
      <c r="D25" s="59">
        <v>21432201.100000001</v>
      </c>
      <c r="E25" s="70">
        <v>22385251.050000001</v>
      </c>
      <c r="F25" s="67">
        <f t="shared" si="0"/>
        <v>1.044468132113598</v>
      </c>
    </row>
    <row r="26" spans="1:6" s="4" customFormat="1" ht="31.2" x14ac:dyDescent="0.3">
      <c r="A26" s="13" t="s">
        <v>19</v>
      </c>
      <c r="B26" s="14" t="s">
        <v>52</v>
      </c>
      <c r="C26" s="51" t="s">
        <v>57</v>
      </c>
      <c r="D26" s="59">
        <v>82063748.459999993</v>
      </c>
      <c r="E26" s="70">
        <v>106492174.55</v>
      </c>
      <c r="F26" s="67">
        <f t="shared" si="0"/>
        <v>1.2976762157276676</v>
      </c>
    </row>
    <row r="27" spans="1:6" s="4" customFormat="1" ht="15.6" x14ac:dyDescent="0.3">
      <c r="A27" s="13" t="s">
        <v>20</v>
      </c>
      <c r="B27" s="14" t="s">
        <v>52</v>
      </c>
      <c r="C27" s="51">
        <v>10</v>
      </c>
      <c r="D27" s="59">
        <v>5062331.5599999996</v>
      </c>
      <c r="E27" s="70">
        <v>2324793.37</v>
      </c>
      <c r="F27" s="67">
        <f t="shared" si="0"/>
        <v>0.45923372312658245</v>
      </c>
    </row>
    <row r="28" spans="1:6" s="4" customFormat="1" ht="31.2" x14ac:dyDescent="0.3">
      <c r="A28" s="13" t="s">
        <v>21</v>
      </c>
      <c r="B28" s="14" t="s">
        <v>52</v>
      </c>
      <c r="C28" s="51">
        <v>12</v>
      </c>
      <c r="D28" s="59">
        <v>213565.73</v>
      </c>
      <c r="E28" s="70">
        <v>224258.88</v>
      </c>
      <c r="F28" s="67">
        <f t="shared" si="0"/>
        <v>1.0500695968402796</v>
      </c>
    </row>
    <row r="29" spans="1:6" s="4" customFormat="1" ht="20.399999999999999" customHeight="1" x14ac:dyDescent="0.3">
      <c r="A29" s="48" t="s">
        <v>22</v>
      </c>
      <c r="B29" s="16" t="s">
        <v>53</v>
      </c>
      <c r="C29" s="52"/>
      <c r="D29" s="60">
        <f>D30+D31+D32+D33</f>
        <v>156070923.50999999</v>
      </c>
      <c r="E29" s="71">
        <f>E30+E31+E32+E33</f>
        <v>202453099.24000001</v>
      </c>
      <c r="F29" s="66">
        <f t="shared" si="0"/>
        <v>1.2971865270408818</v>
      </c>
    </row>
    <row r="30" spans="1:6" s="4" customFormat="1" ht="15.6" x14ac:dyDescent="0.3">
      <c r="A30" s="13" t="s">
        <v>23</v>
      </c>
      <c r="B30" s="14" t="s">
        <v>53</v>
      </c>
      <c r="C30" s="51" t="s">
        <v>49</v>
      </c>
      <c r="D30" s="59">
        <v>25609783.41</v>
      </c>
      <c r="E30" s="70">
        <v>11666813.359999999</v>
      </c>
      <c r="F30" s="67">
        <f t="shared" si="0"/>
        <v>0.45556079773186958</v>
      </c>
    </row>
    <row r="31" spans="1:6" s="4" customFormat="1" ht="15.6" x14ac:dyDescent="0.3">
      <c r="A31" s="12" t="s">
        <v>24</v>
      </c>
      <c r="B31" s="18" t="s">
        <v>53</v>
      </c>
      <c r="C31" s="53" t="s">
        <v>50</v>
      </c>
      <c r="D31" s="59">
        <v>24509947.879999999</v>
      </c>
      <c r="E31" s="70">
        <v>42488737.82</v>
      </c>
      <c r="F31" s="67">
        <f t="shared" si="0"/>
        <v>1.7335303211587247</v>
      </c>
    </row>
    <row r="32" spans="1:6" s="4" customFormat="1" ht="15.6" x14ac:dyDescent="0.3">
      <c r="A32" s="13" t="s">
        <v>25</v>
      </c>
      <c r="B32" s="14" t="s">
        <v>53</v>
      </c>
      <c r="C32" s="51" t="s">
        <v>51</v>
      </c>
      <c r="D32" s="59">
        <v>82730944.439999998</v>
      </c>
      <c r="E32" s="70">
        <v>126238750.45</v>
      </c>
      <c r="F32" s="67">
        <f t="shared" si="0"/>
        <v>1.5258951932013023</v>
      </c>
    </row>
    <row r="33" spans="1:6" s="4" customFormat="1" ht="31.2" x14ac:dyDescent="0.3">
      <c r="A33" s="13" t="s">
        <v>26</v>
      </c>
      <c r="B33" s="24" t="s">
        <v>53</v>
      </c>
      <c r="C33" s="54" t="s">
        <v>53</v>
      </c>
      <c r="D33" s="62">
        <v>23220247.780000001</v>
      </c>
      <c r="E33" s="72">
        <v>22058797.609999999</v>
      </c>
      <c r="F33" s="67">
        <f t="shared" si="0"/>
        <v>0.94998114658361321</v>
      </c>
    </row>
    <row r="34" spans="1:6" s="4" customFormat="1" ht="15.6" x14ac:dyDescent="0.3">
      <c r="A34" s="30" t="s">
        <v>27</v>
      </c>
      <c r="B34" s="29" t="s">
        <v>54</v>
      </c>
      <c r="C34" s="53"/>
      <c r="D34" s="63">
        <f>D35</f>
        <v>869566320.12</v>
      </c>
      <c r="E34" s="73">
        <f>E35</f>
        <v>318859785.31</v>
      </c>
      <c r="F34" s="66">
        <f t="shared" si="0"/>
        <v>0.3666882880951477</v>
      </c>
    </row>
    <row r="35" spans="1:6" s="4" customFormat="1" ht="31.2" x14ac:dyDescent="0.3">
      <c r="A35" s="27" t="s">
        <v>1</v>
      </c>
      <c r="B35" s="28" t="s">
        <v>54</v>
      </c>
      <c r="C35" s="55" t="s">
        <v>50</v>
      </c>
      <c r="D35" s="64">
        <v>869566320.12</v>
      </c>
      <c r="E35" s="74">
        <v>318859785.31</v>
      </c>
      <c r="F35" s="67">
        <f t="shared" si="0"/>
        <v>0.3666882880951477</v>
      </c>
    </row>
    <row r="36" spans="1:6" s="4" customFormat="1" ht="15.6" x14ac:dyDescent="0.3">
      <c r="A36" s="19" t="s">
        <v>28</v>
      </c>
      <c r="B36" s="20" t="s">
        <v>55</v>
      </c>
      <c r="C36" s="56"/>
      <c r="D36" s="60">
        <f>D37+D38+D39+D40+D41</f>
        <v>1087515641.03</v>
      </c>
      <c r="E36" s="60">
        <f>E37+E38+E39+E40+E41</f>
        <v>1058636552.8600001</v>
      </c>
      <c r="F36" s="66">
        <f t="shared" si="0"/>
        <v>0.97344489855552963</v>
      </c>
    </row>
    <row r="37" spans="1:6" s="4" customFormat="1" ht="15.6" x14ac:dyDescent="0.3">
      <c r="A37" s="13" t="s">
        <v>29</v>
      </c>
      <c r="B37" s="21" t="s">
        <v>55</v>
      </c>
      <c r="C37" s="51" t="s">
        <v>49</v>
      </c>
      <c r="D37" s="59">
        <v>467661922.35000002</v>
      </c>
      <c r="E37" s="70">
        <v>427333365.93000001</v>
      </c>
      <c r="F37" s="67">
        <f t="shared" si="0"/>
        <v>0.91376557617231458</v>
      </c>
    </row>
    <row r="38" spans="1:6" s="4" customFormat="1" ht="15.6" x14ac:dyDescent="0.3">
      <c r="A38" s="13" t="s">
        <v>30</v>
      </c>
      <c r="B38" s="21" t="s">
        <v>55</v>
      </c>
      <c r="C38" s="51" t="s">
        <v>50</v>
      </c>
      <c r="D38" s="59">
        <v>478307769.54000002</v>
      </c>
      <c r="E38" s="70">
        <v>475261278.97000003</v>
      </c>
      <c r="F38" s="67">
        <f t="shared" si="0"/>
        <v>0.99363068976920477</v>
      </c>
    </row>
    <row r="39" spans="1:6" s="4" customFormat="1" ht="15.6" x14ac:dyDescent="0.3">
      <c r="A39" s="13" t="s">
        <v>31</v>
      </c>
      <c r="B39" s="21" t="s">
        <v>55</v>
      </c>
      <c r="C39" s="51" t="s">
        <v>51</v>
      </c>
      <c r="D39" s="59">
        <v>121303616.17</v>
      </c>
      <c r="E39" s="70">
        <v>130161932.34</v>
      </c>
      <c r="F39" s="67">
        <f t="shared" si="0"/>
        <v>1.0730259859490552</v>
      </c>
    </row>
    <row r="40" spans="1:6" s="4" customFormat="1" ht="15.6" x14ac:dyDescent="0.3">
      <c r="A40" s="13" t="s">
        <v>32</v>
      </c>
      <c r="B40" s="14" t="s">
        <v>55</v>
      </c>
      <c r="C40" s="51" t="s">
        <v>55</v>
      </c>
      <c r="D40" s="59">
        <v>817757.28</v>
      </c>
      <c r="E40" s="70">
        <v>1627914.92</v>
      </c>
      <c r="F40" s="67">
        <f t="shared" si="0"/>
        <v>1.9907067290186642</v>
      </c>
    </row>
    <row r="41" spans="1:6" s="4" customFormat="1" ht="31.2" x14ac:dyDescent="0.3">
      <c r="A41" s="13" t="s">
        <v>33</v>
      </c>
      <c r="B41" s="14" t="s">
        <v>55</v>
      </c>
      <c r="C41" s="51" t="s">
        <v>57</v>
      </c>
      <c r="D41" s="59">
        <v>19424575.690000001</v>
      </c>
      <c r="E41" s="70">
        <v>24252060.699999999</v>
      </c>
      <c r="F41" s="67">
        <f t="shared" si="0"/>
        <v>1.2485246054813566</v>
      </c>
    </row>
    <row r="42" spans="1:6" s="4" customFormat="1" ht="15.6" x14ac:dyDescent="0.3">
      <c r="A42" s="15" t="s">
        <v>34</v>
      </c>
      <c r="B42" s="16" t="s">
        <v>56</v>
      </c>
      <c r="C42" s="56"/>
      <c r="D42" s="60">
        <f>D43</f>
        <v>123558394.17</v>
      </c>
      <c r="E42" s="71">
        <f>E43</f>
        <v>114463613.03</v>
      </c>
      <c r="F42" s="66">
        <f t="shared" si="0"/>
        <v>0.92639285091803003</v>
      </c>
    </row>
    <row r="43" spans="1:6" s="4" customFormat="1" ht="15.6" x14ac:dyDescent="0.3">
      <c r="A43" s="13" t="s">
        <v>35</v>
      </c>
      <c r="B43" s="14" t="s">
        <v>56</v>
      </c>
      <c r="C43" s="51" t="s">
        <v>49</v>
      </c>
      <c r="D43" s="59">
        <v>123558394.17</v>
      </c>
      <c r="E43" s="70">
        <v>114463613.03</v>
      </c>
      <c r="F43" s="67">
        <f t="shared" si="0"/>
        <v>0.92639285091803003</v>
      </c>
    </row>
    <row r="44" spans="1:6" s="4" customFormat="1" ht="15.6" x14ac:dyDescent="0.3">
      <c r="A44" s="15" t="s">
        <v>36</v>
      </c>
      <c r="B44" s="16" t="s">
        <v>57</v>
      </c>
      <c r="C44" s="51"/>
      <c r="D44" s="60">
        <f>D45</f>
        <v>3852783.53</v>
      </c>
      <c r="E44" s="71">
        <f>E45</f>
        <v>4788306.4400000004</v>
      </c>
      <c r="F44" s="67">
        <f t="shared" si="0"/>
        <v>1.2428174079118326</v>
      </c>
    </row>
    <row r="45" spans="1:6" s="4" customFormat="1" ht="31.2" x14ac:dyDescent="0.3">
      <c r="A45" s="22" t="s">
        <v>37</v>
      </c>
      <c r="B45" s="14" t="s">
        <v>57</v>
      </c>
      <c r="C45" s="51" t="s">
        <v>57</v>
      </c>
      <c r="D45" s="59">
        <v>3852783.53</v>
      </c>
      <c r="E45" s="70">
        <v>4788306.4400000004</v>
      </c>
      <c r="F45" s="67">
        <f t="shared" si="0"/>
        <v>1.2428174079118326</v>
      </c>
    </row>
    <row r="46" spans="1:6" s="4" customFormat="1" ht="15.6" x14ac:dyDescent="0.3">
      <c r="A46" s="15" t="s">
        <v>38</v>
      </c>
      <c r="B46" s="16" t="s">
        <v>58</v>
      </c>
      <c r="C46" s="56"/>
      <c r="D46" s="60">
        <f>D47+D48+D49+D50</f>
        <v>71113912.790000007</v>
      </c>
      <c r="E46" s="71">
        <f>E47+E48+E49+E50</f>
        <v>87603658.829999998</v>
      </c>
      <c r="F46" s="66">
        <f t="shared" si="0"/>
        <v>1.231877918019985</v>
      </c>
    </row>
    <row r="47" spans="1:6" s="4" customFormat="1" ht="15.6" x14ac:dyDescent="0.3">
      <c r="A47" s="13" t="s">
        <v>39</v>
      </c>
      <c r="B47" s="14">
        <v>10</v>
      </c>
      <c r="C47" s="51" t="s">
        <v>49</v>
      </c>
      <c r="D47" s="59">
        <v>6509495.6299999999</v>
      </c>
      <c r="E47" s="70">
        <v>6319220.25</v>
      </c>
      <c r="F47" s="67">
        <f t="shared" si="0"/>
        <v>0.97076956636654199</v>
      </c>
    </row>
    <row r="48" spans="1:6" s="4" customFormat="1" ht="15.6" x14ac:dyDescent="0.3">
      <c r="A48" s="13" t="s">
        <v>40</v>
      </c>
      <c r="B48" s="14">
        <v>10</v>
      </c>
      <c r="C48" s="51" t="s">
        <v>51</v>
      </c>
      <c r="D48" s="59">
        <v>23766752.710000001</v>
      </c>
      <c r="E48" s="70">
        <v>15355624.92</v>
      </c>
      <c r="F48" s="67">
        <f t="shared" si="0"/>
        <v>0.64609688615723382</v>
      </c>
    </row>
    <row r="49" spans="1:6" s="4" customFormat="1" ht="15.6" x14ac:dyDescent="0.3">
      <c r="A49" s="13" t="s">
        <v>41</v>
      </c>
      <c r="B49" s="14">
        <v>10</v>
      </c>
      <c r="C49" s="51" t="s">
        <v>52</v>
      </c>
      <c r="D49" s="59">
        <v>37012664.450000003</v>
      </c>
      <c r="E49" s="70">
        <v>65788813.659999996</v>
      </c>
      <c r="F49" s="67">
        <f t="shared" si="0"/>
        <v>1.7774676489144243</v>
      </c>
    </row>
    <row r="50" spans="1:6" s="4" customFormat="1" ht="31.2" x14ac:dyDescent="0.3">
      <c r="A50" s="13" t="s">
        <v>42</v>
      </c>
      <c r="B50" s="14">
        <v>10</v>
      </c>
      <c r="C50" s="51" t="s">
        <v>54</v>
      </c>
      <c r="D50" s="59">
        <v>3825000</v>
      </c>
      <c r="E50" s="70">
        <v>140000</v>
      </c>
      <c r="F50" s="67">
        <f t="shared" si="0"/>
        <v>3.6601307189542485E-2</v>
      </c>
    </row>
    <row r="51" spans="1:6" s="4" customFormat="1" ht="15.6" x14ac:dyDescent="0.3">
      <c r="A51" s="15" t="s">
        <v>43</v>
      </c>
      <c r="B51" s="16">
        <v>11</v>
      </c>
      <c r="C51" s="52"/>
      <c r="D51" s="60">
        <f>D52+D53</f>
        <v>86755686.5</v>
      </c>
      <c r="E51" s="71">
        <f>E52+E53</f>
        <v>96195831.25</v>
      </c>
      <c r="F51" s="66">
        <f t="shared" si="0"/>
        <v>1.1088129796540771</v>
      </c>
    </row>
    <row r="52" spans="1:6" s="4" customFormat="1" ht="15.6" x14ac:dyDescent="0.3">
      <c r="A52" s="13" t="s">
        <v>44</v>
      </c>
      <c r="B52" s="14">
        <v>11</v>
      </c>
      <c r="C52" s="51" t="s">
        <v>49</v>
      </c>
      <c r="D52" s="59">
        <v>31158600</v>
      </c>
      <c r="E52" s="70">
        <v>36924700</v>
      </c>
      <c r="F52" s="67">
        <f t="shared" si="0"/>
        <v>1.1850564531140679</v>
      </c>
    </row>
    <row r="53" spans="1:6" s="4" customFormat="1" ht="15.6" x14ac:dyDescent="0.3">
      <c r="A53" s="13" t="s">
        <v>45</v>
      </c>
      <c r="B53" s="14">
        <v>11</v>
      </c>
      <c r="C53" s="51" t="s">
        <v>50</v>
      </c>
      <c r="D53" s="59">
        <v>55597086.5</v>
      </c>
      <c r="E53" s="70">
        <v>59271131.25</v>
      </c>
      <c r="F53" s="67">
        <f t="shared" si="0"/>
        <v>1.0660834043884655</v>
      </c>
    </row>
    <row r="54" spans="1:6" s="4" customFormat="1" ht="31.2" x14ac:dyDescent="0.3">
      <c r="A54" s="15" t="s">
        <v>46</v>
      </c>
      <c r="B54" s="16">
        <v>13</v>
      </c>
      <c r="C54" s="52"/>
      <c r="D54" s="60">
        <f>D55</f>
        <v>24205469.73</v>
      </c>
      <c r="E54" s="71">
        <f>E55</f>
        <v>15254134.880000001</v>
      </c>
      <c r="F54" s="67">
        <f t="shared" si="0"/>
        <v>0.63019371448487893</v>
      </c>
    </row>
    <row r="55" spans="1:6" s="4" customFormat="1" ht="47.4" thickBot="1" x14ac:dyDescent="0.35">
      <c r="A55" s="23" t="s">
        <v>47</v>
      </c>
      <c r="B55" s="24">
        <v>13</v>
      </c>
      <c r="C55" s="54" t="s">
        <v>49</v>
      </c>
      <c r="D55" s="62">
        <v>24205469.73</v>
      </c>
      <c r="E55" s="72">
        <v>15254134.880000001</v>
      </c>
      <c r="F55" s="68">
        <f t="shared" si="0"/>
        <v>0.63019371448487893</v>
      </c>
    </row>
    <row r="56" spans="1:6" s="7" customFormat="1" ht="16.2" thickBot="1" x14ac:dyDescent="0.35">
      <c r="A56" s="25" t="s">
        <v>48</v>
      </c>
      <c r="B56" s="26"/>
      <c r="C56" s="57"/>
      <c r="D56" s="65">
        <f>D54+D51+D46+D44+D42+D36+D34+D29+D23+D19+D16+D9</f>
        <v>2838943254.6300001</v>
      </c>
      <c r="E56" s="65">
        <f>E54+E51+E46+E44+E42+E36+E34+E29+E23+E19+E16+E9</f>
        <v>2351748129.1499996</v>
      </c>
      <c r="F56" s="69">
        <f t="shared" si="0"/>
        <v>0.82838856511646031</v>
      </c>
    </row>
    <row r="57" spans="1:6" s="7" customFormat="1" x14ac:dyDescent="0.25">
      <c r="D57" s="8"/>
      <c r="E57" s="9"/>
      <c r="F57" s="10"/>
    </row>
    <row r="58" spans="1:6" s="7" customFormat="1" x14ac:dyDescent="0.25">
      <c r="D58" s="8"/>
      <c r="E58" s="9"/>
    </row>
    <row r="60" spans="1:6" x14ac:dyDescent="0.25">
      <c r="D60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78740157480314965" right="0.19685039370078741" top="0.39370078740157483" bottom="0.39370078740157483" header="0" footer="0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Пашкевич Юлия Васильевна</cp:lastModifiedBy>
  <cp:lastPrinted>2022-02-07T09:17:56Z</cp:lastPrinted>
  <dcterms:created xsi:type="dcterms:W3CDTF">1999-06-18T11:49:53Z</dcterms:created>
  <dcterms:modified xsi:type="dcterms:W3CDTF">2022-02-07T09:33:09Z</dcterms:modified>
</cp:coreProperties>
</file>