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4385" yWindow="-15" windowWidth="14430" windowHeight="11355"/>
  </bookViews>
  <sheets>
    <sheet name="Расходы" sheetId="2" r:id="rId1"/>
  </sheets>
  <calcPr calcId="124519"/>
</workbook>
</file>

<file path=xl/calcChain.xml><?xml version="1.0" encoding="utf-8"?>
<calcChain xmlns="http://schemas.openxmlformats.org/spreadsheetml/2006/main">
  <c r="F23" i="2"/>
  <c r="F24"/>
  <c r="F25"/>
  <c r="F26"/>
  <c r="F27"/>
  <c r="F29"/>
  <c r="F30"/>
  <c r="F31"/>
  <c r="F32"/>
  <c r="F35"/>
  <c r="F36"/>
  <c r="F37"/>
  <c r="F38"/>
  <c r="F39"/>
  <c r="F40"/>
  <c r="F42"/>
  <c r="F43"/>
  <c r="F44"/>
  <c r="F45"/>
  <c r="F46"/>
  <c r="F47"/>
  <c r="F48"/>
  <c r="F49"/>
  <c r="F51"/>
  <c r="F52"/>
  <c r="F53"/>
  <c r="F54"/>
  <c r="E41"/>
  <c r="F41" s="1"/>
  <c r="E35"/>
  <c r="E33"/>
  <c r="E28"/>
  <c r="F28" s="1"/>
  <c r="E22"/>
  <c r="F22" s="1"/>
  <c r="E18"/>
  <c r="E15"/>
  <c r="E8"/>
  <c r="E53" l="1"/>
  <c r="E50" l="1"/>
  <c r="F50" s="1"/>
  <c r="F9"/>
  <c r="F10"/>
  <c r="F11"/>
  <c r="F12"/>
  <c r="F13"/>
  <c r="F14"/>
  <c r="F16"/>
  <c r="F17"/>
  <c r="F19"/>
  <c r="F20"/>
  <c r="F21"/>
  <c r="E45"/>
  <c r="D35" l="1"/>
  <c r="D45"/>
  <c r="D53"/>
  <c r="D50"/>
  <c r="D43"/>
  <c r="D28"/>
  <c r="D22"/>
  <c r="D18"/>
  <c r="F18" s="1"/>
  <c r="D15"/>
  <c r="F15" s="1"/>
  <c r="E43" l="1"/>
  <c r="D41"/>
  <c r="D33"/>
  <c r="D8"/>
  <c r="E55" l="1"/>
  <c r="F55" s="1"/>
  <c r="F8"/>
  <c r="D55"/>
</calcChain>
</file>

<file path=xl/sharedStrings.xml><?xml version="1.0" encoding="utf-8"?>
<sst xmlns="http://schemas.openxmlformats.org/spreadsheetml/2006/main" count="133" uniqueCount="73">
  <si>
    <t xml:space="preserve"> Наименование показателя</t>
  </si>
  <si>
    <t>Сбор, удаление отходов и очистка сточных вод</t>
  </si>
  <si>
    <t>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</si>
  <si>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</si>
  <si>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</si>
  <si>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</si>
  <si>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Обеспечение  деятельности  финансовых,налоговых  и  таможенных  органов  и  органов  финансового  (финансово-бюджетного)  надзора</t>
  </si>
  <si>
    <t xml:space="preserve">  Обеспечение проведения выборов и референдумов</t>
  </si>
  <si>
    <t xml:space="preserve">  Другие общегосударственные вопросы</t>
  </si>
  <si>
    <t>Национальная оборона</t>
  </si>
  <si>
    <t xml:space="preserve">  Мобилизационная  и  вневойсковая  подготовка</t>
  </si>
  <si>
    <t>Национальная безопасность и правоохранительная деятельность</t>
  </si>
  <si>
    <t xml:space="preserve">  Гражданская  оборона</t>
  </si>
  <si>
    <t xml:space="preserve">  Защита населения и территории от чрезвычайных ситуаций природного и техногенного характера,пожарная безопасность</t>
  </si>
  <si>
    <t xml:space="preserve">  Другие  вопросы  в  области  национальной  безопасности  и  правоохранительной  деятельности</t>
  </si>
  <si>
    <t>Национальная экономика</t>
  </si>
  <si>
    <t xml:space="preserve">  Транспорт</t>
  </si>
  <si>
    <t xml:space="preserve">  Дорожное  хозяйство  (дорожные  фонды)  </t>
  </si>
  <si>
    <t xml:space="preserve">  Связь и информатика</t>
  </si>
  <si>
    <t xml:space="preserve">  Другие вопросы в области национальной экономики</t>
  </si>
  <si>
    <t>Жилищно-коммунальное хозяйство</t>
  </si>
  <si>
    <t xml:space="preserve">  Жилищное хозяйство</t>
  </si>
  <si>
    <t xml:space="preserve">  Благоустройство</t>
  </si>
  <si>
    <t xml:space="preserve">  Другие вопросы в области жилищно-коммунального хозяйства</t>
  </si>
  <si>
    <t>Охрана окружающей среды</t>
  </si>
  <si>
    <t>Образование</t>
  </si>
  <si>
    <t xml:space="preserve">  Дошкольное образование</t>
  </si>
  <si>
    <t xml:space="preserve">  Общее образование</t>
  </si>
  <si>
    <t xml:space="preserve">  Дополнительное образование детей</t>
  </si>
  <si>
    <t xml:space="preserve">  Молодежная политика </t>
  </si>
  <si>
    <t xml:space="preserve">  Другие вопросы в области образования</t>
  </si>
  <si>
    <t>Культура,  кинематография</t>
  </si>
  <si>
    <t xml:space="preserve">  Культура </t>
  </si>
  <si>
    <t>Здравоохранение</t>
  </si>
  <si>
    <t xml:space="preserve">  Другие вопросы в области здравоохранения</t>
  </si>
  <si>
    <t>Социальная политика</t>
  </si>
  <si>
    <t xml:space="preserve">  Пенсионное обеспечение</t>
  </si>
  <si>
    <t xml:space="preserve">  Социальное обеспечение населения</t>
  </si>
  <si>
    <t xml:space="preserve">  Охрана семьи и детства</t>
  </si>
  <si>
    <t xml:space="preserve">  Другие  вопросы  в  области  социальной  политики  </t>
  </si>
  <si>
    <t>Физическая  культура  и  спорт</t>
  </si>
  <si>
    <t xml:space="preserve">  Физическая культура</t>
  </si>
  <si>
    <t xml:space="preserve">  Массовый  спорт</t>
  </si>
  <si>
    <t>Обслуживание  государственного  и  муниципального  долга</t>
  </si>
  <si>
    <t xml:space="preserve">  Обслуживание    государственного  внутреннего  и  муниципального  долга</t>
  </si>
  <si>
    <t>ВСЕГО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</si>
  <si>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</si>
  <si>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</si>
  <si>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</si>
  <si>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</si>
  <si>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</si>
  <si>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</si>
  <si>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</si>
  <si>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</si>
  <si>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</si>
  <si>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</si>
  <si>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 xml:space="preserve">Раздел </t>
  </si>
  <si>
    <t>Подраздел</t>
  </si>
  <si>
    <t>%
гр.5/гр.4</t>
  </si>
  <si>
    <t>1</t>
  </si>
  <si>
    <t>2</t>
  </si>
  <si>
    <t>3</t>
  </si>
  <si>
    <t>4</t>
  </si>
  <si>
    <t>5</t>
  </si>
  <si>
    <t>6</t>
  </si>
  <si>
    <t>Мобилизационная подготовка экономики</t>
  </si>
  <si>
    <t>Сельское хозяйство и рыболовство</t>
  </si>
  <si>
    <t xml:space="preserve">  (тыс.руб.)</t>
  </si>
  <si>
    <t xml:space="preserve">  Коммунальное хозяйство</t>
  </si>
  <si>
    <t>в 2,3 раза</t>
  </si>
  <si>
    <t>Аналитические данные о расходах бюджета городского округа Лыткарино по разделам и подразделам классификации  расходов  за отчетный период 2022 года в сравнении с периодом 2021 года.</t>
  </si>
  <si>
    <t>Исполнено за 2021 год</t>
  </si>
  <si>
    <t>Исполнено за 2022 год</t>
  </si>
</sst>
</file>

<file path=xl/styles.xml><?xml version="1.0" encoding="utf-8"?>
<styleSheet xmlns="http://schemas.openxmlformats.org/spreadsheetml/2006/main">
  <numFmts count="7">
    <numFmt numFmtId="164" formatCode="#,##0.00_ ;[Red]\-#,##0.00_ ;\-&quot;  &quot;"/>
    <numFmt numFmtId="165" formatCode="_-* #,##0_р_._-;\-* #,##0_р_._-;_-* &quot;-&quot;_р_._-;_-@_-"/>
    <numFmt numFmtId="166" formatCode="_-* #,##0.00_р_._-;\-* #,##0.00_р_._-;_-* &quot;-&quot;??_р_._-;_-@_-"/>
    <numFmt numFmtId="167" formatCode="#,##0.00\ _₽"/>
    <numFmt numFmtId="168" formatCode="0.0%"/>
    <numFmt numFmtId="169" formatCode="0.0"/>
    <numFmt numFmtId="170" formatCode="0.0_ ;[Red]\-0.0\ "/>
  </numFmts>
  <fonts count="28"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sz val="10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indexed="62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5"/>
      <color indexed="62"/>
      <name val="Times New Roman"/>
      <family val="1"/>
      <charset val="204"/>
    </font>
    <font>
      <b/>
      <sz val="13"/>
      <color indexed="62"/>
      <name val="Times New Roman"/>
      <family val="1"/>
      <charset val="204"/>
    </font>
    <font>
      <b/>
      <sz val="11"/>
      <color indexed="6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8"/>
      <color indexed="62"/>
      <name val="Cambria"/>
      <family val="1"/>
      <charset val="204"/>
    </font>
    <font>
      <sz val="10"/>
      <color indexed="19"/>
      <name val="Times New Roman"/>
      <family val="1"/>
      <charset val="204"/>
    </font>
    <font>
      <sz val="10"/>
      <color indexed="20"/>
      <name val="Times New Roman"/>
      <family val="1"/>
      <charset val="204"/>
    </font>
    <font>
      <i/>
      <sz val="10"/>
      <color indexed="23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name val="Arial Cyr"/>
      <charset val="204"/>
    </font>
    <font>
      <sz val="14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2" borderId="1"/>
    <xf numFmtId="0" fontId="5" fillId="2" borderId="1"/>
    <xf numFmtId="0" fontId="6" fillId="4" borderId="1" applyNumberFormat="0" applyBorder="0" applyAlignment="0" applyProtection="0"/>
    <xf numFmtId="0" fontId="6" fillId="5" borderId="1" applyNumberFormat="0" applyBorder="0" applyAlignment="0" applyProtection="0"/>
    <xf numFmtId="0" fontId="6" fillId="6" borderId="1" applyNumberFormat="0" applyBorder="0" applyAlignment="0" applyProtection="0"/>
    <xf numFmtId="0" fontId="6" fillId="7" borderId="1" applyNumberFormat="0" applyBorder="0" applyAlignment="0" applyProtection="0"/>
    <xf numFmtId="0" fontId="6" fillId="8" borderId="1" applyNumberFormat="0" applyBorder="0" applyAlignment="0" applyProtection="0"/>
    <xf numFmtId="0" fontId="6" fillId="6" borderId="1" applyNumberFormat="0" applyBorder="0" applyAlignment="0" applyProtection="0"/>
    <xf numFmtId="0" fontId="6" fillId="8" borderId="1" applyNumberFormat="0" applyBorder="0" applyAlignment="0" applyProtection="0"/>
    <xf numFmtId="0" fontId="6" fillId="5" borderId="1" applyNumberFormat="0" applyBorder="0" applyAlignment="0" applyProtection="0"/>
    <xf numFmtId="0" fontId="6" fillId="9" borderId="1" applyNumberFormat="0" applyBorder="0" applyAlignment="0" applyProtection="0"/>
    <xf numFmtId="0" fontId="6" fillId="10" borderId="1" applyNumberFormat="0" applyBorder="0" applyAlignment="0" applyProtection="0"/>
    <xf numFmtId="0" fontId="6" fillId="8" borderId="1" applyNumberFormat="0" applyBorder="0" applyAlignment="0" applyProtection="0"/>
    <xf numFmtId="0" fontId="6" fillId="6" borderId="1" applyNumberFormat="0" applyBorder="0" applyAlignment="0" applyProtection="0"/>
    <xf numFmtId="0" fontId="7" fillId="8" borderId="1" applyNumberFormat="0" applyBorder="0" applyAlignment="0" applyProtection="0"/>
    <xf numFmtId="0" fontId="7" fillId="11" borderId="1" applyNumberFormat="0" applyBorder="0" applyAlignment="0" applyProtection="0"/>
    <xf numFmtId="0" fontId="7" fillId="12" borderId="1" applyNumberFormat="0" applyBorder="0" applyAlignment="0" applyProtection="0"/>
    <xf numFmtId="0" fontId="7" fillId="10" borderId="1" applyNumberFormat="0" applyBorder="0" applyAlignment="0" applyProtection="0"/>
    <xf numFmtId="0" fontId="7" fillId="8" borderId="1" applyNumberFormat="0" applyBorder="0" applyAlignment="0" applyProtection="0"/>
    <xf numFmtId="0" fontId="7" fillId="5" borderId="1" applyNumberFormat="0" applyBorder="0" applyAlignment="0" applyProtection="0"/>
    <xf numFmtId="0" fontId="7" fillId="13" borderId="1" applyNumberFormat="0" applyBorder="0" applyAlignment="0" applyProtection="0"/>
    <xf numFmtId="0" fontId="7" fillId="11" borderId="1" applyNumberFormat="0" applyBorder="0" applyAlignment="0" applyProtection="0"/>
    <xf numFmtId="0" fontId="7" fillId="12" borderId="1" applyNumberFormat="0" applyBorder="0" applyAlignment="0" applyProtection="0"/>
    <xf numFmtId="0" fontId="7" fillId="14" borderId="1" applyNumberFormat="0" applyBorder="0" applyAlignment="0" applyProtection="0"/>
    <xf numFmtId="0" fontId="7" fillId="15" borderId="1" applyNumberFormat="0" applyBorder="0" applyAlignment="0" applyProtection="0"/>
    <xf numFmtId="0" fontId="7" fillId="16" borderId="1" applyNumberFormat="0" applyBorder="0" applyAlignment="0" applyProtection="0"/>
    <xf numFmtId="0" fontId="8" fillId="9" borderId="3" applyNumberFormat="0" applyAlignment="0" applyProtection="0"/>
    <xf numFmtId="0" fontId="9" fillId="17" borderId="4" applyNumberFormat="0" applyAlignment="0" applyProtection="0"/>
    <xf numFmtId="0" fontId="10" fillId="17" borderId="3" applyNumberFormat="0" applyAlignment="0" applyProtection="0"/>
    <xf numFmtId="0" fontId="11" fillId="2" borderId="5" applyNumberFormat="0" applyFill="0" applyAlignment="0" applyProtection="0"/>
    <xf numFmtId="0" fontId="12" fillId="2" borderId="6" applyNumberFormat="0" applyFill="0" applyAlignment="0" applyProtection="0"/>
    <xf numFmtId="0" fontId="13" fillId="2" borderId="7" applyNumberFormat="0" applyFill="0" applyAlignment="0" applyProtection="0"/>
    <xf numFmtId="0" fontId="13" fillId="2" borderId="1" applyNumberFormat="0" applyFill="0" applyBorder="0" applyAlignment="0" applyProtection="0"/>
    <xf numFmtId="0" fontId="14" fillId="2" borderId="8" applyNumberFormat="0" applyFill="0" applyAlignment="0" applyProtection="0"/>
    <xf numFmtId="0" fontId="15" fillId="18" borderId="9" applyNumberFormat="0" applyAlignment="0" applyProtection="0"/>
    <xf numFmtId="0" fontId="16" fillId="2" borderId="1" applyNumberFormat="0" applyFill="0" applyBorder="0" applyAlignment="0" applyProtection="0"/>
    <xf numFmtId="0" fontId="17" fillId="9" borderId="1" applyNumberFormat="0" applyBorder="0" applyAlignment="0" applyProtection="0"/>
    <xf numFmtId="0" fontId="18" fillId="19" borderId="1" applyNumberFormat="0" applyBorder="0" applyAlignment="0" applyProtection="0"/>
    <xf numFmtId="0" fontId="19" fillId="2" borderId="1" applyNumberFormat="0" applyFill="0" applyBorder="0" applyAlignment="0" applyProtection="0"/>
    <xf numFmtId="0" fontId="22" fillId="6" borderId="10" applyNumberFormat="0" applyFont="0" applyAlignment="0" applyProtection="0"/>
    <xf numFmtId="0" fontId="20" fillId="2" borderId="11" applyNumberFormat="0" applyFill="0" applyAlignment="0" applyProtection="0"/>
    <xf numFmtId="0" fontId="20" fillId="2" borderId="1" applyNumberFormat="0" applyFill="0" applyBorder="0" applyAlignment="0" applyProtection="0"/>
    <xf numFmtId="165" fontId="22" fillId="2" borderId="1" applyFont="0" applyFill="0" applyBorder="0" applyAlignment="0" applyProtection="0"/>
    <xf numFmtId="166" fontId="22" fillId="2" borderId="1" applyFont="0" applyFill="0" applyBorder="0" applyAlignment="0" applyProtection="0"/>
    <xf numFmtId="0" fontId="21" fillId="8" borderId="1" applyNumberFormat="0" applyBorder="0" applyAlignment="0" applyProtection="0"/>
    <xf numFmtId="0" fontId="27" fillId="2" borderId="2"/>
  </cellStyleXfs>
  <cellXfs count="80">
    <xf numFmtId="0" fontId="0" fillId="2" borderId="1" xfId="0"/>
    <xf numFmtId="0" fontId="2" fillId="2" borderId="1" xfId="0" applyFont="1" applyAlignment="1">
      <alignment horizontal="left" vertical="center"/>
    </xf>
    <xf numFmtId="0" fontId="24" fillId="2" borderId="1" xfId="0" applyFont="1" applyAlignment="1">
      <alignment horizontal="left" vertical="center"/>
    </xf>
    <xf numFmtId="0" fontId="0" fillId="2" borderId="1" xfId="0" applyAlignment="1">
      <alignment horizontal="left" vertical="center"/>
    </xf>
    <xf numFmtId="0" fontId="1" fillId="2" borderId="1" xfId="0" applyFont="1" applyAlignment="1">
      <alignment horizontal="left" vertical="center"/>
    </xf>
    <xf numFmtId="0" fontId="0" fillId="2" borderId="2" xfId="0" applyBorder="1" applyAlignment="1">
      <alignment horizontal="left" vertical="center"/>
    </xf>
    <xf numFmtId="164" fontId="2" fillId="2" borderId="2" xfId="0" applyNumberFormat="1" applyFont="1" applyBorder="1" applyAlignment="1">
      <alignment horizontal="left" vertical="center"/>
    </xf>
    <xf numFmtId="167" fontId="0" fillId="2" borderId="2" xfId="0" applyNumberFormat="1" applyBorder="1" applyAlignment="1">
      <alignment horizontal="left" vertical="center"/>
    </xf>
    <xf numFmtId="2" fontId="0" fillId="2" borderId="1" xfId="0" applyNumberFormat="1" applyAlignment="1">
      <alignment horizontal="left" vertical="center"/>
    </xf>
    <xf numFmtId="0" fontId="25" fillId="20" borderId="12" xfId="0" applyFont="1" applyFill="1" applyBorder="1" applyAlignment="1">
      <alignment horizontal="left" vertical="center" wrapText="1"/>
    </xf>
    <xf numFmtId="0" fontId="2" fillId="2" borderId="2" xfId="0" applyFont="1" applyBorder="1" applyAlignment="1">
      <alignment horizontal="left" vertical="center"/>
    </xf>
    <xf numFmtId="49" fontId="2" fillId="2" borderId="2" xfId="0" applyNumberFormat="1" applyFont="1" applyBorder="1" applyAlignment="1">
      <alignment horizontal="left" vertical="center"/>
    </xf>
    <xf numFmtId="49" fontId="2" fillId="2" borderId="2" xfId="0" applyNumberFormat="1" applyFont="1" applyBorder="1" applyAlignment="1">
      <alignment horizontal="right" vertical="center"/>
    </xf>
    <xf numFmtId="49" fontId="25" fillId="2" borderId="2" xfId="0" applyNumberFormat="1" applyFont="1" applyBorder="1" applyAlignment="1">
      <alignment horizontal="right" vertical="center"/>
    </xf>
    <xf numFmtId="49" fontId="25" fillId="2" borderId="12" xfId="0" applyNumberFormat="1" applyFont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168" fontId="25" fillId="2" borderId="12" xfId="0" applyNumberFormat="1" applyFont="1" applyBorder="1" applyAlignment="1"/>
    <xf numFmtId="0" fontId="4" fillId="3" borderId="13" xfId="0" applyFont="1" applyFill="1" applyBorder="1" applyAlignment="1">
      <alignment horizontal="left" vertical="top" wrapText="1"/>
    </xf>
    <xf numFmtId="0" fontId="4" fillId="3" borderId="13" xfId="0" quotePrefix="1" applyFont="1" applyFill="1" applyBorder="1" applyAlignment="1">
      <alignment horizontal="center"/>
    </xf>
    <xf numFmtId="0" fontId="2" fillId="0" borderId="1" xfId="0" applyFont="1" applyFill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0" fontId="2" fillId="0" borderId="2" xfId="0" applyNumberFormat="1" applyFont="1" applyFill="1" applyBorder="1" applyAlignment="1">
      <alignment horizontal="center" vertical="center"/>
    </xf>
    <xf numFmtId="0" fontId="0" fillId="0" borderId="1" xfId="0" applyFill="1" applyAlignment="1">
      <alignment horizontal="center" vertical="center"/>
    </xf>
    <xf numFmtId="0" fontId="1" fillId="2" borderId="14" xfId="0" applyFont="1" applyBorder="1" applyAlignment="1">
      <alignment horizontal="left" vertical="center"/>
    </xf>
    <xf numFmtId="0" fontId="25" fillId="20" borderId="12" xfId="0" applyFont="1" applyFill="1" applyBorder="1" applyAlignment="1">
      <alignment horizontal="center" wrapText="1"/>
    </xf>
    <xf numFmtId="0" fontId="25" fillId="20" borderId="12" xfId="0" quotePrefix="1" applyFont="1" applyFill="1" applyBorder="1" applyAlignment="1">
      <alignment horizontal="center"/>
    </xf>
    <xf numFmtId="0" fontId="25" fillId="20" borderId="12" xfId="0" quotePrefix="1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left" vertical="top" wrapText="1"/>
    </xf>
    <xf numFmtId="0" fontId="25" fillId="20" borderId="12" xfId="0" applyFont="1" applyFill="1" applyBorder="1" applyAlignment="1">
      <alignment horizontal="center"/>
    </xf>
    <xf numFmtId="0" fontId="25" fillId="20" borderId="15" xfId="0" applyFont="1" applyFill="1" applyBorder="1" applyAlignment="1">
      <alignment horizontal="left" vertical="center" wrapText="1"/>
    </xf>
    <xf numFmtId="0" fontId="25" fillId="20" borderId="15" xfId="0" quotePrefix="1" applyFont="1" applyFill="1" applyBorder="1" applyAlignment="1">
      <alignment horizontal="center"/>
    </xf>
    <xf numFmtId="170" fontId="25" fillId="3" borderId="15" xfId="0" applyNumberFormat="1" applyFont="1" applyFill="1" applyBorder="1" applyAlignment="1">
      <alignment horizontal="center"/>
    </xf>
    <xf numFmtId="169" fontId="25" fillId="3" borderId="15" xfId="0" applyNumberFormat="1" applyFont="1" applyFill="1" applyBorder="1" applyAlignment="1">
      <alignment horizontal="center"/>
    </xf>
    <xf numFmtId="0" fontId="25" fillId="20" borderId="16" xfId="0" applyFont="1" applyFill="1" applyBorder="1" applyAlignment="1">
      <alignment horizontal="left" vertical="center" wrapText="1"/>
    </xf>
    <xf numFmtId="0" fontId="25" fillId="20" borderId="16" xfId="0" quotePrefix="1" applyFont="1" applyFill="1" applyBorder="1" applyAlignment="1">
      <alignment horizontal="center"/>
    </xf>
    <xf numFmtId="0" fontId="25" fillId="20" borderId="16" xfId="0" applyFont="1" applyFill="1" applyBorder="1" applyAlignment="1">
      <alignment horizontal="center"/>
    </xf>
    <xf numFmtId="170" fontId="25" fillId="3" borderId="16" xfId="0" applyNumberFormat="1" applyFont="1" applyFill="1" applyBorder="1" applyAlignment="1">
      <alignment horizontal="center"/>
    </xf>
    <xf numFmtId="169" fontId="25" fillId="3" borderId="16" xfId="0" applyNumberFormat="1" applyFont="1" applyFill="1" applyBorder="1" applyAlignment="1">
      <alignment horizontal="center"/>
    </xf>
    <xf numFmtId="0" fontId="4" fillId="20" borderId="16" xfId="0" applyFont="1" applyFill="1" applyBorder="1" applyAlignment="1">
      <alignment horizontal="center"/>
    </xf>
    <xf numFmtId="168" fontId="25" fillId="2" borderId="15" xfId="0" applyNumberFormat="1" applyFont="1" applyBorder="1" applyAlignment="1"/>
    <xf numFmtId="168" fontId="25" fillId="2" borderId="16" xfId="0" applyNumberFormat="1" applyFont="1" applyBorder="1" applyAlignment="1"/>
    <xf numFmtId="0" fontId="4" fillId="20" borderId="17" xfId="0" applyFont="1" applyFill="1" applyBorder="1" applyAlignment="1">
      <alignment horizontal="left" vertical="center" wrapText="1"/>
    </xf>
    <xf numFmtId="0" fontId="4" fillId="20" borderId="17" xfId="0" quotePrefix="1" applyFont="1" applyFill="1" applyBorder="1" applyAlignment="1">
      <alignment horizontal="center"/>
    </xf>
    <xf numFmtId="170" fontId="4" fillId="3" borderId="17" xfId="0" applyNumberFormat="1" applyFont="1" applyFill="1" applyBorder="1" applyAlignment="1">
      <alignment horizontal="center"/>
    </xf>
    <xf numFmtId="169" fontId="4" fillId="3" borderId="17" xfId="0" applyNumberFormat="1" applyFont="1" applyFill="1" applyBorder="1" applyAlignment="1">
      <alignment horizontal="center"/>
    </xf>
    <xf numFmtId="168" fontId="4" fillId="2" borderId="17" xfId="0" applyNumberFormat="1" applyFont="1" applyBorder="1" applyAlignment="1"/>
    <xf numFmtId="169" fontId="3" fillId="3" borderId="17" xfId="45" applyNumberFormat="1" applyFont="1" applyFill="1" applyBorder="1" applyAlignment="1">
      <alignment horizontal="center" wrapText="1"/>
    </xf>
    <xf numFmtId="0" fontId="4" fillId="20" borderId="18" xfId="0" applyFont="1" applyFill="1" applyBorder="1" applyAlignment="1">
      <alignment horizontal="left" vertical="center" wrapText="1"/>
    </xf>
    <xf numFmtId="0" fontId="4" fillId="20" borderId="18" xfId="0" quotePrefix="1" applyFont="1" applyFill="1" applyBorder="1" applyAlignment="1">
      <alignment horizontal="center"/>
    </xf>
    <xf numFmtId="170" fontId="4" fillId="3" borderId="18" xfId="0" applyNumberFormat="1" applyFont="1" applyFill="1" applyBorder="1" applyAlignment="1">
      <alignment horizontal="center"/>
    </xf>
    <xf numFmtId="169" fontId="4" fillId="3" borderId="18" xfId="0" applyNumberFormat="1" applyFont="1" applyFill="1" applyBorder="1" applyAlignment="1">
      <alignment horizontal="center"/>
    </xf>
    <xf numFmtId="168" fontId="4" fillId="2" borderId="18" xfId="0" applyNumberFormat="1" applyFont="1" applyBorder="1" applyAlignment="1"/>
    <xf numFmtId="49" fontId="25" fillId="2" borderId="12" xfId="0" applyNumberFormat="1" applyFont="1" applyBorder="1" applyAlignment="1">
      <alignment horizontal="left" vertical="center" wrapText="1"/>
    </xf>
    <xf numFmtId="49" fontId="25" fillId="2" borderId="12" xfId="0" applyNumberFormat="1" applyFont="1" applyBorder="1" applyAlignment="1">
      <alignment horizontal="center" wrapText="1"/>
    </xf>
    <xf numFmtId="170" fontId="25" fillId="3" borderId="12" xfId="0" applyNumberFormat="1" applyFont="1" applyFill="1" applyBorder="1" applyAlignment="1">
      <alignment horizontal="center"/>
    </xf>
    <xf numFmtId="169" fontId="25" fillId="3" borderId="12" xfId="0" applyNumberFormat="1" applyFont="1" applyFill="1" applyBorder="1" applyAlignment="1">
      <alignment horizontal="center"/>
    </xf>
    <xf numFmtId="0" fontId="4" fillId="20" borderId="19" xfId="0" applyFont="1" applyFill="1" applyBorder="1" applyAlignment="1">
      <alignment horizontal="left" vertical="center" wrapText="1"/>
    </xf>
    <xf numFmtId="0" fontId="4" fillId="20" borderId="19" xfId="0" quotePrefix="1" applyFont="1" applyFill="1" applyBorder="1" applyAlignment="1">
      <alignment horizontal="center"/>
    </xf>
    <xf numFmtId="170" fontId="4" fillId="3" borderId="19" xfId="0" applyNumberFormat="1" applyFont="1" applyFill="1" applyBorder="1" applyAlignment="1">
      <alignment horizontal="center"/>
    </xf>
    <xf numFmtId="169" fontId="3" fillId="3" borderId="19" xfId="45" applyNumberFormat="1" applyFont="1" applyFill="1" applyBorder="1" applyAlignment="1">
      <alignment horizontal="center" wrapText="1"/>
    </xf>
    <xf numFmtId="168" fontId="4" fillId="2" borderId="19" xfId="0" applyNumberFormat="1" applyFont="1" applyBorder="1" applyAlignment="1"/>
    <xf numFmtId="0" fontId="4" fillId="3" borderId="17" xfId="0" applyFont="1" applyFill="1" applyBorder="1" applyAlignment="1">
      <alignment horizontal="left" vertical="center" wrapText="1"/>
    </xf>
    <xf numFmtId="170" fontId="3" fillId="3" borderId="17" xfId="0" applyNumberFormat="1" applyFont="1" applyFill="1" applyBorder="1" applyAlignment="1">
      <alignment horizontal="center" wrapText="1"/>
    </xf>
    <xf numFmtId="169" fontId="4" fillId="3" borderId="19" xfId="0" applyNumberFormat="1" applyFont="1" applyFill="1" applyBorder="1" applyAlignment="1">
      <alignment horizontal="center"/>
    </xf>
    <xf numFmtId="0" fontId="25" fillId="3" borderId="12" xfId="0" quotePrefix="1" applyFont="1" applyFill="1" applyBorder="1" applyAlignment="1">
      <alignment horizontal="center"/>
    </xf>
    <xf numFmtId="0" fontId="4" fillId="3" borderId="12" xfId="0" quotePrefix="1" applyFont="1" applyFill="1" applyBorder="1" applyAlignment="1">
      <alignment horizontal="center"/>
    </xf>
    <xf numFmtId="168" fontId="25" fillId="2" borderId="12" xfId="0" applyNumberFormat="1" applyFont="1" applyBorder="1" applyAlignment="1">
      <alignment horizontal="center"/>
    </xf>
    <xf numFmtId="0" fontId="4" fillId="20" borderId="17" xfId="0" applyFont="1" applyFill="1" applyBorder="1" applyAlignment="1">
      <alignment horizontal="center"/>
    </xf>
    <xf numFmtId="170" fontId="4" fillId="3" borderId="13" xfId="0" applyNumberFormat="1" applyFont="1" applyFill="1" applyBorder="1" applyAlignment="1">
      <alignment horizontal="center"/>
    </xf>
    <xf numFmtId="169" fontId="4" fillId="3" borderId="13" xfId="0" applyNumberFormat="1" applyFont="1" applyFill="1" applyBorder="1" applyAlignment="1">
      <alignment horizontal="center"/>
    </xf>
    <xf numFmtId="168" fontId="4" fillId="2" borderId="13" xfId="0" applyNumberFormat="1" applyFont="1" applyBorder="1" applyAlignment="1">
      <alignment horizontal="center"/>
    </xf>
    <xf numFmtId="0" fontId="4" fillId="20" borderId="18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left" vertical="center" wrapText="1"/>
    </xf>
    <xf numFmtId="0" fontId="4" fillId="20" borderId="13" xfId="0" quotePrefix="1" applyFont="1" applyFill="1" applyBorder="1" applyAlignment="1">
      <alignment horizontal="center"/>
    </xf>
    <xf numFmtId="168" fontId="4" fillId="2" borderId="13" xfId="0" applyNumberFormat="1" applyFont="1" applyBorder="1" applyAlignment="1"/>
    <xf numFmtId="0" fontId="4" fillId="20" borderId="13" xfId="0" applyFont="1" applyFill="1" applyBorder="1" applyAlignment="1">
      <alignment vertical="center" wrapText="1"/>
    </xf>
    <xf numFmtId="170" fontId="3" fillId="3" borderId="18" xfId="45" applyNumberFormat="1" applyFont="1" applyFill="1" applyBorder="1" applyAlignment="1">
      <alignment horizontal="center" wrapText="1"/>
    </xf>
    <xf numFmtId="169" fontId="4" fillId="0" borderId="13" xfId="0" applyNumberFormat="1" applyFont="1" applyFill="1" applyBorder="1" applyAlignment="1">
      <alignment horizontal="center"/>
    </xf>
    <xf numFmtId="0" fontId="26" fillId="2" borderId="1" xfId="0" applyFont="1" applyBorder="1" applyAlignment="1">
      <alignment horizontal="center" vertical="center" wrapText="1"/>
    </xf>
    <xf numFmtId="0" fontId="23" fillId="2" borderId="1" xfId="0" applyFont="1" applyAlignment="1">
      <alignment horizontal="center" vertical="center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 3" xfId="45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Тысячи [0]_Лист1" xfId="42"/>
    <cellStyle name="Тысячи_Лист1" xfId="43"/>
    <cellStyle name="Хороший 2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080FF"/>
      <rgbColor rgb="FF802060"/>
      <rgbColor rgb="FFFFFFC0"/>
      <rgbColor rgb="FFA0E0E0"/>
      <rgbColor rgb="FF600080"/>
      <rgbColor rgb="FFFF8080"/>
      <rgbColor rgb="FF0080C0"/>
      <rgbColor rgb="FFC0C0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69FFFF"/>
      <rgbColor rgb="FFCCFFCC"/>
      <rgbColor rgb="FFFFFF99"/>
      <rgbColor rgb="FFA6CAF0"/>
      <rgbColor rgb="FFCC9CCC"/>
      <rgbColor rgb="FFCC99FF"/>
      <rgbColor rgb="FFE3E3E3"/>
      <rgbColor rgb="FF3366FF"/>
      <rgbColor rgb="FF33CCCC"/>
      <rgbColor rgb="FF339933"/>
      <rgbColor rgb="FF999933"/>
      <rgbColor rgb="FF996633"/>
      <rgbColor rgb="FF996666"/>
      <rgbColor rgb="FF666699"/>
      <rgbColor rgb="FF969696"/>
      <rgbColor rgb="FF3333CC"/>
      <rgbColor rgb="FF336666"/>
      <rgbColor rgb="FF003300"/>
      <rgbColor rgb="FF333300"/>
      <rgbColor rgb="FF663300"/>
      <rgbColor rgb="FF993366"/>
      <rgbColor rgb="FF333399"/>
      <rgbColor rgb="00333333"/>
    </indexed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showGridLines="0" tabSelected="1" zoomScale="110" zoomScaleNormal="110" workbookViewId="0">
      <selection activeCell="A2" sqref="A2:F2"/>
    </sheetView>
  </sheetViews>
  <sheetFormatPr defaultColWidth="9.140625" defaultRowHeight="12.75"/>
  <cols>
    <col min="1" max="1" width="38" style="3" customWidth="1"/>
    <col min="2" max="2" width="10.42578125" style="3" customWidth="1"/>
    <col min="3" max="3" width="12.140625" style="3" customWidth="1"/>
    <col min="4" max="4" width="17.140625" style="3" customWidth="1"/>
    <col min="5" max="5" width="17.140625" style="22" customWidth="1"/>
    <col min="6" max="6" width="11.5703125" style="3" customWidth="1"/>
    <col min="7" max="16384" width="9.140625" style="3"/>
  </cols>
  <sheetData>
    <row r="1" spans="1:7">
      <c r="A1" s="1"/>
      <c r="B1" s="1"/>
      <c r="C1" s="1"/>
      <c r="D1" s="1"/>
      <c r="E1" s="19"/>
      <c r="F1" s="2"/>
    </row>
    <row r="2" spans="1:7" ht="60.6" customHeight="1">
      <c r="A2" s="78" t="s">
        <v>70</v>
      </c>
      <c r="B2" s="79"/>
      <c r="C2" s="79"/>
      <c r="D2" s="79"/>
      <c r="E2" s="79"/>
      <c r="F2" s="79"/>
    </row>
    <row r="3" spans="1:7">
      <c r="A3" s="10"/>
      <c r="B3" s="10"/>
      <c r="C3" s="10"/>
      <c r="D3" s="11"/>
      <c r="E3" s="20"/>
      <c r="F3" s="5"/>
    </row>
    <row r="4" spans="1:7">
      <c r="A4" s="10"/>
      <c r="B4" s="10"/>
      <c r="C4" s="10"/>
      <c r="D4" s="11"/>
      <c r="E4" s="20"/>
      <c r="F4" s="12"/>
    </row>
    <row r="5" spans="1:7" ht="16.5" thickBot="1">
      <c r="A5" s="10"/>
      <c r="B5" s="10"/>
      <c r="C5" s="10"/>
      <c r="D5" s="11"/>
      <c r="E5" s="20"/>
      <c r="F5" s="13" t="s">
        <v>67</v>
      </c>
    </row>
    <row r="6" spans="1:7" ht="33.6" customHeight="1" thickBot="1">
      <c r="A6" s="52" t="s">
        <v>0</v>
      </c>
      <c r="B6" s="53" t="s">
        <v>56</v>
      </c>
      <c r="C6" s="53" t="s">
        <v>57</v>
      </c>
      <c r="D6" s="53" t="s">
        <v>71</v>
      </c>
      <c r="E6" s="53" t="s">
        <v>72</v>
      </c>
      <c r="F6" s="53" t="s">
        <v>58</v>
      </c>
    </row>
    <row r="7" spans="1:7" ht="17.45" customHeight="1" thickBot="1">
      <c r="A7" s="14" t="s">
        <v>59</v>
      </c>
      <c r="B7" s="14" t="s">
        <v>60</v>
      </c>
      <c r="C7" s="14" t="s">
        <v>61</v>
      </c>
      <c r="D7" s="14" t="s">
        <v>62</v>
      </c>
      <c r="E7" s="15" t="s">
        <v>63</v>
      </c>
      <c r="F7" s="14" t="s">
        <v>64</v>
      </c>
    </row>
    <row r="8" spans="1:7" s="4" customFormat="1" ht="23.45" customHeight="1" thickBot="1">
      <c r="A8" s="9" t="s">
        <v>2</v>
      </c>
      <c r="B8" s="24" t="s">
        <v>46</v>
      </c>
      <c r="C8" s="25"/>
      <c r="D8" s="54">
        <f>D9+D10+D11+D12+D13+D14</f>
        <v>279578.5</v>
      </c>
      <c r="E8" s="55">
        <f>E9+E10+E11+E12+E13+E14</f>
        <v>288978.3</v>
      </c>
      <c r="F8" s="16">
        <f>E8/D8</f>
        <v>1.0336213263895471</v>
      </c>
      <c r="G8" s="23"/>
    </row>
    <row r="9" spans="1:7" s="4" customFormat="1" ht="63">
      <c r="A9" s="47" t="s">
        <v>3</v>
      </c>
      <c r="B9" s="48" t="s">
        <v>46</v>
      </c>
      <c r="C9" s="48" t="s">
        <v>47</v>
      </c>
      <c r="D9" s="49">
        <v>2420.1999999999998</v>
      </c>
      <c r="E9" s="50">
        <v>2503</v>
      </c>
      <c r="F9" s="51">
        <f t="shared" ref="F9:F55" si="0">E9/D9</f>
        <v>1.0342120485910256</v>
      </c>
    </row>
    <row r="10" spans="1:7" s="4" customFormat="1" ht="94.5">
      <c r="A10" s="41" t="s">
        <v>4</v>
      </c>
      <c r="B10" s="42" t="s">
        <v>46</v>
      </c>
      <c r="C10" s="42" t="s">
        <v>48</v>
      </c>
      <c r="D10" s="43">
        <v>11822</v>
      </c>
      <c r="E10" s="46">
        <v>12216.5</v>
      </c>
      <c r="F10" s="45">
        <f t="shared" si="0"/>
        <v>1.0333699881576721</v>
      </c>
    </row>
    <row r="11" spans="1:7" s="4" customFormat="1" ht="110.25">
      <c r="A11" s="41" t="s">
        <v>5</v>
      </c>
      <c r="B11" s="42" t="s">
        <v>46</v>
      </c>
      <c r="C11" s="42" t="s">
        <v>49</v>
      </c>
      <c r="D11" s="43">
        <v>62067.9</v>
      </c>
      <c r="E11" s="44">
        <v>69316.2</v>
      </c>
      <c r="F11" s="45">
        <f t="shared" si="0"/>
        <v>1.1167801713929422</v>
      </c>
    </row>
    <row r="12" spans="1:7" s="4" customFormat="1" ht="78.75">
      <c r="A12" s="41" t="s">
        <v>6</v>
      </c>
      <c r="B12" s="42" t="s">
        <v>46</v>
      </c>
      <c r="C12" s="42" t="s">
        <v>51</v>
      </c>
      <c r="D12" s="43">
        <v>24757.4</v>
      </c>
      <c r="E12" s="46">
        <v>27640.9</v>
      </c>
      <c r="F12" s="45">
        <f t="shared" si="0"/>
        <v>1.1164702270836195</v>
      </c>
    </row>
    <row r="13" spans="1:7" s="4" customFormat="1" ht="31.5">
      <c r="A13" s="41" t="s">
        <v>7</v>
      </c>
      <c r="B13" s="42" t="s">
        <v>46</v>
      </c>
      <c r="C13" s="42" t="s">
        <v>52</v>
      </c>
      <c r="D13" s="43">
        <v>4061.3</v>
      </c>
      <c r="E13" s="44">
        <v>4555.2</v>
      </c>
      <c r="F13" s="45">
        <f t="shared" si="0"/>
        <v>1.1216113067244478</v>
      </c>
    </row>
    <row r="14" spans="1:7" s="4" customFormat="1" ht="32.25" thickBot="1">
      <c r="A14" s="56" t="s">
        <v>8</v>
      </c>
      <c r="B14" s="57" t="s">
        <v>46</v>
      </c>
      <c r="C14" s="57">
        <v>13</v>
      </c>
      <c r="D14" s="58">
        <v>174449.7</v>
      </c>
      <c r="E14" s="59">
        <v>172746.5</v>
      </c>
      <c r="F14" s="60">
        <f t="shared" si="0"/>
        <v>0.99023672726293022</v>
      </c>
    </row>
    <row r="15" spans="1:7" s="4" customFormat="1" ht="16.5" thickBot="1">
      <c r="A15" s="9" t="s">
        <v>9</v>
      </c>
      <c r="B15" s="25" t="s">
        <v>47</v>
      </c>
      <c r="C15" s="25"/>
      <c r="D15" s="54">
        <f>D16+D17</f>
        <v>4078.6</v>
      </c>
      <c r="E15" s="55">
        <f>E16+E17</f>
        <v>4054.4</v>
      </c>
      <c r="F15" s="16">
        <f t="shared" si="0"/>
        <v>0.99406659147746779</v>
      </c>
    </row>
    <row r="16" spans="1:7" s="4" customFormat="1" ht="31.5">
      <c r="A16" s="47" t="s">
        <v>10</v>
      </c>
      <c r="B16" s="48" t="s">
        <v>47</v>
      </c>
      <c r="C16" s="48" t="s">
        <v>48</v>
      </c>
      <c r="D16" s="49">
        <v>3773</v>
      </c>
      <c r="E16" s="50">
        <v>3870</v>
      </c>
      <c r="F16" s="51">
        <f t="shared" si="0"/>
        <v>1.0257089848926584</v>
      </c>
    </row>
    <row r="17" spans="1:6" s="4" customFormat="1" ht="30.6" customHeight="1" thickBot="1">
      <c r="A17" s="56" t="s">
        <v>65</v>
      </c>
      <c r="B17" s="57" t="s">
        <v>47</v>
      </c>
      <c r="C17" s="57" t="s">
        <v>49</v>
      </c>
      <c r="D17" s="58">
        <v>305.60000000000002</v>
      </c>
      <c r="E17" s="63">
        <v>184.4</v>
      </c>
      <c r="F17" s="60">
        <f t="shared" si="0"/>
        <v>0.6034031413612565</v>
      </c>
    </row>
    <row r="18" spans="1:6" s="4" customFormat="1" ht="48" thickBot="1">
      <c r="A18" s="9" t="s">
        <v>11</v>
      </c>
      <c r="B18" s="25" t="s">
        <v>48</v>
      </c>
      <c r="C18" s="25"/>
      <c r="D18" s="54">
        <f>D19+D20+D21</f>
        <v>37341.100000000006</v>
      </c>
      <c r="E18" s="55">
        <f>E19+E20+E21</f>
        <v>33587.300000000003</v>
      </c>
      <c r="F18" s="16">
        <f t="shared" si="0"/>
        <v>0.89947269898315796</v>
      </c>
    </row>
    <row r="19" spans="1:6" s="4" customFormat="1" ht="15.75">
      <c r="A19" s="47" t="s">
        <v>12</v>
      </c>
      <c r="B19" s="48" t="s">
        <v>48</v>
      </c>
      <c r="C19" s="48" t="s">
        <v>54</v>
      </c>
      <c r="D19" s="49">
        <v>1132.5</v>
      </c>
      <c r="E19" s="50">
        <v>566.9</v>
      </c>
      <c r="F19" s="51">
        <f t="shared" si="0"/>
        <v>0.50057395143487859</v>
      </c>
    </row>
    <row r="20" spans="1:6" s="4" customFormat="1" ht="63">
      <c r="A20" s="61" t="s">
        <v>13</v>
      </c>
      <c r="B20" s="42" t="s">
        <v>48</v>
      </c>
      <c r="C20" s="42" t="s">
        <v>55</v>
      </c>
      <c r="D20" s="62">
        <v>21353.9</v>
      </c>
      <c r="E20" s="44">
        <v>24099.9</v>
      </c>
      <c r="F20" s="45">
        <f t="shared" si="0"/>
        <v>1.1285947765981859</v>
      </c>
    </row>
    <row r="21" spans="1:6" s="4" customFormat="1" ht="48" thickBot="1">
      <c r="A21" s="56" t="s">
        <v>14</v>
      </c>
      <c r="B21" s="57" t="s">
        <v>48</v>
      </c>
      <c r="C21" s="57">
        <v>14</v>
      </c>
      <c r="D21" s="58">
        <v>14854.7</v>
      </c>
      <c r="E21" s="63">
        <v>8920.5</v>
      </c>
      <c r="F21" s="60">
        <f t="shared" si="0"/>
        <v>0.60051700808498321</v>
      </c>
    </row>
    <row r="22" spans="1:6" s="4" customFormat="1" ht="22.15" customHeight="1" thickBot="1">
      <c r="A22" s="9" t="s">
        <v>15</v>
      </c>
      <c r="B22" s="25" t="s">
        <v>49</v>
      </c>
      <c r="C22" s="25"/>
      <c r="D22" s="54">
        <f>D24+D25+D26+D27+D23</f>
        <v>132494.99999999997</v>
      </c>
      <c r="E22" s="55">
        <f>E23+E24+E25+E26+E27</f>
        <v>142671.1</v>
      </c>
      <c r="F22" s="16">
        <f t="shared" si="0"/>
        <v>1.0768036529680367</v>
      </c>
    </row>
    <row r="23" spans="1:6" s="4" customFormat="1" ht="22.15" customHeight="1">
      <c r="A23" s="47" t="s">
        <v>66</v>
      </c>
      <c r="B23" s="48" t="s">
        <v>49</v>
      </c>
      <c r="C23" s="48" t="s">
        <v>50</v>
      </c>
      <c r="D23" s="49">
        <v>1068.5</v>
      </c>
      <c r="E23" s="50">
        <v>1200.9000000000001</v>
      </c>
      <c r="F23" s="51">
        <f t="shared" si="0"/>
        <v>1.1239120262049602</v>
      </c>
    </row>
    <row r="24" spans="1:6" s="4" customFormat="1" ht="15.75">
      <c r="A24" s="41" t="s">
        <v>16</v>
      </c>
      <c r="B24" s="42" t="s">
        <v>49</v>
      </c>
      <c r="C24" s="42" t="s">
        <v>53</v>
      </c>
      <c r="D24" s="43">
        <v>22385.200000000001</v>
      </c>
      <c r="E24" s="44">
        <v>24404.5</v>
      </c>
      <c r="F24" s="45">
        <f t="shared" si="0"/>
        <v>1.0902069224308919</v>
      </c>
    </row>
    <row r="25" spans="1:6" s="4" customFormat="1" ht="31.5">
      <c r="A25" s="41" t="s">
        <v>17</v>
      </c>
      <c r="B25" s="42" t="s">
        <v>49</v>
      </c>
      <c r="C25" s="42" t="s">
        <v>54</v>
      </c>
      <c r="D25" s="43">
        <v>106492.2</v>
      </c>
      <c r="E25" s="44">
        <v>115112</v>
      </c>
      <c r="F25" s="45">
        <f t="shared" si="0"/>
        <v>1.0809430174228722</v>
      </c>
    </row>
    <row r="26" spans="1:6" s="4" customFormat="1" ht="15.75">
      <c r="A26" s="41" t="s">
        <v>18</v>
      </c>
      <c r="B26" s="42" t="s">
        <v>49</v>
      </c>
      <c r="C26" s="42">
        <v>10</v>
      </c>
      <c r="D26" s="43">
        <v>2324.8000000000002</v>
      </c>
      <c r="E26" s="44">
        <v>1594.5</v>
      </c>
      <c r="F26" s="45">
        <f t="shared" si="0"/>
        <v>0.68586545079146588</v>
      </c>
    </row>
    <row r="27" spans="1:6" s="4" customFormat="1" ht="32.25" thickBot="1">
      <c r="A27" s="56" t="s">
        <v>19</v>
      </c>
      <c r="B27" s="57" t="s">
        <v>49</v>
      </c>
      <c r="C27" s="57">
        <v>12</v>
      </c>
      <c r="D27" s="58">
        <v>224.3</v>
      </c>
      <c r="E27" s="63">
        <v>359.2</v>
      </c>
      <c r="F27" s="60">
        <f t="shared" si="0"/>
        <v>1.6014266607222469</v>
      </c>
    </row>
    <row r="28" spans="1:6" s="4" customFormat="1" ht="32.25" thickBot="1">
      <c r="A28" s="9" t="s">
        <v>20</v>
      </c>
      <c r="B28" s="26" t="s">
        <v>50</v>
      </c>
      <c r="C28" s="26"/>
      <c r="D28" s="54">
        <f>D29+D30+D31+D32</f>
        <v>202453.09999999998</v>
      </c>
      <c r="E28" s="55">
        <f>E29+E30+E31+E32</f>
        <v>244908.39999999997</v>
      </c>
      <c r="F28" s="16">
        <f t="shared" si="0"/>
        <v>1.209704371037045</v>
      </c>
    </row>
    <row r="29" spans="1:6" s="4" customFormat="1" ht="15.75">
      <c r="A29" s="47" t="s">
        <v>21</v>
      </c>
      <c r="B29" s="48" t="s">
        <v>50</v>
      </c>
      <c r="C29" s="48" t="s">
        <v>46</v>
      </c>
      <c r="D29" s="49">
        <v>11666.8</v>
      </c>
      <c r="E29" s="50">
        <v>15357.4</v>
      </c>
      <c r="F29" s="51">
        <f t="shared" si="0"/>
        <v>1.3163335276168273</v>
      </c>
    </row>
    <row r="30" spans="1:6" s="4" customFormat="1" ht="15.75">
      <c r="A30" s="41" t="s">
        <v>68</v>
      </c>
      <c r="B30" s="42" t="s">
        <v>50</v>
      </c>
      <c r="C30" s="42" t="s">
        <v>47</v>
      </c>
      <c r="D30" s="43">
        <v>42488.7</v>
      </c>
      <c r="E30" s="44">
        <v>21863.9</v>
      </c>
      <c r="F30" s="45">
        <f t="shared" si="0"/>
        <v>0.5145815240287418</v>
      </c>
    </row>
    <row r="31" spans="1:6" s="4" customFormat="1" ht="15.75">
      <c r="A31" s="41" t="s">
        <v>22</v>
      </c>
      <c r="B31" s="42" t="s">
        <v>50</v>
      </c>
      <c r="C31" s="42" t="s">
        <v>48</v>
      </c>
      <c r="D31" s="43">
        <v>126238.8</v>
      </c>
      <c r="E31" s="44">
        <v>187800.3</v>
      </c>
      <c r="F31" s="45">
        <f t="shared" si="0"/>
        <v>1.4876591032234145</v>
      </c>
    </row>
    <row r="32" spans="1:6" s="4" customFormat="1" ht="32.25" thickBot="1">
      <c r="A32" s="56" t="s">
        <v>23</v>
      </c>
      <c r="B32" s="57" t="s">
        <v>50</v>
      </c>
      <c r="C32" s="57" t="s">
        <v>50</v>
      </c>
      <c r="D32" s="58">
        <v>22058.799999999999</v>
      </c>
      <c r="E32" s="63">
        <v>19886.8</v>
      </c>
      <c r="F32" s="60">
        <f t="shared" si="0"/>
        <v>0.90153589497162134</v>
      </c>
    </row>
    <row r="33" spans="1:6" s="4" customFormat="1" ht="16.5" thickBot="1">
      <c r="A33" s="27" t="s">
        <v>24</v>
      </c>
      <c r="B33" s="64" t="s">
        <v>51</v>
      </c>
      <c r="C33" s="65"/>
      <c r="D33" s="54">
        <f>D34</f>
        <v>318859.8</v>
      </c>
      <c r="E33" s="55">
        <f>E34</f>
        <v>744935.4</v>
      </c>
      <c r="F33" s="66" t="s">
        <v>69</v>
      </c>
    </row>
    <row r="34" spans="1:6" s="4" customFormat="1" ht="32.25" thickBot="1">
      <c r="A34" s="17" t="s">
        <v>1</v>
      </c>
      <c r="B34" s="18" t="s">
        <v>51</v>
      </c>
      <c r="C34" s="18" t="s">
        <v>47</v>
      </c>
      <c r="D34" s="68">
        <v>318859.8</v>
      </c>
      <c r="E34" s="69">
        <v>744935.4</v>
      </c>
      <c r="F34" s="70" t="s">
        <v>69</v>
      </c>
    </row>
    <row r="35" spans="1:6" s="4" customFormat="1" ht="16.5" thickBot="1">
      <c r="A35" s="9" t="s">
        <v>25</v>
      </c>
      <c r="B35" s="25" t="s">
        <v>52</v>
      </c>
      <c r="C35" s="28"/>
      <c r="D35" s="54">
        <f>D36+D37+D38+D39+D40</f>
        <v>1058636.6000000001</v>
      </c>
      <c r="E35" s="55">
        <f>E36+E37+E38+E39+E40</f>
        <v>1133906.2</v>
      </c>
      <c r="F35" s="16">
        <f t="shared" si="0"/>
        <v>1.071100507955232</v>
      </c>
    </row>
    <row r="36" spans="1:6" s="4" customFormat="1" ht="15.75">
      <c r="A36" s="47" t="s">
        <v>26</v>
      </c>
      <c r="B36" s="71" t="s">
        <v>52</v>
      </c>
      <c r="C36" s="48" t="s">
        <v>46</v>
      </c>
      <c r="D36" s="49">
        <v>427333.4</v>
      </c>
      <c r="E36" s="50">
        <v>450949</v>
      </c>
      <c r="F36" s="51">
        <f t="shared" si="0"/>
        <v>1.0552627058872532</v>
      </c>
    </row>
    <row r="37" spans="1:6" s="4" customFormat="1" ht="15.75">
      <c r="A37" s="41" t="s">
        <v>27</v>
      </c>
      <c r="B37" s="67" t="s">
        <v>52</v>
      </c>
      <c r="C37" s="42" t="s">
        <v>47</v>
      </c>
      <c r="D37" s="43">
        <v>475261.3</v>
      </c>
      <c r="E37" s="44">
        <v>521485.6</v>
      </c>
      <c r="F37" s="45">
        <f t="shared" si="0"/>
        <v>1.0972608121048357</v>
      </c>
    </row>
    <row r="38" spans="1:6" s="4" customFormat="1" ht="31.5">
      <c r="A38" s="41" t="s">
        <v>28</v>
      </c>
      <c r="B38" s="67" t="s">
        <v>52</v>
      </c>
      <c r="C38" s="42" t="s">
        <v>48</v>
      </c>
      <c r="D38" s="43">
        <v>130161.9</v>
      </c>
      <c r="E38" s="44">
        <v>120223.8</v>
      </c>
      <c r="F38" s="45">
        <f t="shared" si="0"/>
        <v>0.92364816432458352</v>
      </c>
    </row>
    <row r="39" spans="1:6" s="4" customFormat="1" ht="15.75">
      <c r="A39" s="41" t="s">
        <v>29</v>
      </c>
      <c r="B39" s="42" t="s">
        <v>52</v>
      </c>
      <c r="C39" s="42" t="s">
        <v>52</v>
      </c>
      <c r="D39" s="43">
        <v>1627.9</v>
      </c>
      <c r="E39" s="44">
        <v>1803.1</v>
      </c>
      <c r="F39" s="45">
        <f t="shared" si="0"/>
        <v>1.1076233183856501</v>
      </c>
    </row>
    <row r="40" spans="1:6" s="4" customFormat="1" ht="32.25" thickBot="1">
      <c r="A40" s="56" t="s">
        <v>30</v>
      </c>
      <c r="B40" s="57" t="s">
        <v>52</v>
      </c>
      <c r="C40" s="57" t="s">
        <v>54</v>
      </c>
      <c r="D40" s="58">
        <v>24252.1</v>
      </c>
      <c r="E40" s="63">
        <v>39444.699999999997</v>
      </c>
      <c r="F40" s="60">
        <f t="shared" si="0"/>
        <v>1.6264447202510297</v>
      </c>
    </row>
    <row r="41" spans="1:6" s="4" customFormat="1" ht="16.5" thickBot="1">
      <c r="A41" s="9" t="s">
        <v>31</v>
      </c>
      <c r="B41" s="25" t="s">
        <v>53</v>
      </c>
      <c r="C41" s="28"/>
      <c r="D41" s="54">
        <f>D42</f>
        <v>114463.6</v>
      </c>
      <c r="E41" s="55">
        <f>E42</f>
        <v>115901</v>
      </c>
      <c r="F41" s="16">
        <f t="shared" si="0"/>
        <v>1.0125577039338269</v>
      </c>
    </row>
    <row r="42" spans="1:6" s="4" customFormat="1" ht="16.5" thickBot="1">
      <c r="A42" s="72" t="s">
        <v>32</v>
      </c>
      <c r="B42" s="73" t="s">
        <v>53</v>
      </c>
      <c r="C42" s="73" t="s">
        <v>46</v>
      </c>
      <c r="D42" s="68">
        <v>114463.6</v>
      </c>
      <c r="E42" s="69">
        <v>115901</v>
      </c>
      <c r="F42" s="74">
        <f t="shared" si="0"/>
        <v>1.0125577039338269</v>
      </c>
    </row>
    <row r="43" spans="1:6" s="4" customFormat="1" ht="16.5" thickBot="1">
      <c r="A43" s="29" t="s">
        <v>33</v>
      </c>
      <c r="B43" s="30" t="s">
        <v>54</v>
      </c>
      <c r="C43" s="30"/>
      <c r="D43" s="31">
        <f>D44</f>
        <v>4788.3</v>
      </c>
      <c r="E43" s="32">
        <f>E44</f>
        <v>332.9</v>
      </c>
      <c r="F43" s="39">
        <f t="shared" si="0"/>
        <v>6.9523630516049525E-2</v>
      </c>
    </row>
    <row r="44" spans="1:6" s="4" customFormat="1" ht="32.25" thickBot="1">
      <c r="A44" s="75" t="s">
        <v>34</v>
      </c>
      <c r="B44" s="73" t="s">
        <v>54</v>
      </c>
      <c r="C44" s="73" t="s">
        <v>54</v>
      </c>
      <c r="D44" s="68">
        <v>4788.3</v>
      </c>
      <c r="E44" s="69">
        <v>332.9</v>
      </c>
      <c r="F44" s="74">
        <f t="shared" si="0"/>
        <v>6.9523630516049525E-2</v>
      </c>
    </row>
    <row r="45" spans="1:6" s="4" customFormat="1" ht="16.5" thickBot="1">
      <c r="A45" s="33" t="s">
        <v>35</v>
      </c>
      <c r="B45" s="34" t="s">
        <v>55</v>
      </c>
      <c r="C45" s="35"/>
      <c r="D45" s="36">
        <f>D46+D47+D48+D49</f>
        <v>87603.6</v>
      </c>
      <c r="E45" s="37">
        <f>E46+E47+E48+E49</f>
        <v>81643.8</v>
      </c>
      <c r="F45" s="40">
        <f t="shared" si="0"/>
        <v>0.93196854923770256</v>
      </c>
    </row>
    <row r="46" spans="1:6" s="4" customFormat="1" ht="15.75">
      <c r="A46" s="47" t="s">
        <v>36</v>
      </c>
      <c r="B46" s="48">
        <v>10</v>
      </c>
      <c r="C46" s="48" t="s">
        <v>46</v>
      </c>
      <c r="D46" s="76">
        <v>6319.2</v>
      </c>
      <c r="E46" s="50">
        <v>6879.4</v>
      </c>
      <c r="F46" s="51">
        <f t="shared" si="0"/>
        <v>1.088650462083808</v>
      </c>
    </row>
    <row r="47" spans="1:6" s="4" customFormat="1" ht="31.5">
      <c r="A47" s="41" t="s">
        <v>37</v>
      </c>
      <c r="B47" s="42">
        <v>10</v>
      </c>
      <c r="C47" s="42" t="s">
        <v>48</v>
      </c>
      <c r="D47" s="43">
        <v>15355.6</v>
      </c>
      <c r="E47" s="44">
        <v>13452.1</v>
      </c>
      <c r="F47" s="45">
        <f t="shared" si="0"/>
        <v>0.87603870900518377</v>
      </c>
    </row>
    <row r="48" spans="1:6" s="4" customFormat="1" ht="15.75">
      <c r="A48" s="41" t="s">
        <v>38</v>
      </c>
      <c r="B48" s="42">
        <v>10</v>
      </c>
      <c r="C48" s="42" t="s">
        <v>49</v>
      </c>
      <c r="D48" s="43">
        <v>65788.800000000003</v>
      </c>
      <c r="E48" s="44">
        <v>61172.3</v>
      </c>
      <c r="F48" s="45">
        <f t="shared" si="0"/>
        <v>0.92982848144364993</v>
      </c>
    </row>
    <row r="49" spans="1:6" s="4" customFormat="1" ht="32.25" thickBot="1">
      <c r="A49" s="56" t="s">
        <v>39</v>
      </c>
      <c r="B49" s="57">
        <v>10</v>
      </c>
      <c r="C49" s="57" t="s">
        <v>51</v>
      </c>
      <c r="D49" s="58">
        <v>140</v>
      </c>
      <c r="E49" s="63">
        <v>140</v>
      </c>
      <c r="F49" s="60">
        <f t="shared" si="0"/>
        <v>1</v>
      </c>
    </row>
    <row r="50" spans="1:6" s="4" customFormat="1" ht="16.5" thickBot="1">
      <c r="A50" s="33" t="s">
        <v>40</v>
      </c>
      <c r="B50" s="34">
        <v>11</v>
      </c>
      <c r="C50" s="34"/>
      <c r="D50" s="36">
        <f>D51+D52</f>
        <v>96195.799999999988</v>
      </c>
      <c r="E50" s="37">
        <f>E51+E52</f>
        <v>131674.9</v>
      </c>
      <c r="F50" s="40">
        <f t="shared" si="0"/>
        <v>1.3688217157090019</v>
      </c>
    </row>
    <row r="51" spans="1:6" s="4" customFormat="1" ht="15.75">
      <c r="A51" s="47" t="s">
        <v>41</v>
      </c>
      <c r="B51" s="48">
        <v>11</v>
      </c>
      <c r="C51" s="48" t="s">
        <v>46</v>
      </c>
      <c r="D51" s="49">
        <v>36924.699999999997</v>
      </c>
      <c r="E51" s="50">
        <v>50102</v>
      </c>
      <c r="F51" s="51">
        <f t="shared" si="0"/>
        <v>1.3568695209439752</v>
      </c>
    </row>
    <row r="52" spans="1:6" s="4" customFormat="1" ht="16.5" thickBot="1">
      <c r="A52" s="56" t="s">
        <v>42</v>
      </c>
      <c r="B52" s="57">
        <v>11</v>
      </c>
      <c r="C52" s="57" t="s">
        <v>47</v>
      </c>
      <c r="D52" s="58">
        <v>59271.1</v>
      </c>
      <c r="E52" s="63">
        <v>81572.899999999994</v>
      </c>
      <c r="F52" s="60">
        <f t="shared" si="0"/>
        <v>1.3762676920117898</v>
      </c>
    </row>
    <row r="53" spans="1:6" s="4" customFormat="1" ht="32.25" thickBot="1">
      <c r="A53" s="33" t="s">
        <v>43</v>
      </c>
      <c r="B53" s="34">
        <v>13</v>
      </c>
      <c r="C53" s="34"/>
      <c r="D53" s="36">
        <f>D54</f>
        <v>15254.1</v>
      </c>
      <c r="E53" s="37">
        <f>E54</f>
        <v>319.8</v>
      </c>
      <c r="F53" s="40">
        <f t="shared" si="0"/>
        <v>2.0964855350364821E-2</v>
      </c>
    </row>
    <row r="54" spans="1:6" s="4" customFormat="1" ht="48" thickBot="1">
      <c r="A54" s="72" t="s">
        <v>44</v>
      </c>
      <c r="B54" s="73">
        <v>13</v>
      </c>
      <c r="C54" s="73" t="s">
        <v>46</v>
      </c>
      <c r="D54" s="68">
        <v>15254.1</v>
      </c>
      <c r="E54" s="77">
        <v>319.8</v>
      </c>
      <c r="F54" s="74">
        <f t="shared" si="0"/>
        <v>2.0964855350364821E-2</v>
      </c>
    </row>
    <row r="55" spans="1:6" s="5" customFormat="1" ht="16.5" thickBot="1">
      <c r="A55" s="33" t="s">
        <v>45</v>
      </c>
      <c r="B55" s="38"/>
      <c r="C55" s="38"/>
      <c r="D55" s="36">
        <f>D53+D50+D45+D43+D41+D35+D33+D28+D22+D18+D15+D8</f>
        <v>2351748.1</v>
      </c>
      <c r="E55" s="37">
        <f>E8+E15+E18+E22+E28+E33+E35+E41+E43+E45+E50+E53</f>
        <v>2922913.4999999991</v>
      </c>
      <c r="F55" s="40">
        <f t="shared" si="0"/>
        <v>1.2428684432656707</v>
      </c>
    </row>
    <row r="56" spans="1:6" s="5" customFormat="1">
      <c r="D56" s="6"/>
      <c r="E56" s="21"/>
      <c r="F56" s="7"/>
    </row>
    <row r="57" spans="1:6" s="5" customFormat="1">
      <c r="D57" s="6"/>
      <c r="E57" s="21"/>
    </row>
    <row r="59" spans="1:6">
      <c r="D59" s="8"/>
    </row>
  </sheetData>
  <sheetProtection formatCells="0" formatColumns="0" formatRows="0" insertColumns="0" insertRows="0" insertHyperlinks="0" deleteColumns="0" deleteRows="0" sort="0" autoFilter="0" pivotTables="0"/>
  <mergeCells count="1">
    <mergeCell ref="A2:F2"/>
  </mergeCells>
  <pageMargins left="0.78740157480314965" right="0.19685039370078741" top="0.39370078740157483" bottom="0.39370078740157483" header="0" footer="0"/>
  <pageSetup paperSize="9" scale="8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Фоминых</cp:lastModifiedBy>
  <cp:lastPrinted>2023-02-21T09:41:33Z</cp:lastPrinted>
  <dcterms:created xsi:type="dcterms:W3CDTF">1999-06-18T11:49:53Z</dcterms:created>
  <dcterms:modified xsi:type="dcterms:W3CDTF">2023-03-13T11:34:06Z</dcterms:modified>
</cp:coreProperties>
</file>