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1352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22" i="2" l="1"/>
  <c r="E49" i="2"/>
  <c r="F49" i="2" s="1"/>
  <c r="D34" i="2"/>
  <c r="E34" i="2"/>
  <c r="E18" i="2"/>
  <c r="D52" i="2"/>
  <c r="F50" i="2"/>
  <c r="F51" i="2"/>
  <c r="D49" i="2"/>
  <c r="D44" i="2"/>
  <c r="E44" i="2"/>
  <c r="F45" i="2"/>
  <c r="F46" i="2"/>
  <c r="F47" i="2"/>
  <c r="F48" i="2"/>
  <c r="F43" i="2"/>
  <c r="E42" i="2"/>
  <c r="D42" i="2"/>
  <c r="F40" i="2"/>
  <c r="F41" i="2"/>
  <c r="E40" i="2"/>
  <c r="D40" i="2"/>
  <c r="F35" i="2"/>
  <c r="F36" i="2"/>
  <c r="F37" i="2"/>
  <c r="F39" i="2"/>
  <c r="F30" i="2"/>
  <c r="F31" i="2"/>
  <c r="D32" i="2"/>
  <c r="E32" i="2"/>
  <c r="F28" i="2"/>
  <c r="D28" i="2"/>
  <c r="E28" i="2"/>
  <c r="D22" i="2"/>
  <c r="F19" i="2"/>
  <c r="F20" i="2"/>
  <c r="F21" i="2"/>
  <c r="F18" i="2"/>
  <c r="D18" i="2"/>
  <c r="F15" i="2"/>
  <c r="E15" i="2"/>
  <c r="F16" i="2"/>
  <c r="D15" i="2"/>
  <c r="D8" i="2"/>
  <c r="E8" i="2"/>
  <c r="F34" i="2" l="1"/>
  <c r="E54" i="2"/>
  <c r="F44" i="2"/>
  <c r="D54" i="2"/>
  <c r="F13" i="2" l="1"/>
  <c r="F14" i="2"/>
  <c r="F22" i="2"/>
  <c r="F24" i="2"/>
  <c r="F25" i="2"/>
  <c r="F26" i="2"/>
  <c r="F27" i="2"/>
  <c r="F42" i="2"/>
  <c r="F52" i="2"/>
  <c r="F53" i="2"/>
  <c r="F54" i="2"/>
  <c r="F8" i="2"/>
  <c r="F9" i="2"/>
  <c r="F11" i="2" l="1"/>
  <c r="F12" i="2"/>
  <c r="F10" i="2"/>
</calcChain>
</file>

<file path=xl/sharedStrings.xml><?xml version="1.0" encoding="utf-8"?>
<sst xmlns="http://schemas.openxmlformats.org/spreadsheetml/2006/main" count="135" uniqueCount="76">
  <si>
    <t xml:space="preserve"> Наименование показателя</t>
  </si>
  <si>
    <t>Сбор, удаление отходов и очистка сточных вод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</si>
  <si>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</si>
  <si>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</si>
  <si>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</si>
  <si>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</si>
  <si>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</si>
  <si>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</si>
  <si>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</si>
  <si>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</si>
  <si>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</si>
  <si>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</si>
  <si>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</si>
  <si>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</si>
  <si>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</si>
  <si>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</si>
  <si>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</si>
  <si>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</si>
  <si>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</si>
  <si>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</si>
  <si>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</si>
  <si>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</si>
  <si>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</si>
  <si>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</si>
  <si>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</si>
  <si>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</si>
  <si>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</si>
  <si>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</si>
  <si>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</si>
  <si>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</si>
  <si>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</si>
  <si>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</si>
  <si>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</si>
  <si>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</si>
  <si>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</si>
  <si>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</si>
  <si>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</si>
  <si>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</si>
  <si>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</si>
  <si>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</si>
  <si>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</si>
  <si>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</si>
  <si>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</si>
  <si>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Обслуживание  государственного  и  муниципального  долга</t>
  </si>
  <si>
    <t xml:space="preserve">  Обслуживание    государственного  внутреннего  и  муниципального  долга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</si>
  <si>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</si>
  <si>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</si>
  <si>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</si>
  <si>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</si>
  <si>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</si>
  <si>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</si>
  <si>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</si>
  <si>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</si>
  <si>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</si>
  <si>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</si>
  <si>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</si>
  <si>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</si>
  <si>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</si>
  <si>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%
гр.5/гр.4</t>
  </si>
  <si>
    <t>0,0</t>
  </si>
  <si>
    <t>332,9</t>
  </si>
  <si>
    <t>1</t>
  </si>
  <si>
    <t>2</t>
  </si>
  <si>
    <t>3</t>
  </si>
  <si>
    <t>4</t>
  </si>
  <si>
    <t>5</t>
  </si>
  <si>
    <t>6</t>
  </si>
  <si>
    <t>-</t>
  </si>
  <si>
    <t>Аналитические данные о расходах бюджета городского округа Лыткарино по разделам и подразделам классификации  расходов  за отчетный период 01.07.2022 года в сравнении  с периодом 01.07.2021 года.</t>
  </si>
  <si>
    <t>Исполнено на 01.07.2021</t>
  </si>
  <si>
    <t>Исполнено на 01.07.2022</t>
  </si>
  <si>
    <t>Мобилизационная подготовка экономики</t>
  </si>
  <si>
    <t>в 4,8 раза</t>
  </si>
  <si>
    <t>Сельское хозяйство и рыболовство</t>
  </si>
  <si>
    <t xml:space="preserve">  (тыс.руб.)</t>
  </si>
  <si>
    <t>в 2,2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</si>
</sst>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#,##0.00\ _₽"/>
    <numFmt numFmtId="168" formatCode="0.0%"/>
    <numFmt numFmtId="169" formatCode="#,##0.0\ _₽;[Red]\-#,##0.0\ _₽"/>
  </numFmts>
  <fonts count="2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7" applyNumberFormat="0" applyAlignment="0" applyProtection="0"/>
    <xf numFmtId="0" fontId="9" fillId="17" borderId="8" applyNumberFormat="0" applyAlignment="0" applyProtection="0"/>
    <xf numFmtId="0" fontId="10" fillId="17" borderId="7" applyNumberFormat="0" applyAlignment="0" applyProtection="0"/>
    <xf numFmtId="0" fontId="11" fillId="2" borderId="9" applyNumberFormat="0" applyFill="0" applyAlignment="0" applyProtection="0"/>
    <xf numFmtId="0" fontId="12" fillId="2" borderId="10" applyNumberFormat="0" applyFill="0" applyAlignment="0" applyProtection="0"/>
    <xf numFmtId="0" fontId="13" fillId="2" borderId="11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12" applyNumberFormat="0" applyFill="0" applyAlignment="0" applyProtection="0"/>
    <xf numFmtId="0" fontId="15" fillId="18" borderId="13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4" applyNumberFormat="0" applyFont="0" applyAlignment="0" applyProtection="0"/>
    <xf numFmtId="0" fontId="20" fillId="2" borderId="15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6"/>
  </cellStyleXfs>
  <cellXfs count="81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2" fillId="0" borderId="1" xfId="0" applyFont="1" applyFill="1" applyAlignment="1">
      <alignment horizontal="left" vertical="center"/>
    </xf>
    <xf numFmtId="0" fontId="0" fillId="0" borderId="1" xfId="0" applyFill="1" applyAlignment="1">
      <alignment horizontal="left" vertical="center"/>
    </xf>
    <xf numFmtId="0" fontId="0" fillId="2" borderId="6" xfId="0" applyBorder="1" applyAlignment="1">
      <alignment horizontal="left" vertical="center"/>
    </xf>
    <xf numFmtId="164" fontId="2" fillId="2" borderId="6" xfId="0" applyNumberFormat="1" applyFont="1" applyBorder="1" applyAlignment="1">
      <alignment horizontal="left" vertical="center"/>
    </xf>
    <xf numFmtId="40" fontId="2" fillId="0" borderId="6" xfId="0" applyNumberFormat="1" applyFont="1" applyFill="1" applyBorder="1" applyAlignment="1">
      <alignment horizontal="left" vertical="center"/>
    </xf>
    <xf numFmtId="167" fontId="0" fillId="2" borderId="6" xfId="0" applyNumberForma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4" fillId="20" borderId="21" xfId="0" quotePrefix="1" applyFont="1" applyFill="1" applyBorder="1" applyAlignment="1">
      <alignment horizontal="center"/>
    </xf>
    <xf numFmtId="0" fontId="4" fillId="20" borderId="24" xfId="0" quotePrefix="1" applyFont="1" applyFill="1" applyBorder="1" applyAlignment="1">
      <alignment horizontal="center"/>
    </xf>
    <xf numFmtId="0" fontId="25" fillId="20" borderId="2" xfId="0" applyFont="1" applyFill="1" applyBorder="1" applyAlignment="1">
      <alignment horizontal="left" vertical="center" wrapText="1"/>
    </xf>
    <xf numFmtId="0" fontId="25" fillId="20" borderId="21" xfId="0" quotePrefix="1" applyFont="1" applyFill="1" applyBorder="1" applyAlignment="1">
      <alignment horizontal="center"/>
    </xf>
    <xf numFmtId="0" fontId="25" fillId="20" borderId="24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25" fillId="20" borderId="3" xfId="0" applyFont="1" applyFill="1" applyBorder="1" applyAlignment="1">
      <alignment horizontal="left" vertical="center" wrapText="1"/>
    </xf>
    <xf numFmtId="0" fontId="25" fillId="20" borderId="3" xfId="0" quotePrefix="1" applyFont="1" applyFill="1" applyBorder="1" applyAlignment="1">
      <alignment horizontal="center"/>
    </xf>
    <xf numFmtId="0" fontId="25" fillId="20" borderId="3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25" fillId="20" borderId="24" xfId="0" applyFont="1" applyFill="1" applyBorder="1" applyAlignment="1">
      <alignment horizontal="center"/>
    </xf>
    <xf numFmtId="0" fontId="4" fillId="20" borderId="2" xfId="0" applyFont="1" applyFill="1" applyBorder="1" applyAlignment="1">
      <alignment vertical="center" wrapText="1"/>
    </xf>
    <xf numFmtId="0" fontId="4" fillId="20" borderId="20" xfId="0" applyFont="1" applyFill="1" applyBorder="1" applyAlignment="1">
      <alignment horizontal="left" vertical="center" wrapText="1"/>
    </xf>
    <xf numFmtId="0" fontId="4" fillId="20" borderId="23" xfId="0" quotePrefix="1" applyFont="1" applyFill="1" applyBorder="1" applyAlignment="1">
      <alignment horizontal="center"/>
    </xf>
    <xf numFmtId="0" fontId="4" fillId="20" borderId="26" xfId="0" quotePrefix="1" applyFont="1" applyFill="1" applyBorder="1" applyAlignment="1">
      <alignment horizontal="center"/>
    </xf>
    <xf numFmtId="0" fontId="25" fillId="20" borderId="19" xfId="0" applyFont="1" applyFill="1" applyBorder="1" applyAlignment="1">
      <alignment horizontal="left" vertical="center" wrapText="1"/>
    </xf>
    <xf numFmtId="0" fontId="4" fillId="20" borderId="22" xfId="0" applyFont="1" applyFill="1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168" fontId="4" fillId="2" borderId="5" xfId="0" applyNumberFormat="1" applyFont="1" applyBorder="1" applyAlignment="1">
      <alignment horizontal="center"/>
    </xf>
    <xf numFmtId="168" fontId="25" fillId="2" borderId="5" xfId="0" applyNumberFormat="1" applyFont="1" applyBorder="1" applyAlignment="1">
      <alignment horizontal="center"/>
    </xf>
    <xf numFmtId="168" fontId="4" fillId="2" borderId="27" xfId="0" applyNumberFormat="1" applyFont="1" applyBorder="1" applyAlignment="1">
      <alignment horizontal="center"/>
    </xf>
    <xf numFmtId="0" fontId="4" fillId="3" borderId="29" xfId="0" applyFont="1" applyFill="1" applyBorder="1" applyAlignment="1">
      <alignment horizontal="left" vertical="top" wrapText="1"/>
    </xf>
    <xf numFmtId="0" fontId="4" fillId="3" borderId="29" xfId="0" quotePrefix="1" applyFont="1" applyFill="1" applyBorder="1" applyAlignment="1">
      <alignment horizontal="center"/>
    </xf>
    <xf numFmtId="0" fontId="25" fillId="3" borderId="3" xfId="0" quotePrefix="1" applyFont="1" applyFill="1" applyBorder="1" applyAlignment="1">
      <alignment horizontal="center"/>
    </xf>
    <xf numFmtId="0" fontId="25" fillId="3" borderId="29" xfId="0" applyFont="1" applyFill="1" applyBorder="1" applyAlignment="1">
      <alignment horizontal="left" vertical="top" wrapText="1"/>
    </xf>
    <xf numFmtId="168" fontId="25" fillId="2" borderId="19" xfId="0" applyNumberFormat="1" applyFont="1" applyBorder="1" applyAlignment="1">
      <alignment horizontal="center"/>
    </xf>
    <xf numFmtId="0" fontId="2" fillId="2" borderId="6" xfId="0" applyFont="1" applyBorder="1" applyAlignment="1">
      <alignment horizontal="left" vertical="center"/>
    </xf>
    <xf numFmtId="49" fontId="2" fillId="2" borderId="6" xfId="0" applyNumberFormat="1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6" xfId="0" applyNumberFormat="1" applyFont="1" applyBorder="1" applyAlignment="1">
      <alignment horizontal="right" vertical="center"/>
    </xf>
    <xf numFmtId="0" fontId="25" fillId="20" borderId="30" xfId="0" applyFont="1" applyFill="1" applyBorder="1" applyAlignment="1">
      <alignment horizontal="left" vertical="center" wrapText="1"/>
    </xf>
    <xf numFmtId="0" fontId="25" fillId="20" borderId="29" xfId="0" applyFont="1" applyFill="1" applyBorder="1" applyAlignment="1">
      <alignment horizontal="center" wrapText="1"/>
    </xf>
    <xf numFmtId="0" fontId="25" fillId="20" borderId="29" xfId="0" quotePrefix="1" applyFont="1" applyFill="1" applyBorder="1" applyAlignment="1">
      <alignment horizontal="center"/>
    </xf>
    <xf numFmtId="49" fontId="25" fillId="2" borderId="31" xfId="0" applyNumberFormat="1" applyFont="1" applyBorder="1" applyAlignment="1">
      <alignment horizontal="left" vertical="center" wrapText="1"/>
    </xf>
    <xf numFmtId="49" fontId="25" fillId="2" borderId="32" xfId="0" applyNumberFormat="1" applyFont="1" applyBorder="1" applyAlignment="1">
      <alignment horizontal="center" wrapText="1"/>
    </xf>
    <xf numFmtId="49" fontId="25" fillId="2" borderId="33" xfId="0" applyNumberFormat="1" applyFont="1" applyBorder="1" applyAlignment="1">
      <alignment horizontal="center" wrapText="1"/>
    </xf>
    <xf numFmtId="49" fontId="25" fillId="0" borderId="32" xfId="0" applyNumberFormat="1" applyFont="1" applyFill="1" applyBorder="1" applyAlignment="1">
      <alignment horizontal="center" wrapText="1"/>
    </xf>
    <xf numFmtId="49" fontId="25" fillId="2" borderId="25" xfId="0" applyNumberFormat="1" applyFont="1" applyBorder="1" applyAlignment="1">
      <alignment horizontal="center" wrapText="1"/>
    </xf>
    <xf numFmtId="49" fontId="25" fillId="2" borderId="6" xfId="0" applyNumberFormat="1" applyFont="1" applyBorder="1" applyAlignment="1">
      <alignment horizontal="right" vertical="center"/>
    </xf>
    <xf numFmtId="49" fontId="25" fillId="2" borderId="31" xfId="0" applyNumberFormat="1" applyFont="1" applyBorder="1" applyAlignment="1">
      <alignment horizontal="center" vertical="center" wrapText="1"/>
    </xf>
    <xf numFmtId="49" fontId="25" fillId="2" borderId="32" xfId="0" applyNumberFormat="1" applyFont="1" applyBorder="1" applyAlignment="1">
      <alignment horizontal="center" vertical="center" wrapText="1"/>
    </xf>
    <xf numFmtId="49" fontId="25" fillId="2" borderId="34" xfId="0" applyNumberFormat="1" applyFont="1" applyBorder="1" applyAlignment="1">
      <alignment horizontal="center" vertical="center" wrapText="1"/>
    </xf>
    <xf numFmtId="49" fontId="25" fillId="2" borderId="35" xfId="0" applyNumberFormat="1" applyFont="1" applyBorder="1" applyAlignment="1">
      <alignment horizontal="center" vertical="center" wrapText="1"/>
    </xf>
    <xf numFmtId="49" fontId="25" fillId="2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20" borderId="21" xfId="0" quotePrefix="1" applyFont="1" applyFill="1" applyBorder="1" applyAlignment="1">
      <alignment horizontal="center" vertical="center"/>
    </xf>
    <xf numFmtId="0" fontId="25" fillId="20" borderId="24" xfId="0" quotePrefix="1" applyFont="1" applyFill="1" applyBorder="1" applyAlignment="1">
      <alignment horizontal="center" vertical="center"/>
    </xf>
    <xf numFmtId="168" fontId="25" fillId="2" borderId="5" xfId="0" applyNumberFormat="1" applyFont="1" applyBorder="1" applyAlignment="1">
      <alignment horizontal="center" vertical="center"/>
    </xf>
    <xf numFmtId="169" fontId="25" fillId="0" borderId="18" xfId="0" applyNumberFormat="1" applyFont="1" applyFill="1" applyBorder="1" applyAlignment="1">
      <alignment horizontal="center"/>
    </xf>
    <xf numFmtId="169" fontId="4" fillId="2" borderId="4" xfId="0" applyNumberFormat="1" applyFont="1" applyBorder="1" applyAlignment="1">
      <alignment horizontal="center"/>
    </xf>
    <xf numFmtId="169" fontId="4" fillId="0" borderId="4" xfId="0" applyNumberFormat="1" applyFont="1" applyFill="1" applyBorder="1" applyAlignment="1">
      <alignment horizontal="center"/>
    </xf>
    <xf numFmtId="169" fontId="4" fillId="2" borderId="6" xfId="0" applyNumberFormat="1" applyFont="1" applyBorder="1" applyAlignment="1">
      <alignment horizontal="center"/>
    </xf>
    <xf numFmtId="169" fontId="3" fillId="2" borderId="16" xfId="45" applyNumberFormat="1" applyFont="1" applyBorder="1" applyAlignment="1">
      <alignment horizontal="center" wrapText="1"/>
    </xf>
    <xf numFmtId="169" fontId="3" fillId="0" borderId="16" xfId="45" applyNumberFormat="1" applyFont="1" applyFill="1" applyBorder="1" applyAlignment="1">
      <alignment horizontal="center" wrapText="1"/>
    </xf>
    <xf numFmtId="169" fontId="25" fillId="2" borderId="4" xfId="0" applyNumberFormat="1" applyFont="1" applyBorder="1" applyAlignment="1">
      <alignment horizontal="center"/>
    </xf>
    <xf numFmtId="169" fontId="25" fillId="0" borderId="4" xfId="0" applyNumberFormat="1" applyFont="1" applyFill="1" applyBorder="1" applyAlignment="1">
      <alignment horizontal="center"/>
    </xf>
    <xf numFmtId="169" fontId="3" fillId="2" borderId="16" xfId="0" applyNumberFormat="1" applyFont="1" applyBorder="1" applyAlignment="1">
      <alignment horizontal="center" wrapText="1"/>
    </xf>
    <xf numFmtId="169" fontId="25" fillId="0" borderId="4" xfId="0" applyNumberFormat="1" applyFont="1" applyFill="1" applyBorder="1" applyAlignment="1">
      <alignment horizontal="center" vertical="center"/>
    </xf>
    <xf numFmtId="169" fontId="4" fillId="2" borderId="17" xfId="0" applyNumberFormat="1" applyFont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/>
    </xf>
    <xf numFmtId="169" fontId="25" fillId="0" borderId="3" xfId="0" applyNumberFormat="1" applyFont="1" applyFill="1" applyBorder="1" applyAlignment="1">
      <alignment horizontal="center"/>
    </xf>
    <xf numFmtId="169" fontId="4" fillId="2" borderId="18" xfId="0" applyNumberFormat="1" applyFont="1" applyBorder="1" applyAlignment="1">
      <alignment horizontal="center"/>
    </xf>
    <xf numFmtId="169" fontId="4" fillId="0" borderId="18" xfId="0" applyNumberFormat="1" applyFont="1" applyFill="1" applyBorder="1" applyAlignment="1">
      <alignment horizontal="center"/>
    </xf>
    <xf numFmtId="169" fontId="25" fillId="2" borderId="28" xfId="0" applyNumberFormat="1" applyFont="1" applyBorder="1" applyAlignment="1">
      <alignment horizontal="center"/>
    </xf>
    <xf numFmtId="168" fontId="4" fillId="2" borderId="5" xfId="0" applyNumberFormat="1" applyFont="1" applyBorder="1" applyAlignment="1">
      <alignment horizontal="center" vertical="center"/>
    </xf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topLeftCell="A22" zoomScale="110" zoomScaleNormal="110" workbookViewId="0">
      <selection activeCell="H31" sqref="H31"/>
    </sheetView>
  </sheetViews>
  <sheetFormatPr defaultColWidth="9.109375" defaultRowHeight="13.2" x14ac:dyDescent="0.25"/>
  <cols>
    <col min="1" max="1" width="38" style="3" customWidth="1"/>
    <col min="2" max="2" width="10.44140625" style="3" customWidth="1"/>
    <col min="3" max="3" width="12.109375" style="3" customWidth="1"/>
    <col min="4" max="4" width="17.109375" style="3" customWidth="1"/>
    <col min="5" max="5" width="17.109375" style="6" customWidth="1"/>
    <col min="6" max="6" width="11.5546875" style="3" customWidth="1"/>
    <col min="7" max="16384" width="9.109375" style="3"/>
  </cols>
  <sheetData>
    <row r="1" spans="1:6" x14ac:dyDescent="0.25">
      <c r="A1" s="1"/>
      <c r="B1" s="1"/>
      <c r="C1" s="1"/>
      <c r="D1" s="1"/>
      <c r="E1" s="5"/>
      <c r="F1" s="2"/>
    </row>
    <row r="2" spans="1:6" ht="60.6" customHeight="1" x14ac:dyDescent="0.25">
      <c r="A2" s="79" t="s">
        <v>68</v>
      </c>
      <c r="B2" s="80"/>
      <c r="C2" s="80"/>
      <c r="D2" s="80"/>
      <c r="E2" s="80"/>
      <c r="F2" s="80"/>
    </row>
    <row r="3" spans="1:6" x14ac:dyDescent="0.25">
      <c r="A3" s="40"/>
      <c r="B3" s="40"/>
      <c r="C3" s="40"/>
      <c r="D3" s="41"/>
      <c r="E3" s="42"/>
      <c r="F3" s="7"/>
    </row>
    <row r="4" spans="1:6" x14ac:dyDescent="0.25">
      <c r="A4" s="40"/>
      <c r="B4" s="40"/>
      <c r="C4" s="40"/>
      <c r="D4" s="41"/>
      <c r="E4" s="42"/>
      <c r="F4" s="43"/>
    </row>
    <row r="5" spans="1:6" ht="16.2" thickBot="1" x14ac:dyDescent="0.3">
      <c r="A5" s="40"/>
      <c r="B5" s="40"/>
      <c r="C5" s="40"/>
      <c r="D5" s="41"/>
      <c r="E5" s="42"/>
      <c r="F5" s="52" t="s">
        <v>74</v>
      </c>
    </row>
    <row r="6" spans="1:6" ht="33.6" customHeight="1" thickBot="1" x14ac:dyDescent="0.35">
      <c r="A6" s="47" t="s">
        <v>0</v>
      </c>
      <c r="B6" s="48" t="s">
        <v>56</v>
      </c>
      <c r="C6" s="48" t="s">
        <v>57</v>
      </c>
      <c r="D6" s="49" t="s">
        <v>69</v>
      </c>
      <c r="E6" s="50" t="s">
        <v>70</v>
      </c>
      <c r="F6" s="51" t="s">
        <v>58</v>
      </c>
    </row>
    <row r="7" spans="1:6" ht="17.399999999999999" customHeight="1" thickBot="1" x14ac:dyDescent="0.3">
      <c r="A7" s="53" t="s">
        <v>61</v>
      </c>
      <c r="B7" s="54" t="s">
        <v>62</v>
      </c>
      <c r="C7" s="56" t="s">
        <v>63</v>
      </c>
      <c r="D7" s="57" t="s">
        <v>64</v>
      </c>
      <c r="E7" s="58" t="s">
        <v>65</v>
      </c>
      <c r="F7" s="55" t="s">
        <v>66</v>
      </c>
    </row>
    <row r="8" spans="1:6" s="4" customFormat="1" ht="23.4" customHeight="1" x14ac:dyDescent="0.3">
      <c r="A8" s="44" t="s">
        <v>2</v>
      </c>
      <c r="B8" s="45" t="s">
        <v>46</v>
      </c>
      <c r="C8" s="46"/>
      <c r="D8" s="62">
        <f>D9+D10+D11+D12+D13+D14</f>
        <v>112007.40000000001</v>
      </c>
      <c r="E8" s="62">
        <f>E9+E10+E11+E12+E13+E14</f>
        <v>125544.20000000001</v>
      </c>
      <c r="F8" s="33">
        <f>E8/D8</f>
        <v>1.1208563005658554</v>
      </c>
    </row>
    <row r="9" spans="1:6" s="4" customFormat="1" ht="62.4" x14ac:dyDescent="0.3">
      <c r="A9" s="13" t="s">
        <v>3</v>
      </c>
      <c r="B9" s="14" t="s">
        <v>46</v>
      </c>
      <c r="C9" s="15" t="s">
        <v>47</v>
      </c>
      <c r="D9" s="63">
        <v>942.9</v>
      </c>
      <c r="E9" s="64">
        <v>979.7</v>
      </c>
      <c r="F9" s="32">
        <f>E9/D9</f>
        <v>1.0390285290062573</v>
      </c>
    </row>
    <row r="10" spans="1:6" s="4" customFormat="1" ht="78" x14ac:dyDescent="0.3">
      <c r="A10" s="13" t="s">
        <v>4</v>
      </c>
      <c r="B10" s="14" t="s">
        <v>46</v>
      </c>
      <c r="C10" s="15" t="s">
        <v>48</v>
      </c>
      <c r="D10" s="65">
        <v>5610.2</v>
      </c>
      <c r="E10" s="66">
        <v>5124.8</v>
      </c>
      <c r="F10" s="32">
        <f t="shared" ref="F10:F54" si="0">E10/D10</f>
        <v>0.91347902035578066</v>
      </c>
    </row>
    <row r="11" spans="1:6" s="4" customFormat="1" ht="93.6" x14ac:dyDescent="0.3">
      <c r="A11" s="13" t="s">
        <v>5</v>
      </c>
      <c r="B11" s="14" t="s">
        <v>46</v>
      </c>
      <c r="C11" s="15" t="s">
        <v>49</v>
      </c>
      <c r="D11" s="63">
        <v>25953.200000000001</v>
      </c>
      <c r="E11" s="64">
        <v>28655.8</v>
      </c>
      <c r="F11" s="32">
        <f t="shared" si="0"/>
        <v>1.1041335943159225</v>
      </c>
    </row>
    <row r="12" spans="1:6" s="4" customFormat="1" ht="78" x14ac:dyDescent="0.3">
      <c r="A12" s="13" t="s">
        <v>6</v>
      </c>
      <c r="B12" s="14" t="s">
        <v>46</v>
      </c>
      <c r="C12" s="15" t="s">
        <v>51</v>
      </c>
      <c r="D12" s="63">
        <v>10366.5</v>
      </c>
      <c r="E12" s="67">
        <v>11961.3</v>
      </c>
      <c r="F12" s="32">
        <f t="shared" si="0"/>
        <v>1.1538417016350744</v>
      </c>
    </row>
    <row r="13" spans="1:6" s="4" customFormat="1" ht="31.2" x14ac:dyDescent="0.3">
      <c r="A13" s="13" t="s">
        <v>7</v>
      </c>
      <c r="B13" s="14" t="s">
        <v>46</v>
      </c>
      <c r="C13" s="15" t="s">
        <v>52</v>
      </c>
      <c r="D13" s="63">
        <v>1989.3</v>
      </c>
      <c r="E13" s="64">
        <v>2015.5</v>
      </c>
      <c r="F13" s="32">
        <f t="shared" si="0"/>
        <v>1.0131704619715478</v>
      </c>
    </row>
    <row r="14" spans="1:6" s="4" customFormat="1" ht="31.2" x14ac:dyDescent="0.3">
      <c r="A14" s="13" t="s">
        <v>8</v>
      </c>
      <c r="B14" s="14" t="s">
        <v>46</v>
      </c>
      <c r="C14" s="15">
        <v>13</v>
      </c>
      <c r="D14" s="63">
        <v>67145.3</v>
      </c>
      <c r="E14" s="66">
        <v>76807.100000000006</v>
      </c>
      <c r="F14" s="32">
        <f t="shared" si="0"/>
        <v>1.1438939136469717</v>
      </c>
    </row>
    <row r="15" spans="1:6" s="4" customFormat="1" ht="15.6" x14ac:dyDescent="0.3">
      <c r="A15" s="16" t="s">
        <v>9</v>
      </c>
      <c r="B15" s="17" t="s">
        <v>47</v>
      </c>
      <c r="C15" s="18"/>
      <c r="D15" s="68">
        <f>D16+D17</f>
        <v>1326.2</v>
      </c>
      <c r="E15" s="68">
        <f>E16+E17</f>
        <v>1692.2</v>
      </c>
      <c r="F15" s="33">
        <f t="shared" si="0"/>
        <v>1.2759764741366311</v>
      </c>
    </row>
    <row r="16" spans="1:6" s="4" customFormat="1" ht="31.2" x14ac:dyDescent="0.3">
      <c r="A16" s="13" t="s">
        <v>10</v>
      </c>
      <c r="B16" s="14" t="s">
        <v>47</v>
      </c>
      <c r="C16" s="15" t="s">
        <v>48</v>
      </c>
      <c r="D16" s="63">
        <v>1326.2</v>
      </c>
      <c r="E16" s="64">
        <v>1657.8</v>
      </c>
      <c r="F16" s="32">
        <f t="shared" si="0"/>
        <v>1.2500377017041169</v>
      </c>
    </row>
    <row r="17" spans="1:6" s="4" customFormat="1" ht="31.2" x14ac:dyDescent="0.3">
      <c r="A17" s="13" t="s">
        <v>71</v>
      </c>
      <c r="B17" s="14" t="s">
        <v>47</v>
      </c>
      <c r="C17" s="15" t="s">
        <v>48</v>
      </c>
      <c r="D17" s="63">
        <v>0</v>
      </c>
      <c r="E17" s="64">
        <v>34.4</v>
      </c>
      <c r="F17" s="32"/>
    </row>
    <row r="18" spans="1:6" s="4" customFormat="1" ht="31.2" x14ac:dyDescent="0.3">
      <c r="A18" s="16" t="s">
        <v>11</v>
      </c>
      <c r="B18" s="17" t="s">
        <v>48</v>
      </c>
      <c r="C18" s="18"/>
      <c r="D18" s="68">
        <f>D19+D20+D21</f>
        <v>12780.5</v>
      </c>
      <c r="E18" s="63">
        <f>E19+E20+E21</f>
        <v>12147.400000000001</v>
      </c>
      <c r="F18" s="32">
        <f t="shared" si="0"/>
        <v>0.950463596885881</v>
      </c>
    </row>
    <row r="19" spans="1:6" s="4" customFormat="1" ht="15.6" x14ac:dyDescent="0.3">
      <c r="A19" s="13" t="s">
        <v>12</v>
      </c>
      <c r="B19" s="14" t="s">
        <v>48</v>
      </c>
      <c r="C19" s="15" t="s">
        <v>54</v>
      </c>
      <c r="D19" s="63">
        <v>390.9</v>
      </c>
      <c r="E19" s="64">
        <v>287.7</v>
      </c>
      <c r="F19" s="32">
        <f t="shared" si="0"/>
        <v>0.73599386032233305</v>
      </c>
    </row>
    <row r="20" spans="1:6" s="4" customFormat="1" ht="62.4" x14ac:dyDescent="0.3">
      <c r="A20" s="12" t="s">
        <v>13</v>
      </c>
      <c r="B20" s="14" t="s">
        <v>48</v>
      </c>
      <c r="C20" s="15" t="s">
        <v>55</v>
      </c>
      <c r="D20" s="70">
        <v>7658.5</v>
      </c>
      <c r="E20" s="64">
        <v>8803.1</v>
      </c>
      <c r="F20" s="32">
        <f t="shared" si="0"/>
        <v>1.149454854083698</v>
      </c>
    </row>
    <row r="21" spans="1:6" s="4" customFormat="1" ht="46.8" x14ac:dyDescent="0.3">
      <c r="A21" s="13" t="s">
        <v>14</v>
      </c>
      <c r="B21" s="14" t="s">
        <v>48</v>
      </c>
      <c r="C21" s="15">
        <v>14</v>
      </c>
      <c r="D21" s="63">
        <v>4731.1000000000004</v>
      </c>
      <c r="E21" s="64">
        <v>3056.6</v>
      </c>
      <c r="F21" s="32">
        <f t="shared" si="0"/>
        <v>0.64606539705353927</v>
      </c>
    </row>
    <row r="22" spans="1:6" s="4" customFormat="1" ht="22.2" customHeight="1" x14ac:dyDescent="0.3">
      <c r="A22" s="16" t="s">
        <v>15</v>
      </c>
      <c r="B22" s="17" t="s">
        <v>49</v>
      </c>
      <c r="C22" s="18"/>
      <c r="D22" s="69">
        <f>D24+D25+D26+D27</f>
        <v>30706.3</v>
      </c>
      <c r="E22" s="69">
        <f>E24+E25+E26+E27+E23</f>
        <v>34983.699999999997</v>
      </c>
      <c r="F22" s="33">
        <f t="shared" si="0"/>
        <v>1.1393004041515911</v>
      </c>
    </row>
    <row r="23" spans="1:6" s="4" customFormat="1" ht="22.2" customHeight="1" x14ac:dyDescent="0.3">
      <c r="A23" s="13" t="s">
        <v>73</v>
      </c>
      <c r="B23" s="14" t="s">
        <v>49</v>
      </c>
      <c r="C23" s="15" t="s">
        <v>50</v>
      </c>
      <c r="D23" s="64">
        <v>0</v>
      </c>
      <c r="E23" s="64">
        <v>584.9</v>
      </c>
      <c r="F23" s="33" t="s">
        <v>67</v>
      </c>
    </row>
    <row r="24" spans="1:6" s="4" customFormat="1" ht="15.6" x14ac:dyDescent="0.3">
      <c r="A24" s="13" t="s">
        <v>16</v>
      </c>
      <c r="B24" s="14" t="s">
        <v>49</v>
      </c>
      <c r="C24" s="15" t="s">
        <v>53</v>
      </c>
      <c r="D24" s="63">
        <v>10111.799999999999</v>
      </c>
      <c r="E24" s="64">
        <v>9583.7000000000007</v>
      </c>
      <c r="F24" s="32">
        <f t="shared" si="0"/>
        <v>0.94777388793291018</v>
      </c>
    </row>
    <row r="25" spans="1:6" s="4" customFormat="1" ht="31.2" x14ac:dyDescent="0.3">
      <c r="A25" s="13" t="s">
        <v>17</v>
      </c>
      <c r="B25" s="14" t="s">
        <v>49</v>
      </c>
      <c r="C25" s="15" t="s">
        <v>54</v>
      </c>
      <c r="D25" s="63">
        <v>20109.400000000001</v>
      </c>
      <c r="E25" s="64">
        <v>24628</v>
      </c>
      <c r="F25" s="32">
        <f t="shared" si="0"/>
        <v>1.2247008861527444</v>
      </c>
    </row>
    <row r="26" spans="1:6" s="4" customFormat="1" ht="15.6" x14ac:dyDescent="0.3">
      <c r="A26" s="13" t="s">
        <v>18</v>
      </c>
      <c r="B26" s="14" t="s">
        <v>49</v>
      </c>
      <c r="C26" s="15">
        <v>10</v>
      </c>
      <c r="D26" s="63">
        <v>418.1</v>
      </c>
      <c r="E26" s="64">
        <v>93.1</v>
      </c>
      <c r="F26" s="32">
        <f t="shared" si="0"/>
        <v>0.22267400143506336</v>
      </c>
    </row>
    <row r="27" spans="1:6" s="4" customFormat="1" ht="31.2" x14ac:dyDescent="0.3">
      <c r="A27" s="13" t="s">
        <v>19</v>
      </c>
      <c r="B27" s="14" t="s">
        <v>49</v>
      </c>
      <c r="C27" s="15">
        <v>12</v>
      </c>
      <c r="D27" s="63">
        <v>67</v>
      </c>
      <c r="E27" s="64">
        <v>94</v>
      </c>
      <c r="F27" s="32">
        <f t="shared" si="0"/>
        <v>1.4029850746268657</v>
      </c>
    </row>
    <row r="28" spans="1:6" s="4" customFormat="1" ht="31.2" x14ac:dyDescent="0.25">
      <c r="A28" s="16" t="s">
        <v>20</v>
      </c>
      <c r="B28" s="59" t="s">
        <v>50</v>
      </c>
      <c r="C28" s="60"/>
      <c r="D28" s="71">
        <f>D29+D30+D31</f>
        <v>28833.4</v>
      </c>
      <c r="E28" s="71">
        <f>E29+E30+E31</f>
        <v>49921.700000000004</v>
      </c>
      <c r="F28" s="61">
        <f t="shared" si="0"/>
        <v>1.7313844361053501</v>
      </c>
    </row>
    <row r="29" spans="1:6" s="4" customFormat="1" ht="15.6" x14ac:dyDescent="0.3">
      <c r="A29" s="13" t="s">
        <v>21</v>
      </c>
      <c r="B29" s="14" t="s">
        <v>50</v>
      </c>
      <c r="C29" s="15" t="s">
        <v>46</v>
      </c>
      <c r="D29" s="63">
        <v>1321.9</v>
      </c>
      <c r="E29" s="64">
        <v>6348.3</v>
      </c>
      <c r="F29" s="78" t="s">
        <v>72</v>
      </c>
    </row>
    <row r="30" spans="1:6" s="4" customFormat="1" ht="15.6" x14ac:dyDescent="0.3">
      <c r="A30" s="13" t="s">
        <v>22</v>
      </c>
      <c r="B30" s="14" t="s">
        <v>50</v>
      </c>
      <c r="C30" s="15" t="s">
        <v>48</v>
      </c>
      <c r="D30" s="63">
        <v>18152.8</v>
      </c>
      <c r="E30" s="64">
        <v>33625.9</v>
      </c>
      <c r="F30" s="78">
        <f t="shared" si="0"/>
        <v>1.8523808999162665</v>
      </c>
    </row>
    <row r="31" spans="1:6" s="4" customFormat="1" ht="31.2" x14ac:dyDescent="0.3">
      <c r="A31" s="13" t="s">
        <v>23</v>
      </c>
      <c r="B31" s="27" t="s">
        <v>50</v>
      </c>
      <c r="C31" s="28" t="s">
        <v>50</v>
      </c>
      <c r="D31" s="72">
        <v>9358.7000000000007</v>
      </c>
      <c r="E31" s="73">
        <v>9947.5</v>
      </c>
      <c r="F31" s="78">
        <f t="shared" si="0"/>
        <v>1.0629147210616858</v>
      </c>
    </row>
    <row r="32" spans="1:6" s="4" customFormat="1" ht="15.6" x14ac:dyDescent="0.3">
      <c r="A32" s="38" t="s">
        <v>24</v>
      </c>
      <c r="B32" s="37" t="s">
        <v>51</v>
      </c>
      <c r="C32" s="19"/>
      <c r="D32" s="74">
        <f>D33</f>
        <v>24092.3</v>
      </c>
      <c r="E32" s="74">
        <f>E33</f>
        <v>53691</v>
      </c>
      <c r="F32" s="61" t="s">
        <v>75</v>
      </c>
    </row>
    <row r="33" spans="1:6" s="4" customFormat="1" ht="31.2" x14ac:dyDescent="0.3">
      <c r="A33" s="35" t="s">
        <v>1</v>
      </c>
      <c r="B33" s="36" t="s">
        <v>51</v>
      </c>
      <c r="C33" s="36" t="s">
        <v>47</v>
      </c>
      <c r="D33" s="75">
        <v>24092.3</v>
      </c>
      <c r="E33" s="76">
        <v>53691</v>
      </c>
      <c r="F33" s="61" t="s">
        <v>75</v>
      </c>
    </row>
    <row r="34" spans="1:6" s="4" customFormat="1" ht="15.6" x14ac:dyDescent="0.3">
      <c r="A34" s="20" t="s">
        <v>25</v>
      </c>
      <c r="B34" s="21" t="s">
        <v>52</v>
      </c>
      <c r="C34" s="22"/>
      <c r="D34" s="68">
        <f>D35+D36+D37+D38+D39</f>
        <v>510573.10000000003</v>
      </c>
      <c r="E34" s="68">
        <f>E35+E36+E37+E38+E39</f>
        <v>519829.1</v>
      </c>
      <c r="F34" s="61">
        <f t="shared" si="0"/>
        <v>1.0181286479840006</v>
      </c>
    </row>
    <row r="35" spans="1:6" s="4" customFormat="1" ht="15.6" x14ac:dyDescent="0.3">
      <c r="A35" s="13" t="s">
        <v>26</v>
      </c>
      <c r="B35" s="23" t="s">
        <v>52</v>
      </c>
      <c r="C35" s="15" t="s">
        <v>46</v>
      </c>
      <c r="D35" s="63">
        <v>200411.7</v>
      </c>
      <c r="E35" s="64">
        <v>187818.6</v>
      </c>
      <c r="F35" s="78">
        <f t="shared" si="0"/>
        <v>0.93716384821844234</v>
      </c>
    </row>
    <row r="36" spans="1:6" s="4" customFormat="1" ht="15.6" x14ac:dyDescent="0.3">
      <c r="A36" s="13" t="s">
        <v>27</v>
      </c>
      <c r="B36" s="23" t="s">
        <v>52</v>
      </c>
      <c r="C36" s="15" t="s">
        <v>47</v>
      </c>
      <c r="D36" s="63">
        <v>249560.7</v>
      </c>
      <c r="E36" s="64">
        <v>268551.59999999998</v>
      </c>
      <c r="F36" s="78">
        <f t="shared" si="0"/>
        <v>1.0760973182075542</v>
      </c>
    </row>
    <row r="37" spans="1:6" s="4" customFormat="1" ht="15.6" x14ac:dyDescent="0.3">
      <c r="A37" s="13" t="s">
        <v>28</v>
      </c>
      <c r="B37" s="23" t="s">
        <v>52</v>
      </c>
      <c r="C37" s="15" t="s">
        <v>48</v>
      </c>
      <c r="D37" s="63">
        <v>52263.3</v>
      </c>
      <c r="E37" s="64">
        <v>54433.4</v>
      </c>
      <c r="F37" s="78">
        <f t="shared" si="0"/>
        <v>1.0415224450044294</v>
      </c>
    </row>
    <row r="38" spans="1:6" s="4" customFormat="1" ht="15.6" x14ac:dyDescent="0.3">
      <c r="A38" s="13" t="s">
        <v>29</v>
      </c>
      <c r="B38" s="14" t="s">
        <v>52</v>
      </c>
      <c r="C38" s="15" t="s">
        <v>52</v>
      </c>
      <c r="D38" s="63">
        <v>67</v>
      </c>
      <c r="E38" s="64">
        <v>110.2</v>
      </c>
      <c r="F38" s="78">
        <v>0</v>
      </c>
    </row>
    <row r="39" spans="1:6" s="4" customFormat="1" ht="31.2" x14ac:dyDescent="0.3">
      <c r="A39" s="13" t="s">
        <v>30</v>
      </c>
      <c r="B39" s="14" t="s">
        <v>52</v>
      </c>
      <c r="C39" s="15" t="s">
        <v>54</v>
      </c>
      <c r="D39" s="63">
        <v>8270.4</v>
      </c>
      <c r="E39" s="64">
        <v>8915.2999999999993</v>
      </c>
      <c r="F39" s="78">
        <f t="shared" si="0"/>
        <v>1.0779768814083961</v>
      </c>
    </row>
    <row r="40" spans="1:6" s="4" customFormat="1" ht="15.6" x14ac:dyDescent="0.3">
      <c r="A40" s="16" t="s">
        <v>31</v>
      </c>
      <c r="B40" s="17" t="s">
        <v>53</v>
      </c>
      <c r="C40" s="24"/>
      <c r="D40" s="69">
        <f>D41</f>
        <v>48114.1</v>
      </c>
      <c r="E40" s="69">
        <f>E41</f>
        <v>50281.5</v>
      </c>
      <c r="F40" s="61">
        <f t="shared" si="0"/>
        <v>1.0450470859893461</v>
      </c>
    </row>
    <row r="41" spans="1:6" s="4" customFormat="1" ht="15.6" x14ac:dyDescent="0.3">
      <c r="A41" s="13" t="s">
        <v>32</v>
      </c>
      <c r="B41" s="14" t="s">
        <v>53</v>
      </c>
      <c r="C41" s="15" t="s">
        <v>46</v>
      </c>
      <c r="D41" s="63">
        <v>48114.1</v>
      </c>
      <c r="E41" s="64">
        <v>50281.5</v>
      </c>
      <c r="F41" s="78">
        <f t="shared" si="0"/>
        <v>1.0450470859893461</v>
      </c>
    </row>
    <row r="42" spans="1:6" s="4" customFormat="1" ht="15.6" x14ac:dyDescent="0.3">
      <c r="A42" s="16" t="s">
        <v>33</v>
      </c>
      <c r="B42" s="17" t="s">
        <v>54</v>
      </c>
      <c r="C42" s="15"/>
      <c r="D42" s="68">
        <f>D43</f>
        <v>2070</v>
      </c>
      <c r="E42" s="69" t="str">
        <f>E43</f>
        <v>332,9</v>
      </c>
      <c r="F42" s="32">
        <f t="shared" si="0"/>
        <v>0.16082125603864733</v>
      </c>
    </row>
    <row r="43" spans="1:6" s="4" customFormat="1" ht="31.2" x14ac:dyDescent="0.3">
      <c r="A43" s="25" t="s">
        <v>34</v>
      </c>
      <c r="B43" s="14" t="s">
        <v>54</v>
      </c>
      <c r="C43" s="15" t="s">
        <v>54</v>
      </c>
      <c r="D43" s="63">
        <v>2070</v>
      </c>
      <c r="E43" s="64" t="s">
        <v>60</v>
      </c>
      <c r="F43" s="32">
        <f t="shared" si="0"/>
        <v>0.16082125603864733</v>
      </c>
    </row>
    <row r="44" spans="1:6" s="4" customFormat="1" ht="15.6" x14ac:dyDescent="0.3">
      <c r="A44" s="16" t="s">
        <v>35</v>
      </c>
      <c r="B44" s="17" t="s">
        <v>55</v>
      </c>
      <c r="C44" s="24"/>
      <c r="D44" s="68">
        <f>D45+D46+D47+D48</f>
        <v>29093.9</v>
      </c>
      <c r="E44" s="68">
        <f>E45+E46+E47+E48</f>
        <v>34676.5</v>
      </c>
      <c r="F44" s="33">
        <f t="shared" si="0"/>
        <v>1.1918821471167496</v>
      </c>
    </row>
    <row r="45" spans="1:6" s="4" customFormat="1" ht="15.6" x14ac:dyDescent="0.3">
      <c r="A45" s="13" t="s">
        <v>36</v>
      </c>
      <c r="B45" s="14">
        <v>10</v>
      </c>
      <c r="C45" s="15" t="s">
        <v>46</v>
      </c>
      <c r="D45" s="67">
        <v>2583.6999999999998</v>
      </c>
      <c r="E45" s="64">
        <v>2839.4</v>
      </c>
      <c r="F45" s="32">
        <f t="shared" si="0"/>
        <v>1.0989665982892751</v>
      </c>
    </row>
    <row r="46" spans="1:6" s="4" customFormat="1" ht="15.6" x14ac:dyDescent="0.3">
      <c r="A46" s="13" t="s">
        <v>37</v>
      </c>
      <c r="B46" s="14">
        <v>10</v>
      </c>
      <c r="C46" s="15" t="s">
        <v>48</v>
      </c>
      <c r="D46" s="63">
        <v>9278</v>
      </c>
      <c r="E46" s="64">
        <v>6435.8</v>
      </c>
      <c r="F46" s="32">
        <f t="shared" si="0"/>
        <v>0.69366242724725158</v>
      </c>
    </row>
    <row r="47" spans="1:6" s="4" customFormat="1" ht="15.6" x14ac:dyDescent="0.3">
      <c r="A47" s="13" t="s">
        <v>38</v>
      </c>
      <c r="B47" s="14">
        <v>10</v>
      </c>
      <c r="C47" s="15" t="s">
        <v>49</v>
      </c>
      <c r="D47" s="63">
        <v>17162.2</v>
      </c>
      <c r="E47" s="64">
        <v>25331.3</v>
      </c>
      <c r="F47" s="32">
        <f t="shared" si="0"/>
        <v>1.4759937537145587</v>
      </c>
    </row>
    <row r="48" spans="1:6" s="4" customFormat="1" ht="31.2" x14ac:dyDescent="0.3">
      <c r="A48" s="13" t="s">
        <v>39</v>
      </c>
      <c r="B48" s="14">
        <v>10</v>
      </c>
      <c r="C48" s="15" t="s">
        <v>51</v>
      </c>
      <c r="D48" s="63">
        <v>70</v>
      </c>
      <c r="E48" s="64">
        <v>70</v>
      </c>
      <c r="F48" s="32">
        <f t="shared" si="0"/>
        <v>1</v>
      </c>
    </row>
    <row r="49" spans="1:6" s="4" customFormat="1" ht="15.6" x14ac:dyDescent="0.3">
      <c r="A49" s="16" t="s">
        <v>40</v>
      </c>
      <c r="B49" s="17">
        <v>11</v>
      </c>
      <c r="C49" s="18"/>
      <c r="D49" s="68">
        <f>D50+D51</f>
        <v>41996.5</v>
      </c>
      <c r="E49" s="68">
        <f>E50+E51</f>
        <v>35730.1</v>
      </c>
      <c r="F49" s="33">
        <f t="shared" si="0"/>
        <v>0.8507875656304692</v>
      </c>
    </row>
    <row r="50" spans="1:6" s="4" customFormat="1" ht="15.6" x14ac:dyDescent="0.3">
      <c r="A50" s="13" t="s">
        <v>41</v>
      </c>
      <c r="B50" s="14">
        <v>11</v>
      </c>
      <c r="C50" s="15" t="s">
        <v>46</v>
      </c>
      <c r="D50" s="63">
        <v>14635.6</v>
      </c>
      <c r="E50" s="64">
        <v>13316</v>
      </c>
      <c r="F50" s="32">
        <f t="shared" si="0"/>
        <v>0.90983628959523355</v>
      </c>
    </row>
    <row r="51" spans="1:6" s="4" customFormat="1" ht="15.6" x14ac:dyDescent="0.3">
      <c r="A51" s="13" t="s">
        <v>42</v>
      </c>
      <c r="B51" s="14">
        <v>11</v>
      </c>
      <c r="C51" s="15" t="s">
        <v>47</v>
      </c>
      <c r="D51" s="63">
        <v>27360.9</v>
      </c>
      <c r="E51" s="64">
        <v>22414.1</v>
      </c>
      <c r="F51" s="32">
        <f t="shared" si="0"/>
        <v>0.81920185374019117</v>
      </c>
    </row>
    <row r="52" spans="1:6" s="4" customFormat="1" ht="31.2" x14ac:dyDescent="0.3">
      <c r="A52" s="16" t="s">
        <v>43</v>
      </c>
      <c r="B52" s="17">
        <v>13</v>
      </c>
      <c r="C52" s="18"/>
      <c r="D52" s="68">
        <f>D53</f>
        <v>10235.6</v>
      </c>
      <c r="E52" s="69" t="s">
        <v>59</v>
      </c>
      <c r="F52" s="33">
        <f t="shared" si="0"/>
        <v>0</v>
      </c>
    </row>
    <row r="53" spans="1:6" s="4" customFormat="1" ht="47.4" thickBot="1" x14ac:dyDescent="0.35">
      <c r="A53" s="26" t="s">
        <v>44</v>
      </c>
      <c r="B53" s="27">
        <v>13</v>
      </c>
      <c r="C53" s="28" t="s">
        <v>46</v>
      </c>
      <c r="D53" s="72">
        <v>10235.6</v>
      </c>
      <c r="E53" s="73" t="s">
        <v>59</v>
      </c>
      <c r="F53" s="34">
        <f t="shared" si="0"/>
        <v>0</v>
      </c>
    </row>
    <row r="54" spans="1:6" s="7" customFormat="1" ht="16.2" thickBot="1" x14ac:dyDescent="0.35">
      <c r="A54" s="29" t="s">
        <v>45</v>
      </c>
      <c r="B54" s="30"/>
      <c r="C54" s="31"/>
      <c r="D54" s="77">
        <f>D52+D49+D44+D42+D40+D34+D32+D28+D22+D18+D15+D8</f>
        <v>851829.30000000016</v>
      </c>
      <c r="E54" s="77">
        <f>E52+E49+E44+E42+E40+E34+E32+E28+E22+E18+E15+E8</f>
        <v>918830.29999999981</v>
      </c>
      <c r="F54" s="39">
        <f t="shared" si="0"/>
        <v>1.0786554301431046</v>
      </c>
    </row>
    <row r="55" spans="1:6" s="7" customFormat="1" x14ac:dyDescent="0.25">
      <c r="D55" s="8"/>
      <c r="E55" s="9"/>
      <c r="F55" s="10"/>
    </row>
    <row r="56" spans="1:6" s="7" customFormat="1" x14ac:dyDescent="0.25">
      <c r="D56" s="8"/>
      <c r="E56" s="9"/>
    </row>
    <row r="58" spans="1:6" x14ac:dyDescent="0.25">
      <c r="D5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8740157480314965" right="0.19685039370078741" top="0.39370078740157483" bottom="0.39370078740157483" header="0" footer="0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Пашкевич Юлия Васильевна</cp:lastModifiedBy>
  <cp:lastPrinted>2022-07-19T09:07:16Z</cp:lastPrinted>
  <dcterms:created xsi:type="dcterms:W3CDTF">1999-06-18T11:49:53Z</dcterms:created>
  <dcterms:modified xsi:type="dcterms:W3CDTF">2022-07-19T12:57:25Z</dcterms:modified>
</cp:coreProperties>
</file>