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8" yWindow="-12" windowWidth="14436" windowHeight="11352"/>
  </bookViews>
  <sheets>
    <sheet name="Расходы" sheetId="2" r:id="rId1"/>
  </sheets>
  <definedNames>
    <definedName name="_xlnm.Print_Titles" localSheetId="0">Расходы!$6:$6</definedName>
  </definedNames>
  <calcPr calcId="145621"/>
</workbook>
</file>

<file path=xl/calcChain.xml><?xml version="1.0" encoding="utf-8"?>
<calcChain xmlns="http://schemas.openxmlformats.org/spreadsheetml/2006/main">
  <c r="G55" i="2" l="1"/>
  <c r="G49" i="2"/>
  <c r="G21" i="2"/>
  <c r="G19" i="2"/>
  <c r="G23" i="2" l="1"/>
  <c r="G24" i="2"/>
  <c r="G25" i="2"/>
  <c r="G27" i="2"/>
  <c r="G29" i="2"/>
  <c r="G30" i="2"/>
  <c r="G32" i="2"/>
  <c r="G37" i="2"/>
  <c r="G38" i="2"/>
  <c r="G39" i="2"/>
  <c r="G40" i="2"/>
  <c r="G41" i="2"/>
  <c r="G43" i="2"/>
  <c r="G45" i="2"/>
  <c r="G47" i="2"/>
  <c r="G48" i="2"/>
  <c r="G50" i="2"/>
  <c r="G52" i="2"/>
  <c r="G53" i="2"/>
  <c r="F33" i="2"/>
  <c r="F51" i="2"/>
  <c r="F15" i="2"/>
  <c r="F18" i="2" l="1"/>
  <c r="G9" i="2"/>
  <c r="G10" i="2"/>
  <c r="G11" i="2"/>
  <c r="G12" i="2"/>
  <c r="G13" i="2"/>
  <c r="G14" i="2"/>
  <c r="G16" i="2"/>
  <c r="G17" i="2"/>
  <c r="G20" i="2"/>
  <c r="F46" i="2"/>
  <c r="F42" i="2"/>
  <c r="F36" i="2"/>
  <c r="F28" i="2"/>
  <c r="E36" i="2" l="1"/>
  <c r="G36" i="2" s="1"/>
  <c r="E46" i="2"/>
  <c r="G46" i="2" s="1"/>
  <c r="E51" i="2"/>
  <c r="G51" i="2" s="1"/>
  <c r="E44" i="2"/>
  <c r="E28" i="2"/>
  <c r="E22" i="2"/>
  <c r="E18" i="2"/>
  <c r="G18" i="2" s="1"/>
  <c r="E15" i="2"/>
  <c r="G15" i="2" s="1"/>
  <c r="F22" i="2" l="1"/>
  <c r="G22" i="2" s="1"/>
  <c r="F44" i="2"/>
  <c r="G44" i="2" s="1"/>
  <c r="E42" i="2"/>
  <c r="G42" i="2" s="1"/>
  <c r="E33" i="2"/>
  <c r="E8" i="2"/>
  <c r="F8" i="2"/>
  <c r="G8" i="2" l="1"/>
  <c r="F55" i="2"/>
  <c r="E55" i="2"/>
</calcChain>
</file>

<file path=xl/sharedStrings.xml><?xml version="1.0" encoding="utf-8"?>
<sst xmlns="http://schemas.openxmlformats.org/spreadsheetml/2006/main" count="140" uniqueCount="77">
  <si>
    <t xml:space="preserve"> Наименование показателя</t>
  </si>
  <si>
    <t>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</si>
  <si>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</si>
  <si>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</si>
  <si>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</si>
  <si>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Обеспечение  деятельности  финансовых,налоговых  и  таможенных  органов  и  органов  финансового  (финансово-бюджетного)  надзора</t>
  </si>
  <si>
    <t xml:space="preserve">  Обеспечение проведения выборов и референдумов</t>
  </si>
  <si>
    <t xml:space="preserve">  Другие общегосударственные вопросы</t>
  </si>
  <si>
    <t>Национальная оборона</t>
  </si>
  <si>
    <t xml:space="preserve">  Мобилизационная  и  вневойсковая  подготовка</t>
  </si>
  <si>
    <t>Национальная безопасность и правоохранительная деятельность</t>
  </si>
  <si>
    <t xml:space="preserve">  Гражданская  оборона</t>
  </si>
  <si>
    <t xml:space="preserve">  Защита населения и территории от чрезвычайных ситуаций природного и техногенного характера,пожарная безопасность</t>
  </si>
  <si>
    <t xml:space="preserve">  Другие  вопросы  в  области  национальной  безопасности  и  правоохранительной  деятельности</t>
  </si>
  <si>
    <t>Национальная экономика</t>
  </si>
  <si>
    <t xml:space="preserve">  Транспорт</t>
  </si>
  <si>
    <t xml:space="preserve">  Дорожное  хозяйство  (дорожные  фонды)  </t>
  </si>
  <si>
    <t xml:space="preserve">  Связь и информатика</t>
  </si>
  <si>
    <t xml:space="preserve">  Другие вопросы в области национальной экономики</t>
  </si>
  <si>
    <t>Жилищно-коммунальное хозяйство</t>
  </si>
  <si>
    <t xml:space="preserve">  Жилищное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</si>
  <si>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</si>
  <si>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</si>
  <si>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>Охрана окружающей среды</t>
  </si>
  <si>
    <t>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</si>
  <si>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</si>
  <si>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</si>
  <si>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</si>
  <si>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 </t>
  </si>
  <si>
    <t xml:space="preserve">  Другие вопросы в области образования</t>
  </si>
  <si>
    <t>Культура,  кинематография</t>
  </si>
  <si>
    <t xml:space="preserve">  Культура </t>
  </si>
  <si>
    <t>Здравоохранение</t>
  </si>
  <si>
    <t xml:space="preserve">  Другие вопросы в области здравоохранения</t>
  </si>
  <si>
    <t>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</si>
  <si>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</si>
  <si>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</si>
  <si>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</si>
  <si>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Другие  вопросы  в  области  социальной  политики  </t>
  </si>
  <si>
    <t>Физическая  культура  и  спорт</t>
  </si>
  <si>
    <t xml:space="preserve">  Физическая культура</t>
  </si>
  <si>
    <t xml:space="preserve">  Массовый  спорт</t>
  </si>
  <si>
    <t>ВСЕГО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</si>
  <si>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</si>
  <si>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</si>
  <si>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</si>
  <si>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</si>
  <si>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</si>
  <si>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</si>
  <si>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</si>
  <si>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</si>
  <si>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</si>
  <si>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</si>
  <si>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 xml:space="preserve">Раздел </t>
  </si>
  <si>
    <t>Подраздел</t>
  </si>
  <si>
    <t>%
гр.5/гр.4</t>
  </si>
  <si>
    <t>1</t>
  </si>
  <si>
    <t>2</t>
  </si>
  <si>
    <t>3</t>
  </si>
  <si>
    <t>4</t>
  </si>
  <si>
    <t>5</t>
  </si>
  <si>
    <t>6</t>
  </si>
  <si>
    <t>Мобилизационная подготовка экономики</t>
  </si>
  <si>
    <t>Сельское хозяйство и рыболовство</t>
  </si>
  <si>
    <t xml:space="preserve">  (тыс.руб.)</t>
  </si>
  <si>
    <t>Исполнено на 01.10.2022</t>
  </si>
  <si>
    <t xml:space="preserve">  Коммунальное хозяйство</t>
  </si>
  <si>
    <t>Аналитические данные о расходах бюджета городского округа Лыткарино по разделам и подразделам классификации  расходов  за отчетный период 01.10.2023 года в сравнении  с периодом 01.10.2022 года.</t>
  </si>
  <si>
    <t>Исполнено на 01.10.2023</t>
  </si>
  <si>
    <t xml:space="preserve">  Спорт высших достижений</t>
  </si>
  <si>
    <t xml:space="preserve">  Сбор, удаление отходов и очистка сточных вод</t>
  </si>
  <si>
    <t xml:space="preserve">  Другие вопросы в области охраны окружающей среды</t>
  </si>
  <si>
    <t>в 2,7 раза</t>
  </si>
  <si>
    <t>в 3,9 раза</t>
  </si>
  <si>
    <t>в 7,8 раза</t>
  </si>
  <si>
    <t xml:space="preserve"> -</t>
  </si>
  <si>
    <t>в 4,8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</si>
</sst>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 ;[Red]\-#,##0.00_ ;\-&quot;  &quot;"/>
    <numFmt numFmtId="165" formatCode="_-* #,##0_р_._-;\-* #,##0_р_._-;_-* &quot;-&quot;_р_._-;_-@_-"/>
    <numFmt numFmtId="166" formatCode="_-* #,##0.00_р_._-;\-* #,##0.00_р_._-;_-* &quot;-&quot;??_р_._-;_-@_-"/>
    <numFmt numFmtId="167" formatCode="#,##0.00\ _₽"/>
    <numFmt numFmtId="168" formatCode="0.0%"/>
    <numFmt numFmtId="169" formatCode="#,##0.0"/>
  </numFmts>
  <fonts count="29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5"/>
      <color indexed="62"/>
      <name val="Times New Roman"/>
      <family val="1"/>
      <charset val="204"/>
    </font>
    <font>
      <b/>
      <sz val="13"/>
      <color indexed="62"/>
      <name val="Times New Roman"/>
      <family val="1"/>
      <charset val="204"/>
    </font>
    <font>
      <b/>
      <sz val="11"/>
      <color indexed="6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8"/>
      <color indexed="62"/>
      <name val="Cambria"/>
      <family val="1"/>
      <charset val="204"/>
    </font>
    <font>
      <sz val="10"/>
      <color indexed="19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i/>
      <sz val="10"/>
      <color indexed="23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6">
    <xf numFmtId="0" fontId="0" fillId="2" borderId="1"/>
    <xf numFmtId="0" fontId="5" fillId="2" borderId="1"/>
    <xf numFmtId="0" fontId="6" fillId="4" borderId="1" applyNumberFormat="0" applyBorder="0" applyAlignment="0" applyProtection="0"/>
    <xf numFmtId="0" fontId="6" fillId="5" borderId="1" applyNumberFormat="0" applyBorder="0" applyAlignment="0" applyProtection="0"/>
    <xf numFmtId="0" fontId="6" fillId="6" borderId="1" applyNumberFormat="0" applyBorder="0" applyAlignment="0" applyProtection="0"/>
    <xf numFmtId="0" fontId="6" fillId="7" borderId="1" applyNumberFormat="0" applyBorder="0" applyAlignment="0" applyProtection="0"/>
    <xf numFmtId="0" fontId="6" fillId="8" borderId="1" applyNumberFormat="0" applyBorder="0" applyAlignment="0" applyProtection="0"/>
    <xf numFmtId="0" fontId="6" fillId="6" borderId="1" applyNumberFormat="0" applyBorder="0" applyAlignment="0" applyProtection="0"/>
    <xf numFmtId="0" fontId="6" fillId="8" borderId="1" applyNumberFormat="0" applyBorder="0" applyAlignment="0" applyProtection="0"/>
    <xf numFmtId="0" fontId="6" fillId="5" borderId="1" applyNumberFormat="0" applyBorder="0" applyAlignment="0" applyProtection="0"/>
    <xf numFmtId="0" fontId="6" fillId="9" borderId="1" applyNumberFormat="0" applyBorder="0" applyAlignment="0" applyProtection="0"/>
    <xf numFmtId="0" fontId="6" fillId="10" borderId="1" applyNumberFormat="0" applyBorder="0" applyAlignment="0" applyProtection="0"/>
    <xf numFmtId="0" fontId="6" fillId="8" borderId="1" applyNumberFormat="0" applyBorder="0" applyAlignment="0" applyProtection="0"/>
    <xf numFmtId="0" fontId="6" fillId="6" borderId="1" applyNumberFormat="0" applyBorder="0" applyAlignment="0" applyProtection="0"/>
    <xf numFmtId="0" fontId="7" fillId="8" borderId="1" applyNumberFormat="0" applyBorder="0" applyAlignment="0" applyProtection="0"/>
    <xf numFmtId="0" fontId="7" fillId="11" borderId="1" applyNumberFormat="0" applyBorder="0" applyAlignment="0" applyProtection="0"/>
    <xf numFmtId="0" fontId="7" fillId="12" borderId="1" applyNumberFormat="0" applyBorder="0" applyAlignment="0" applyProtection="0"/>
    <xf numFmtId="0" fontId="7" fillId="10" borderId="1" applyNumberFormat="0" applyBorder="0" applyAlignment="0" applyProtection="0"/>
    <xf numFmtId="0" fontId="7" fillId="8" borderId="1" applyNumberFormat="0" applyBorder="0" applyAlignment="0" applyProtection="0"/>
    <xf numFmtId="0" fontId="7" fillId="5" borderId="1" applyNumberFormat="0" applyBorder="0" applyAlignment="0" applyProtection="0"/>
    <xf numFmtId="0" fontId="7" fillId="13" borderId="1" applyNumberFormat="0" applyBorder="0" applyAlignment="0" applyProtection="0"/>
    <xf numFmtId="0" fontId="7" fillId="11" borderId="1" applyNumberFormat="0" applyBorder="0" applyAlignment="0" applyProtection="0"/>
    <xf numFmtId="0" fontId="7" fillId="12" borderId="1" applyNumberFormat="0" applyBorder="0" applyAlignment="0" applyProtection="0"/>
    <xf numFmtId="0" fontId="7" fillId="14" borderId="1" applyNumberFormat="0" applyBorder="0" applyAlignment="0" applyProtection="0"/>
    <xf numFmtId="0" fontId="7" fillId="15" borderId="1" applyNumberFormat="0" applyBorder="0" applyAlignment="0" applyProtection="0"/>
    <xf numFmtId="0" fontId="7" fillId="16" borderId="1" applyNumberFormat="0" applyBorder="0" applyAlignment="0" applyProtection="0"/>
    <xf numFmtId="0" fontId="8" fillId="9" borderId="3" applyNumberFormat="0" applyAlignment="0" applyProtection="0"/>
    <xf numFmtId="0" fontId="9" fillId="17" borderId="4" applyNumberFormat="0" applyAlignment="0" applyProtection="0"/>
    <xf numFmtId="0" fontId="10" fillId="17" borderId="3" applyNumberFormat="0" applyAlignment="0" applyProtection="0"/>
    <xf numFmtId="0" fontId="11" fillId="2" borderId="5" applyNumberFormat="0" applyFill="0" applyAlignment="0" applyProtection="0"/>
    <xf numFmtId="0" fontId="12" fillId="2" borderId="6" applyNumberFormat="0" applyFill="0" applyAlignment="0" applyProtection="0"/>
    <xf numFmtId="0" fontId="13" fillId="2" borderId="7" applyNumberFormat="0" applyFill="0" applyAlignment="0" applyProtection="0"/>
    <xf numFmtId="0" fontId="13" fillId="2" borderId="1" applyNumberFormat="0" applyFill="0" applyBorder="0" applyAlignment="0" applyProtection="0"/>
    <xf numFmtId="0" fontId="14" fillId="2" borderId="8" applyNumberFormat="0" applyFill="0" applyAlignment="0" applyProtection="0"/>
    <xf numFmtId="0" fontId="15" fillId="18" borderId="9" applyNumberFormat="0" applyAlignment="0" applyProtection="0"/>
    <xf numFmtId="0" fontId="16" fillId="2" borderId="1" applyNumberFormat="0" applyFill="0" applyBorder="0" applyAlignment="0" applyProtection="0"/>
    <xf numFmtId="0" fontId="17" fillId="9" borderId="1" applyNumberFormat="0" applyBorder="0" applyAlignment="0" applyProtection="0"/>
    <xf numFmtId="0" fontId="18" fillId="19" borderId="1" applyNumberFormat="0" applyBorder="0" applyAlignment="0" applyProtection="0"/>
    <xf numFmtId="0" fontId="19" fillId="2" borderId="1" applyNumberFormat="0" applyFill="0" applyBorder="0" applyAlignment="0" applyProtection="0"/>
    <xf numFmtId="0" fontId="22" fillId="6" borderId="10" applyNumberFormat="0" applyFont="0" applyAlignment="0" applyProtection="0"/>
    <xf numFmtId="0" fontId="20" fillId="2" borderId="11" applyNumberFormat="0" applyFill="0" applyAlignment="0" applyProtection="0"/>
    <xf numFmtId="0" fontId="20" fillId="2" borderId="1" applyNumberFormat="0" applyFill="0" applyBorder="0" applyAlignment="0" applyProtection="0"/>
    <xf numFmtId="165" fontId="22" fillId="2" borderId="1" applyFont="0" applyFill="0" applyBorder="0" applyAlignment="0" applyProtection="0"/>
    <xf numFmtId="166" fontId="22" fillId="2" borderId="1" applyFont="0" applyFill="0" applyBorder="0" applyAlignment="0" applyProtection="0"/>
    <xf numFmtId="0" fontId="21" fillId="8" borderId="1" applyNumberFormat="0" applyBorder="0" applyAlignment="0" applyProtection="0"/>
    <xf numFmtId="0" fontId="27" fillId="2" borderId="2"/>
  </cellStyleXfs>
  <cellXfs count="74">
    <xf numFmtId="0" fontId="0" fillId="2" borderId="1" xfId="0"/>
    <xf numFmtId="0" fontId="2" fillId="2" borderId="1" xfId="0" applyFont="1" applyAlignment="1">
      <alignment horizontal="left" vertical="center"/>
    </xf>
    <xf numFmtId="0" fontId="0" fillId="2" borderId="1" xfId="0" applyAlignment="1">
      <alignment horizontal="left" vertical="center"/>
    </xf>
    <xf numFmtId="0" fontId="1" fillId="2" borderId="1" xfId="0" applyFont="1" applyAlignment="1">
      <alignment horizontal="left" vertical="center"/>
    </xf>
    <xf numFmtId="0" fontId="0" fillId="2" borderId="2" xfId="0" applyBorder="1" applyAlignment="1">
      <alignment horizontal="left" vertical="center"/>
    </xf>
    <xf numFmtId="0" fontId="25" fillId="20" borderId="12" xfId="0" applyFont="1" applyFill="1" applyBorder="1" applyAlignment="1">
      <alignment horizontal="left" vertical="center" wrapText="1"/>
    </xf>
    <xf numFmtId="0" fontId="2" fillId="2" borderId="2" xfId="0" applyFont="1" applyBorder="1" applyAlignment="1">
      <alignment horizontal="left" vertical="center"/>
    </xf>
    <xf numFmtId="49" fontId="25" fillId="2" borderId="12" xfId="0" applyNumberFormat="1" applyFont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horizontal="center" vertical="center" wrapText="1"/>
    </xf>
    <xf numFmtId="0" fontId="2" fillId="0" borderId="1" xfId="0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0" fontId="2" fillId="0" borderId="2" xfId="0" applyNumberFormat="1" applyFont="1" applyFill="1" applyBorder="1" applyAlignment="1">
      <alignment horizontal="center" vertical="center"/>
    </xf>
    <xf numFmtId="0" fontId="0" fillId="0" borderId="1" xfId="0" applyFill="1" applyAlignment="1">
      <alignment horizontal="center" vertical="center"/>
    </xf>
    <xf numFmtId="169" fontId="4" fillId="2" borderId="14" xfId="0" applyNumberFormat="1" applyFont="1" applyBorder="1" applyAlignment="1">
      <alignment horizontal="center"/>
    </xf>
    <xf numFmtId="169" fontId="4" fillId="0" borderId="14" xfId="0" applyNumberFormat="1" applyFont="1" applyFill="1" applyBorder="1" applyAlignment="1">
      <alignment horizontal="center"/>
    </xf>
    <xf numFmtId="169" fontId="4" fillId="3" borderId="14" xfId="0" applyNumberFormat="1" applyFont="1" applyFill="1" applyBorder="1" applyAlignment="1">
      <alignment horizontal="center"/>
    </xf>
    <xf numFmtId="0" fontId="4" fillId="20" borderId="14" xfId="0" quotePrefix="1" applyFont="1" applyFill="1" applyBorder="1" applyAlignment="1">
      <alignment horizontal="center"/>
    </xf>
    <xf numFmtId="169" fontId="3" fillId="3" borderId="14" xfId="45" applyNumberFormat="1" applyFont="1" applyFill="1" applyBorder="1" applyAlignment="1">
      <alignment horizontal="center" wrapText="1"/>
    </xf>
    <xf numFmtId="0" fontId="4" fillId="20" borderId="15" xfId="0" quotePrefix="1" applyFont="1" applyFill="1" applyBorder="1" applyAlignment="1">
      <alignment horizontal="center"/>
    </xf>
    <xf numFmtId="169" fontId="4" fillId="3" borderId="15" xfId="0" applyNumberFormat="1" applyFont="1" applyFill="1" applyBorder="1" applyAlignment="1">
      <alignment horizontal="center"/>
    </xf>
    <xf numFmtId="49" fontId="25" fillId="2" borderId="12" xfId="0" applyNumberFormat="1" applyFont="1" applyBorder="1" applyAlignment="1">
      <alignment horizontal="left" vertical="center" wrapText="1"/>
    </xf>
    <xf numFmtId="49" fontId="25" fillId="2" borderId="12" xfId="0" applyNumberFormat="1" applyFont="1" applyBorder="1" applyAlignment="1">
      <alignment horizontal="center" wrapText="1"/>
    </xf>
    <xf numFmtId="49" fontId="25" fillId="0" borderId="12" xfId="0" applyNumberFormat="1" applyFont="1" applyFill="1" applyBorder="1" applyAlignment="1">
      <alignment horizontal="center" wrapText="1"/>
    </xf>
    <xf numFmtId="0" fontId="25" fillId="20" borderId="12" xfId="0" applyFont="1" applyFill="1" applyBorder="1" applyAlignment="1">
      <alignment horizontal="center" wrapText="1"/>
    </xf>
    <xf numFmtId="0" fontId="25" fillId="20" borderId="12" xfId="0" quotePrefix="1" applyFont="1" applyFill="1" applyBorder="1" applyAlignment="1">
      <alignment horizontal="center"/>
    </xf>
    <xf numFmtId="169" fontId="25" fillId="3" borderId="12" xfId="0" applyNumberFormat="1" applyFont="1" applyFill="1" applyBorder="1" applyAlignment="1">
      <alignment horizontal="center"/>
    </xf>
    <xf numFmtId="0" fontId="4" fillId="20" borderId="16" xfId="0" quotePrefix="1" applyFont="1" applyFill="1" applyBorder="1" applyAlignment="1">
      <alignment horizontal="center"/>
    </xf>
    <xf numFmtId="169" fontId="4" fillId="3" borderId="16" xfId="0" applyNumberFormat="1" applyFont="1" applyFill="1" applyBorder="1" applyAlignment="1">
      <alignment horizontal="center"/>
    </xf>
    <xf numFmtId="169" fontId="3" fillId="3" borderId="16" xfId="45" applyNumberFormat="1" applyFont="1" applyFill="1" applyBorder="1" applyAlignment="1">
      <alignment horizontal="center" wrapText="1"/>
    </xf>
    <xf numFmtId="169" fontId="3" fillId="3" borderId="14" xfId="0" applyNumberFormat="1" applyFont="1" applyFill="1" applyBorder="1" applyAlignment="1">
      <alignment horizontal="center" wrapText="1"/>
    </xf>
    <xf numFmtId="169" fontId="4" fillId="2" borderId="15" xfId="0" applyNumberFormat="1" applyFont="1" applyBorder="1" applyAlignment="1">
      <alignment horizontal="center"/>
    </xf>
    <xf numFmtId="0" fontId="25" fillId="20" borderId="12" xfId="0" quotePrefix="1" applyFont="1" applyFill="1" applyBorder="1" applyAlignment="1">
      <alignment horizontal="center" vertical="center"/>
    </xf>
    <xf numFmtId="0" fontId="4" fillId="3" borderId="15" xfId="0" quotePrefix="1" applyFont="1" applyFill="1" applyBorder="1" applyAlignment="1">
      <alignment horizontal="center"/>
    </xf>
    <xf numFmtId="0" fontId="25" fillId="3" borderId="12" xfId="0" applyFont="1" applyFill="1" applyBorder="1" applyAlignment="1">
      <alignment horizontal="left" vertical="top" wrapText="1"/>
    </xf>
    <xf numFmtId="0" fontId="25" fillId="3" borderId="12" xfId="0" quotePrefix="1" applyFont="1" applyFill="1" applyBorder="1" applyAlignment="1">
      <alignment horizontal="center"/>
    </xf>
    <xf numFmtId="0" fontId="4" fillId="3" borderId="12" xfId="0" quotePrefix="1" applyFont="1" applyFill="1" applyBorder="1" applyAlignment="1">
      <alignment horizontal="center"/>
    </xf>
    <xf numFmtId="0" fontId="4" fillId="20" borderId="14" xfId="0" applyFont="1" applyFill="1" applyBorder="1" applyAlignment="1">
      <alignment horizontal="center"/>
    </xf>
    <xf numFmtId="0" fontId="4" fillId="3" borderId="16" xfId="0" quotePrefix="1" applyFont="1" applyFill="1" applyBorder="1" applyAlignment="1">
      <alignment horizontal="center"/>
    </xf>
    <xf numFmtId="0" fontId="4" fillId="20" borderId="15" xfId="0" applyFont="1" applyFill="1" applyBorder="1" applyAlignment="1">
      <alignment horizontal="center"/>
    </xf>
    <xf numFmtId="0" fontId="25" fillId="20" borderId="12" xfId="0" applyFont="1" applyFill="1" applyBorder="1" applyAlignment="1">
      <alignment horizontal="center"/>
    </xf>
    <xf numFmtId="0" fontId="4" fillId="20" borderId="13" xfId="0" quotePrefix="1" applyFont="1" applyFill="1" applyBorder="1" applyAlignment="1">
      <alignment horizontal="center"/>
    </xf>
    <xf numFmtId="169" fontId="4" fillId="3" borderId="13" xfId="0" applyNumberFormat="1" applyFont="1" applyFill="1" applyBorder="1" applyAlignment="1">
      <alignment horizontal="center"/>
    </xf>
    <xf numFmtId="169" fontId="3" fillId="3" borderId="15" xfId="45" applyNumberFormat="1" applyFont="1" applyFill="1" applyBorder="1" applyAlignment="1">
      <alignment horizontal="center" wrapText="1"/>
    </xf>
    <xf numFmtId="169" fontId="4" fillId="0" borderId="15" xfId="0" applyNumberFormat="1" applyFont="1" applyFill="1" applyBorder="1" applyAlignment="1">
      <alignment horizontal="center"/>
    </xf>
    <xf numFmtId="169" fontId="4" fillId="2" borderId="16" xfId="0" applyNumberFormat="1" applyFont="1" applyBorder="1" applyAlignment="1">
      <alignment horizontal="center"/>
    </xf>
    <xf numFmtId="169" fontId="4" fillId="0" borderId="16" xfId="0" applyNumberFormat="1" applyFont="1" applyFill="1" applyBorder="1" applyAlignment="1">
      <alignment horizontal="center"/>
    </xf>
    <xf numFmtId="0" fontId="4" fillId="20" borderId="12" xfId="0" applyFont="1" applyFill="1" applyBorder="1" applyAlignment="1">
      <alignment horizontal="center"/>
    </xf>
    <xf numFmtId="0" fontId="24" fillId="2" borderId="1" xfId="0" applyFont="1" applyAlignment="1">
      <alignment horizontal="center" vertical="center"/>
    </xf>
    <xf numFmtId="0" fontId="0" fillId="2" borderId="2" xfId="0" applyBorder="1" applyAlignment="1">
      <alignment horizontal="center" vertical="center"/>
    </xf>
    <xf numFmtId="49" fontId="2" fillId="2" borderId="2" xfId="0" applyNumberFormat="1" applyFont="1" applyBorder="1" applyAlignment="1">
      <alignment horizontal="center" vertical="center"/>
    </xf>
    <xf numFmtId="49" fontId="25" fillId="2" borderId="2" xfId="0" applyNumberFormat="1" applyFont="1" applyBorder="1" applyAlignment="1">
      <alignment horizontal="center" vertical="center"/>
    </xf>
    <xf numFmtId="168" fontId="25" fillId="2" borderId="12" xfId="0" applyNumberFormat="1" applyFont="1" applyBorder="1" applyAlignment="1">
      <alignment horizontal="center"/>
    </xf>
    <xf numFmtId="167" fontId="0" fillId="2" borderId="2" xfId="0" applyNumberFormat="1" applyBorder="1" applyAlignment="1">
      <alignment horizontal="center" vertical="center"/>
    </xf>
    <xf numFmtId="0" fontId="0" fillId="2" borderId="1" xfId="0" applyAlignment="1">
      <alignment horizontal="center" vertical="center"/>
    </xf>
    <xf numFmtId="0" fontId="2" fillId="2" borderId="1" xfId="0" applyFont="1" applyAlignment="1">
      <alignment horizontal="center" vertical="center"/>
    </xf>
    <xf numFmtId="164" fontId="2" fillId="2" borderId="2" xfId="0" applyNumberFormat="1" applyFont="1" applyBorder="1" applyAlignment="1">
      <alignment horizontal="center" vertical="center"/>
    </xf>
    <xf numFmtId="2" fontId="0" fillId="2" borderId="1" xfId="0" applyNumberFormat="1" applyAlignment="1">
      <alignment horizontal="center" vertical="center"/>
    </xf>
    <xf numFmtId="49" fontId="1" fillId="2" borderId="1" xfId="0" applyNumberFormat="1" applyFont="1" applyAlignment="1">
      <alignment horizontal="left" vertical="center"/>
    </xf>
    <xf numFmtId="0" fontId="4" fillId="20" borderId="17" xfId="0" applyFont="1" applyFill="1" applyBorder="1" applyAlignment="1">
      <alignment horizontal="left" vertical="center" wrapText="1"/>
    </xf>
    <xf numFmtId="168" fontId="4" fillId="2" borderId="18" xfId="0" applyNumberFormat="1" applyFont="1" applyBorder="1" applyAlignment="1">
      <alignment horizontal="center"/>
    </xf>
    <xf numFmtId="0" fontId="4" fillId="20" borderId="19" xfId="0" applyFont="1" applyFill="1" applyBorder="1" applyAlignment="1">
      <alignment horizontal="left" vertical="center" wrapText="1"/>
    </xf>
    <xf numFmtId="168" fontId="4" fillId="2" borderId="20" xfId="0" applyNumberFormat="1" applyFont="1" applyBorder="1" applyAlignment="1">
      <alignment horizontal="center"/>
    </xf>
    <xf numFmtId="0" fontId="4" fillId="20" borderId="21" xfId="0" applyFont="1" applyFill="1" applyBorder="1" applyAlignment="1">
      <alignment horizontal="left" vertical="center" wrapText="1"/>
    </xf>
    <xf numFmtId="168" fontId="4" fillId="2" borderId="22" xfId="0" applyNumberFormat="1" applyFont="1" applyBorder="1" applyAlignment="1">
      <alignment horizontal="center"/>
    </xf>
    <xf numFmtId="0" fontId="4" fillId="3" borderId="19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top" wrapText="1"/>
    </xf>
    <xf numFmtId="0" fontId="4" fillId="3" borderId="21" xfId="0" applyFont="1" applyFill="1" applyBorder="1" applyAlignment="1">
      <alignment horizontal="left" vertical="top" wrapText="1"/>
    </xf>
    <xf numFmtId="168" fontId="28" fillId="2" borderId="22" xfId="0" applyNumberFormat="1" applyFont="1" applyFill="1" applyBorder="1" applyAlignment="1" applyProtection="1">
      <alignment horizontal="center" wrapText="1"/>
    </xf>
    <xf numFmtId="0" fontId="4" fillId="20" borderId="23" xfId="0" applyFont="1" applyFill="1" applyBorder="1" applyAlignment="1">
      <alignment horizontal="left" vertical="center" wrapText="1"/>
    </xf>
    <xf numFmtId="168" fontId="4" fillId="2" borderId="24" xfId="0" applyNumberFormat="1" applyFont="1" applyBorder="1" applyAlignment="1">
      <alignment horizontal="center"/>
    </xf>
    <xf numFmtId="0" fontId="4" fillId="20" borderId="23" xfId="0" applyFont="1" applyFill="1" applyBorder="1" applyAlignment="1">
      <alignment vertical="center" wrapText="1"/>
    </xf>
    <xf numFmtId="168" fontId="28" fillId="2" borderId="22" xfId="0" applyNumberFormat="1" applyFont="1" applyFill="1" applyBorder="1" applyAlignment="1" applyProtection="1">
      <alignment horizontal="center" vertical="center" wrapText="1"/>
    </xf>
    <xf numFmtId="0" fontId="26" fillId="2" borderId="1" xfId="0" applyFont="1" applyBorder="1" applyAlignment="1">
      <alignment horizontal="center" vertical="center" wrapText="1"/>
    </xf>
    <xf numFmtId="0" fontId="23" fillId="2" borderId="1" xfId="0" applyFont="1" applyAlignment="1">
      <alignment horizontal="center" vertical="center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3" xfId="45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Тысячи [0]_Лист1" xfId="42"/>
    <cellStyle name="Тысячи_Лист1" xfId="43"/>
    <cellStyle name="Хороший 2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9"/>
  <sheetViews>
    <sheetView showGridLines="0" tabSelected="1" zoomScale="110" zoomScaleNormal="11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10" sqref="I10:J10"/>
    </sheetView>
  </sheetViews>
  <sheetFormatPr defaultColWidth="9.109375" defaultRowHeight="13.2" x14ac:dyDescent="0.25"/>
  <cols>
    <col min="1" max="1" width="9.109375" style="2"/>
    <col min="2" max="2" width="50.109375" style="2" customWidth="1"/>
    <col min="3" max="3" width="10.44140625" style="2" customWidth="1"/>
    <col min="4" max="4" width="12.109375" style="2" customWidth="1"/>
    <col min="5" max="5" width="15.6640625" style="53" customWidth="1"/>
    <col min="6" max="6" width="17.77734375" style="12" customWidth="1"/>
    <col min="7" max="7" width="16.77734375" style="53" customWidth="1"/>
    <col min="8" max="16384" width="9.109375" style="2"/>
  </cols>
  <sheetData>
    <row r="1" spans="2:7" x14ac:dyDescent="0.25">
      <c r="B1" s="1"/>
      <c r="C1" s="1"/>
      <c r="D1" s="1"/>
      <c r="E1" s="54"/>
      <c r="F1" s="9"/>
      <c r="G1" s="47"/>
    </row>
    <row r="2" spans="2:7" ht="60.6" customHeight="1" x14ac:dyDescent="0.25">
      <c r="B2" s="72" t="s">
        <v>67</v>
      </c>
      <c r="C2" s="73"/>
      <c r="D2" s="73"/>
      <c r="E2" s="73"/>
      <c r="F2" s="73"/>
      <c r="G2" s="73"/>
    </row>
    <row r="3" spans="2:7" x14ac:dyDescent="0.25">
      <c r="B3" s="6"/>
      <c r="C3" s="6"/>
      <c r="D3" s="6"/>
      <c r="E3" s="49"/>
      <c r="F3" s="10"/>
      <c r="G3" s="48"/>
    </row>
    <row r="4" spans="2:7" x14ac:dyDescent="0.25">
      <c r="B4" s="6"/>
      <c r="C4" s="6"/>
      <c r="D4" s="6"/>
      <c r="E4" s="49"/>
      <c r="F4" s="10"/>
      <c r="G4" s="49"/>
    </row>
    <row r="5" spans="2:7" ht="16.2" thickBot="1" x14ac:dyDescent="0.3">
      <c r="B5" s="6"/>
      <c r="C5" s="6"/>
      <c r="D5" s="6"/>
      <c r="E5" s="49"/>
      <c r="F5" s="10"/>
      <c r="G5" s="50" t="s">
        <v>64</v>
      </c>
    </row>
    <row r="6" spans="2:7" ht="33.6" customHeight="1" thickBot="1" x14ac:dyDescent="0.35">
      <c r="B6" s="20" t="s">
        <v>0</v>
      </c>
      <c r="C6" s="7" t="s">
        <v>53</v>
      </c>
      <c r="D6" s="7" t="s">
        <v>54</v>
      </c>
      <c r="E6" s="21" t="s">
        <v>65</v>
      </c>
      <c r="F6" s="22" t="s">
        <v>68</v>
      </c>
      <c r="G6" s="21" t="s">
        <v>55</v>
      </c>
    </row>
    <row r="7" spans="2:7" ht="17.399999999999999" customHeight="1" thickBot="1" x14ac:dyDescent="0.3">
      <c r="B7" s="7" t="s">
        <v>56</v>
      </c>
      <c r="C7" s="7" t="s">
        <v>57</v>
      </c>
      <c r="D7" s="7" t="s">
        <v>58</v>
      </c>
      <c r="E7" s="7" t="s">
        <v>59</v>
      </c>
      <c r="F7" s="8" t="s">
        <v>60</v>
      </c>
      <c r="G7" s="7" t="s">
        <v>61</v>
      </c>
    </row>
    <row r="8" spans="2:7" s="3" customFormat="1" ht="23.4" customHeight="1" thickBot="1" x14ac:dyDescent="0.35">
      <c r="B8" s="5" t="s">
        <v>1</v>
      </c>
      <c r="C8" s="23" t="s">
        <v>43</v>
      </c>
      <c r="D8" s="24"/>
      <c r="E8" s="25">
        <f>E9+E10+E11+E12+E13+E14</f>
        <v>191733.2</v>
      </c>
      <c r="F8" s="25">
        <f>F9+F10+F11+F12+F13+F14</f>
        <v>236450.4</v>
      </c>
      <c r="G8" s="51">
        <f>F8/E8</f>
        <v>1.2332261705328027</v>
      </c>
    </row>
    <row r="9" spans="2:7" s="3" customFormat="1" ht="57.75" customHeight="1" x14ac:dyDescent="0.3">
      <c r="B9" s="58" t="s">
        <v>2</v>
      </c>
      <c r="C9" s="18" t="s">
        <v>43</v>
      </c>
      <c r="D9" s="18" t="s">
        <v>44</v>
      </c>
      <c r="E9" s="19">
        <v>1899.1</v>
      </c>
      <c r="F9" s="19">
        <v>2619.3000000000002</v>
      </c>
      <c r="G9" s="59">
        <f t="shared" ref="G9:G53" si="0">F9/E9</f>
        <v>1.3792322679163815</v>
      </c>
    </row>
    <row r="10" spans="2:7" s="3" customFormat="1" ht="82.5" customHeight="1" x14ac:dyDescent="0.3">
      <c r="B10" s="60" t="s">
        <v>3</v>
      </c>
      <c r="C10" s="16" t="s">
        <v>43</v>
      </c>
      <c r="D10" s="16" t="s">
        <v>45</v>
      </c>
      <c r="E10" s="15">
        <v>8271.5</v>
      </c>
      <c r="F10" s="17">
        <v>11388.8</v>
      </c>
      <c r="G10" s="61">
        <f t="shared" si="0"/>
        <v>1.3768723931572264</v>
      </c>
    </row>
    <row r="11" spans="2:7" s="3" customFormat="1" ht="87" customHeight="1" x14ac:dyDescent="0.3">
      <c r="B11" s="60" t="s">
        <v>4</v>
      </c>
      <c r="C11" s="16" t="s">
        <v>43</v>
      </c>
      <c r="D11" s="16" t="s">
        <v>46</v>
      </c>
      <c r="E11" s="15">
        <v>45878.6</v>
      </c>
      <c r="F11" s="15">
        <v>62222.3</v>
      </c>
      <c r="G11" s="61">
        <f t="shared" si="0"/>
        <v>1.3562379845941246</v>
      </c>
    </row>
    <row r="12" spans="2:7" s="3" customFormat="1" ht="74.25" customHeight="1" x14ac:dyDescent="0.3">
      <c r="B12" s="60" t="s">
        <v>5</v>
      </c>
      <c r="C12" s="16" t="s">
        <v>43</v>
      </c>
      <c r="D12" s="16" t="s">
        <v>48</v>
      </c>
      <c r="E12" s="15">
        <v>18433.5</v>
      </c>
      <c r="F12" s="17">
        <v>25615</v>
      </c>
      <c r="G12" s="61">
        <f t="shared" si="0"/>
        <v>1.3895896058805979</v>
      </c>
    </row>
    <row r="13" spans="2:7" s="3" customFormat="1" ht="31.2" x14ac:dyDescent="0.3">
      <c r="B13" s="60" t="s">
        <v>6</v>
      </c>
      <c r="C13" s="16" t="s">
        <v>43</v>
      </c>
      <c r="D13" s="16" t="s">
        <v>49</v>
      </c>
      <c r="E13" s="15">
        <v>2928.2</v>
      </c>
      <c r="F13" s="15">
        <v>88.5</v>
      </c>
      <c r="G13" s="61">
        <f t="shared" si="0"/>
        <v>3.0223345399904379E-2</v>
      </c>
    </row>
    <row r="14" spans="2:7" s="3" customFormat="1" ht="16.2" thickBot="1" x14ac:dyDescent="0.35">
      <c r="B14" s="62" t="s">
        <v>7</v>
      </c>
      <c r="C14" s="26" t="s">
        <v>43</v>
      </c>
      <c r="D14" s="26">
        <v>13</v>
      </c>
      <c r="E14" s="27">
        <v>114322.3</v>
      </c>
      <c r="F14" s="28">
        <v>134516.5</v>
      </c>
      <c r="G14" s="63">
        <f t="shared" si="0"/>
        <v>1.1766427022549406</v>
      </c>
    </row>
    <row r="15" spans="2:7" s="3" customFormat="1" ht="16.2" thickBot="1" x14ac:dyDescent="0.35">
      <c r="B15" s="5" t="s">
        <v>8</v>
      </c>
      <c r="C15" s="24" t="s">
        <v>44</v>
      </c>
      <c r="D15" s="24"/>
      <c r="E15" s="25">
        <f>E16+E17</f>
        <v>2968.2000000000003</v>
      </c>
      <c r="F15" s="25">
        <f>F16+F17</f>
        <v>3051.6</v>
      </c>
      <c r="G15" s="51">
        <f t="shared" si="0"/>
        <v>1.0280978370729734</v>
      </c>
    </row>
    <row r="16" spans="2:7" s="3" customFormat="1" ht="15.6" x14ac:dyDescent="0.3">
      <c r="B16" s="58" t="s">
        <v>9</v>
      </c>
      <c r="C16" s="18" t="s">
        <v>44</v>
      </c>
      <c r="D16" s="18" t="s">
        <v>45</v>
      </c>
      <c r="E16" s="19">
        <v>2783.8</v>
      </c>
      <c r="F16" s="19">
        <v>2801.6</v>
      </c>
      <c r="G16" s="59">
        <f t="shared" si="0"/>
        <v>1.0063941375098784</v>
      </c>
    </row>
    <row r="17" spans="2:7" s="3" customFormat="1" ht="30.6" customHeight="1" thickBot="1" x14ac:dyDescent="0.35">
      <c r="B17" s="62" t="s">
        <v>62</v>
      </c>
      <c r="C17" s="26" t="s">
        <v>44</v>
      </c>
      <c r="D17" s="26" t="s">
        <v>46</v>
      </c>
      <c r="E17" s="27">
        <v>184.4</v>
      </c>
      <c r="F17" s="27">
        <v>250</v>
      </c>
      <c r="G17" s="63">
        <f t="shared" si="0"/>
        <v>1.3557483731019522</v>
      </c>
    </row>
    <row r="18" spans="2:7" s="3" customFormat="1" ht="31.8" thickBot="1" x14ac:dyDescent="0.35">
      <c r="B18" s="5" t="s">
        <v>10</v>
      </c>
      <c r="C18" s="24" t="s">
        <v>45</v>
      </c>
      <c r="D18" s="24"/>
      <c r="E18" s="25">
        <f>E19+E20+E21</f>
        <v>20399.900000000001</v>
      </c>
      <c r="F18" s="25">
        <f>F19+F20+F21</f>
        <v>28403.899999999998</v>
      </c>
      <c r="G18" s="51">
        <f t="shared" si="0"/>
        <v>1.3923548644846295</v>
      </c>
    </row>
    <row r="19" spans="2:7" s="3" customFormat="1" ht="15.6" x14ac:dyDescent="0.3">
      <c r="B19" s="58" t="s">
        <v>11</v>
      </c>
      <c r="C19" s="18" t="s">
        <v>45</v>
      </c>
      <c r="D19" s="18" t="s">
        <v>51</v>
      </c>
      <c r="E19" s="19">
        <v>427.3</v>
      </c>
      <c r="F19" s="19">
        <v>817.8</v>
      </c>
      <c r="G19" s="59">
        <f>F19/E19</f>
        <v>1.9138778375848349</v>
      </c>
    </row>
    <row r="20" spans="2:7" s="3" customFormat="1" ht="46.8" x14ac:dyDescent="0.3">
      <c r="B20" s="64" t="s">
        <v>12</v>
      </c>
      <c r="C20" s="16" t="s">
        <v>45</v>
      </c>
      <c r="D20" s="16" t="s">
        <v>52</v>
      </c>
      <c r="E20" s="29">
        <v>14896.6</v>
      </c>
      <c r="F20" s="15">
        <v>17988.099999999999</v>
      </c>
      <c r="G20" s="61">
        <f t="shared" si="0"/>
        <v>1.2075305774472025</v>
      </c>
    </row>
    <row r="21" spans="2:7" s="3" customFormat="1" ht="47.4" thickBot="1" x14ac:dyDescent="0.35">
      <c r="B21" s="62" t="s">
        <v>13</v>
      </c>
      <c r="C21" s="26" t="s">
        <v>45</v>
      </c>
      <c r="D21" s="26">
        <v>14</v>
      </c>
      <c r="E21" s="27">
        <v>5076</v>
      </c>
      <c r="F21" s="27">
        <v>9598</v>
      </c>
      <c r="G21" s="59">
        <f>F21/E21</f>
        <v>1.8908589440504333</v>
      </c>
    </row>
    <row r="22" spans="2:7" s="3" customFormat="1" ht="22.2" customHeight="1" thickBot="1" x14ac:dyDescent="0.35">
      <c r="B22" s="5" t="s">
        <v>14</v>
      </c>
      <c r="C22" s="24" t="s">
        <v>46</v>
      </c>
      <c r="D22" s="24"/>
      <c r="E22" s="25">
        <f>E24+E25+E26+E27+E23</f>
        <v>80408.599999999991</v>
      </c>
      <c r="F22" s="25">
        <f>F24+F25+F26+F27+F23</f>
        <v>84495.500000000015</v>
      </c>
      <c r="G22" s="51">
        <f t="shared" si="0"/>
        <v>1.0508266528704644</v>
      </c>
    </row>
    <row r="23" spans="2:7" s="3" customFormat="1" ht="22.2" customHeight="1" x14ac:dyDescent="0.3">
      <c r="B23" s="58" t="s">
        <v>63</v>
      </c>
      <c r="C23" s="18" t="s">
        <v>46</v>
      </c>
      <c r="D23" s="18" t="s">
        <v>47</v>
      </c>
      <c r="E23" s="19">
        <v>996.7</v>
      </c>
      <c r="F23" s="19">
        <v>927</v>
      </c>
      <c r="G23" s="59">
        <f t="shared" si="0"/>
        <v>0.93006922845389783</v>
      </c>
    </row>
    <row r="24" spans="2:7" s="3" customFormat="1" ht="15.6" x14ac:dyDescent="0.3">
      <c r="B24" s="60" t="s">
        <v>15</v>
      </c>
      <c r="C24" s="16" t="s">
        <v>46</v>
      </c>
      <c r="D24" s="16" t="s">
        <v>50</v>
      </c>
      <c r="E24" s="15">
        <v>15877.2</v>
      </c>
      <c r="F24" s="15">
        <v>17906.2</v>
      </c>
      <c r="G24" s="61">
        <f t="shared" si="0"/>
        <v>1.1277933136825133</v>
      </c>
    </row>
    <row r="25" spans="2:7" s="3" customFormat="1" ht="15.6" x14ac:dyDescent="0.3">
      <c r="B25" s="60" t="s">
        <v>16</v>
      </c>
      <c r="C25" s="16" t="s">
        <v>46</v>
      </c>
      <c r="D25" s="16" t="s">
        <v>51</v>
      </c>
      <c r="E25" s="15">
        <v>62897</v>
      </c>
      <c r="F25" s="15">
        <v>64148.4</v>
      </c>
      <c r="G25" s="61">
        <f t="shared" si="0"/>
        <v>1.0198960204779242</v>
      </c>
    </row>
    <row r="26" spans="2:7" s="3" customFormat="1" ht="15.6" x14ac:dyDescent="0.3">
      <c r="B26" s="60" t="s">
        <v>17</v>
      </c>
      <c r="C26" s="16" t="s">
        <v>46</v>
      </c>
      <c r="D26" s="16">
        <v>10</v>
      </c>
      <c r="E26" s="15">
        <v>493.7</v>
      </c>
      <c r="F26" s="15">
        <v>1321.6</v>
      </c>
      <c r="G26" s="61" t="s">
        <v>72</v>
      </c>
    </row>
    <row r="27" spans="2:7" s="3" customFormat="1" ht="31.8" thickBot="1" x14ac:dyDescent="0.35">
      <c r="B27" s="62" t="s">
        <v>18</v>
      </c>
      <c r="C27" s="26" t="s">
        <v>46</v>
      </c>
      <c r="D27" s="26">
        <v>12</v>
      </c>
      <c r="E27" s="27">
        <v>144</v>
      </c>
      <c r="F27" s="27">
        <v>192.3</v>
      </c>
      <c r="G27" s="63">
        <f t="shared" si="0"/>
        <v>1.3354166666666667</v>
      </c>
    </row>
    <row r="28" spans="2:7" s="3" customFormat="1" ht="16.2" thickBot="1" x14ac:dyDescent="0.35">
      <c r="B28" s="5" t="s">
        <v>19</v>
      </c>
      <c r="C28" s="31" t="s">
        <v>47</v>
      </c>
      <c r="D28" s="31"/>
      <c r="E28" s="25">
        <f>E29+E30+E31+E32</f>
        <v>169885</v>
      </c>
      <c r="F28" s="25">
        <f>F29+F30+F31+F32</f>
        <v>669370.19999999995</v>
      </c>
      <c r="G28" s="51" t="s">
        <v>73</v>
      </c>
    </row>
    <row r="29" spans="2:7" s="3" customFormat="1" ht="15.6" x14ac:dyDescent="0.3">
      <c r="B29" s="58" t="s">
        <v>20</v>
      </c>
      <c r="C29" s="18" t="s">
        <v>47</v>
      </c>
      <c r="D29" s="18" t="s">
        <v>43</v>
      </c>
      <c r="E29" s="19">
        <v>9599.5</v>
      </c>
      <c r="F29" s="19">
        <v>12506.5</v>
      </c>
      <c r="G29" s="59">
        <f t="shared" si="0"/>
        <v>1.3028282723058493</v>
      </c>
    </row>
    <row r="30" spans="2:7" s="3" customFormat="1" ht="15.6" x14ac:dyDescent="0.3">
      <c r="B30" s="60" t="s">
        <v>66</v>
      </c>
      <c r="C30" s="16" t="s">
        <v>47</v>
      </c>
      <c r="D30" s="16" t="s">
        <v>44</v>
      </c>
      <c r="E30" s="15">
        <v>9348.5</v>
      </c>
      <c r="F30" s="15">
        <v>0</v>
      </c>
      <c r="G30" s="61">
        <f t="shared" si="0"/>
        <v>0</v>
      </c>
    </row>
    <row r="31" spans="2:7" s="3" customFormat="1" ht="15.6" x14ac:dyDescent="0.3">
      <c r="B31" s="60" t="s">
        <v>21</v>
      </c>
      <c r="C31" s="16" t="s">
        <v>47</v>
      </c>
      <c r="D31" s="16" t="s">
        <v>45</v>
      </c>
      <c r="E31" s="15">
        <v>135796.20000000001</v>
      </c>
      <c r="F31" s="15">
        <v>645049.1</v>
      </c>
      <c r="G31" s="61" t="s">
        <v>76</v>
      </c>
    </row>
    <row r="32" spans="2:7" s="3" customFormat="1" ht="31.8" thickBot="1" x14ac:dyDescent="0.35">
      <c r="B32" s="62" t="s">
        <v>22</v>
      </c>
      <c r="C32" s="26" t="s">
        <v>47</v>
      </c>
      <c r="D32" s="26" t="s">
        <v>47</v>
      </c>
      <c r="E32" s="27">
        <v>15140.8</v>
      </c>
      <c r="F32" s="27">
        <v>11814.6</v>
      </c>
      <c r="G32" s="63">
        <f t="shared" si="0"/>
        <v>0.78031543907851642</v>
      </c>
    </row>
    <row r="33" spans="2:17" s="3" customFormat="1" ht="16.2" thickBot="1" x14ac:dyDescent="0.35">
      <c r="B33" s="33" t="s">
        <v>23</v>
      </c>
      <c r="C33" s="34" t="s">
        <v>48</v>
      </c>
      <c r="D33" s="35"/>
      <c r="E33" s="25">
        <f>E34</f>
        <v>57573.7</v>
      </c>
      <c r="F33" s="25">
        <f>F34+F35</f>
        <v>451480.5</v>
      </c>
      <c r="G33" s="51" t="s">
        <v>74</v>
      </c>
    </row>
    <row r="34" spans="2:17" s="3" customFormat="1" ht="20.25" customHeight="1" x14ac:dyDescent="0.3">
      <c r="B34" s="65" t="s">
        <v>70</v>
      </c>
      <c r="C34" s="32" t="s">
        <v>48</v>
      </c>
      <c r="D34" s="32" t="s">
        <v>44</v>
      </c>
      <c r="E34" s="19">
        <v>57573.7</v>
      </c>
      <c r="F34" s="19">
        <v>451455.5</v>
      </c>
      <c r="G34" s="59" t="s">
        <v>74</v>
      </c>
    </row>
    <row r="35" spans="2:17" s="3" customFormat="1" ht="31.8" thickBot="1" x14ac:dyDescent="0.35">
      <c r="B35" s="66" t="s">
        <v>71</v>
      </c>
      <c r="C35" s="37" t="s">
        <v>48</v>
      </c>
      <c r="D35" s="37" t="s">
        <v>47</v>
      </c>
      <c r="E35" s="27">
        <v>0</v>
      </c>
      <c r="F35" s="27">
        <v>25</v>
      </c>
      <c r="G35" s="67" t="s">
        <v>75</v>
      </c>
    </row>
    <row r="36" spans="2:17" s="3" customFormat="1" ht="16.2" thickBot="1" x14ac:dyDescent="0.35">
      <c r="B36" s="5" t="s">
        <v>24</v>
      </c>
      <c r="C36" s="24" t="s">
        <v>49</v>
      </c>
      <c r="D36" s="39"/>
      <c r="E36" s="25">
        <f>E37+E38+E39+E40+E41</f>
        <v>714954.20000000007</v>
      </c>
      <c r="F36" s="25">
        <f>F37+F38+F39+F40+F41</f>
        <v>843442.7</v>
      </c>
      <c r="G36" s="51">
        <f t="shared" si="0"/>
        <v>1.1797157076635116</v>
      </c>
    </row>
    <row r="37" spans="2:17" s="3" customFormat="1" ht="15.6" x14ac:dyDescent="0.3">
      <c r="B37" s="58" t="s">
        <v>25</v>
      </c>
      <c r="C37" s="38" t="s">
        <v>49</v>
      </c>
      <c r="D37" s="18" t="s">
        <v>43</v>
      </c>
      <c r="E37" s="19">
        <v>271719.2</v>
      </c>
      <c r="F37" s="19">
        <v>286607.5</v>
      </c>
      <c r="G37" s="59">
        <f t="shared" si="0"/>
        <v>1.0547929627350587</v>
      </c>
    </row>
    <row r="38" spans="2:17" s="3" customFormat="1" ht="15.6" x14ac:dyDescent="0.3">
      <c r="B38" s="60" t="s">
        <v>26</v>
      </c>
      <c r="C38" s="36" t="s">
        <v>49</v>
      </c>
      <c r="D38" s="16" t="s">
        <v>44</v>
      </c>
      <c r="E38" s="15">
        <v>344163.2</v>
      </c>
      <c r="F38" s="15">
        <v>461295.3</v>
      </c>
      <c r="G38" s="61">
        <f t="shared" si="0"/>
        <v>1.3403388276259633</v>
      </c>
    </row>
    <row r="39" spans="2:17" s="3" customFormat="1" ht="32.25" customHeight="1" x14ac:dyDescent="0.3">
      <c r="B39" s="60" t="s">
        <v>27</v>
      </c>
      <c r="C39" s="36" t="s">
        <v>49</v>
      </c>
      <c r="D39" s="16" t="s">
        <v>45</v>
      </c>
      <c r="E39" s="15">
        <v>73902.899999999994</v>
      </c>
      <c r="F39" s="15">
        <v>74707.199999999997</v>
      </c>
      <c r="G39" s="61">
        <f t="shared" si="0"/>
        <v>1.0108831994414293</v>
      </c>
    </row>
    <row r="40" spans="2:17" s="3" customFormat="1" ht="15.6" x14ac:dyDescent="0.3">
      <c r="B40" s="60" t="s">
        <v>28</v>
      </c>
      <c r="C40" s="16" t="s">
        <v>49</v>
      </c>
      <c r="D40" s="16" t="s">
        <v>49</v>
      </c>
      <c r="E40" s="15">
        <v>1115.8</v>
      </c>
      <c r="F40" s="15">
        <v>1213.0999999999999</v>
      </c>
      <c r="G40" s="61">
        <f t="shared" si="0"/>
        <v>1.0872020075282309</v>
      </c>
    </row>
    <row r="41" spans="2:17" s="3" customFormat="1" ht="16.2" thickBot="1" x14ac:dyDescent="0.35">
      <c r="B41" s="62" t="s">
        <v>29</v>
      </c>
      <c r="C41" s="26" t="s">
        <v>49</v>
      </c>
      <c r="D41" s="26" t="s">
        <v>51</v>
      </c>
      <c r="E41" s="27">
        <v>24053.1</v>
      </c>
      <c r="F41" s="27">
        <v>19619.599999999999</v>
      </c>
      <c r="G41" s="63">
        <f t="shared" si="0"/>
        <v>0.81567864433274717</v>
      </c>
    </row>
    <row r="42" spans="2:17" s="3" customFormat="1" ht="16.2" thickBot="1" x14ac:dyDescent="0.35">
      <c r="B42" s="5" t="s">
        <v>30</v>
      </c>
      <c r="C42" s="24" t="s">
        <v>50</v>
      </c>
      <c r="D42" s="39"/>
      <c r="E42" s="25">
        <f>E43</f>
        <v>78571.899999999994</v>
      </c>
      <c r="F42" s="25">
        <f>F43</f>
        <v>93342.399999999994</v>
      </c>
      <c r="G42" s="51">
        <f t="shared" si="0"/>
        <v>1.1879870538958583</v>
      </c>
    </row>
    <row r="43" spans="2:17" s="3" customFormat="1" ht="16.2" thickBot="1" x14ac:dyDescent="0.35">
      <c r="B43" s="68" t="s">
        <v>31</v>
      </c>
      <c r="C43" s="40" t="s">
        <v>50</v>
      </c>
      <c r="D43" s="40" t="s">
        <v>43</v>
      </c>
      <c r="E43" s="41">
        <v>78571.899999999994</v>
      </c>
      <c r="F43" s="41">
        <v>93342.399999999994</v>
      </c>
      <c r="G43" s="69">
        <f t="shared" si="0"/>
        <v>1.1879870538958583</v>
      </c>
    </row>
    <row r="44" spans="2:17" s="3" customFormat="1" ht="16.2" thickBot="1" x14ac:dyDescent="0.35">
      <c r="B44" s="5" t="s">
        <v>32</v>
      </c>
      <c r="C44" s="24" t="s">
        <v>51</v>
      </c>
      <c r="D44" s="24"/>
      <c r="E44" s="25">
        <f>E45</f>
        <v>332.9</v>
      </c>
      <c r="F44" s="25">
        <f>F45</f>
        <v>0</v>
      </c>
      <c r="G44" s="51">
        <f t="shared" si="0"/>
        <v>0</v>
      </c>
    </row>
    <row r="45" spans="2:17" s="3" customFormat="1" ht="16.2" thickBot="1" x14ac:dyDescent="0.35">
      <c r="B45" s="70" t="s">
        <v>33</v>
      </c>
      <c r="C45" s="40" t="s">
        <v>51</v>
      </c>
      <c r="D45" s="40" t="s">
        <v>51</v>
      </c>
      <c r="E45" s="41">
        <v>332.9</v>
      </c>
      <c r="F45" s="41">
        <v>0</v>
      </c>
      <c r="G45" s="69">
        <f t="shared" si="0"/>
        <v>0</v>
      </c>
    </row>
    <row r="46" spans="2:17" s="3" customFormat="1" ht="16.2" thickBot="1" x14ac:dyDescent="0.35">
      <c r="B46" s="5" t="s">
        <v>34</v>
      </c>
      <c r="C46" s="24" t="s">
        <v>52</v>
      </c>
      <c r="D46" s="39"/>
      <c r="E46" s="25">
        <f>E47+E48+E49+E50</f>
        <v>43471.600000000006</v>
      </c>
      <c r="F46" s="25">
        <f>F47+F48+F49+F50</f>
        <v>57051.6</v>
      </c>
      <c r="G46" s="51">
        <f t="shared" si="0"/>
        <v>1.3123878578198178</v>
      </c>
    </row>
    <row r="47" spans="2:17" s="3" customFormat="1" ht="15.6" x14ac:dyDescent="0.3">
      <c r="B47" s="58" t="s">
        <v>35</v>
      </c>
      <c r="C47" s="18">
        <v>10</v>
      </c>
      <c r="D47" s="18" t="s">
        <v>43</v>
      </c>
      <c r="E47" s="42">
        <v>4558.1000000000004</v>
      </c>
      <c r="F47" s="19">
        <v>4942.1000000000004</v>
      </c>
      <c r="G47" s="59">
        <f t="shared" si="0"/>
        <v>1.0842456286610649</v>
      </c>
      <c r="O47" s="57"/>
      <c r="P47" s="57"/>
      <c r="Q47" s="57"/>
    </row>
    <row r="48" spans="2:17" s="3" customFormat="1" ht="15.6" x14ac:dyDescent="0.3">
      <c r="B48" s="60" t="s">
        <v>36</v>
      </c>
      <c r="C48" s="16">
        <v>10</v>
      </c>
      <c r="D48" s="16" t="s">
        <v>45</v>
      </c>
      <c r="E48" s="15">
        <v>11152.6</v>
      </c>
      <c r="F48" s="15">
        <v>0</v>
      </c>
      <c r="G48" s="61">
        <f t="shared" si="0"/>
        <v>0</v>
      </c>
      <c r="O48" s="57"/>
      <c r="P48" s="57"/>
      <c r="Q48" s="57"/>
    </row>
    <row r="49" spans="2:7" s="3" customFormat="1" ht="15.6" x14ac:dyDescent="0.3">
      <c r="B49" s="60" t="s">
        <v>37</v>
      </c>
      <c r="C49" s="16">
        <v>10</v>
      </c>
      <c r="D49" s="16" t="s">
        <v>46</v>
      </c>
      <c r="E49" s="15">
        <v>27655.9</v>
      </c>
      <c r="F49" s="15">
        <v>52057.3</v>
      </c>
      <c r="G49" s="61">
        <f>F49/E49</f>
        <v>1.8823216745793845</v>
      </c>
    </row>
    <row r="50" spans="2:7" s="3" customFormat="1" ht="31.8" thickBot="1" x14ac:dyDescent="0.35">
      <c r="B50" s="62" t="s">
        <v>38</v>
      </c>
      <c r="C50" s="26">
        <v>10</v>
      </c>
      <c r="D50" s="26" t="s">
        <v>48</v>
      </c>
      <c r="E50" s="27">
        <v>105</v>
      </c>
      <c r="F50" s="27">
        <v>52.2</v>
      </c>
      <c r="G50" s="63">
        <f t="shared" si="0"/>
        <v>0.49714285714285716</v>
      </c>
    </row>
    <row r="51" spans="2:7" s="3" customFormat="1" ht="16.2" thickBot="1" x14ac:dyDescent="0.35">
      <c r="B51" s="5" t="s">
        <v>39</v>
      </c>
      <c r="C51" s="24">
        <v>11</v>
      </c>
      <c r="D51" s="24"/>
      <c r="E51" s="25">
        <f>E52+E53</f>
        <v>68917.600000000006</v>
      </c>
      <c r="F51" s="25">
        <f>F52+F53+F54</f>
        <v>65825.8</v>
      </c>
      <c r="G51" s="51">
        <f t="shared" si="0"/>
        <v>0.95513772969459176</v>
      </c>
    </row>
    <row r="52" spans="2:7" s="3" customFormat="1" ht="15.6" x14ac:dyDescent="0.3">
      <c r="B52" s="58" t="s">
        <v>40</v>
      </c>
      <c r="C52" s="18">
        <v>11</v>
      </c>
      <c r="D52" s="18" t="s">
        <v>43</v>
      </c>
      <c r="E52" s="30">
        <v>22051.7</v>
      </c>
      <c r="F52" s="43">
        <v>31714.9</v>
      </c>
      <c r="G52" s="59">
        <f t="shared" si="0"/>
        <v>1.4382065781776461</v>
      </c>
    </row>
    <row r="53" spans="2:7" s="3" customFormat="1" ht="15.6" x14ac:dyDescent="0.3">
      <c r="B53" s="60" t="s">
        <v>41</v>
      </c>
      <c r="C53" s="16">
        <v>11</v>
      </c>
      <c r="D53" s="16" t="s">
        <v>44</v>
      </c>
      <c r="E53" s="13">
        <v>46865.9</v>
      </c>
      <c r="F53" s="14">
        <v>1700</v>
      </c>
      <c r="G53" s="61">
        <f t="shared" si="0"/>
        <v>3.6273708602630059E-2</v>
      </c>
    </row>
    <row r="54" spans="2:7" s="3" customFormat="1" ht="16.2" thickBot="1" x14ac:dyDescent="0.35">
      <c r="B54" s="62" t="s">
        <v>69</v>
      </c>
      <c r="C54" s="26">
        <v>11</v>
      </c>
      <c r="D54" s="26" t="s">
        <v>45</v>
      </c>
      <c r="E54" s="44">
        <v>0</v>
      </c>
      <c r="F54" s="45">
        <v>32410.9</v>
      </c>
      <c r="G54" s="71" t="s">
        <v>75</v>
      </c>
    </row>
    <row r="55" spans="2:7" s="4" customFormat="1" ht="16.2" thickBot="1" x14ac:dyDescent="0.35">
      <c r="B55" s="5" t="s">
        <v>42</v>
      </c>
      <c r="C55" s="46"/>
      <c r="D55" s="46"/>
      <c r="E55" s="25">
        <f>E8+E15+E18+E22+E28+E33+E36+E42+E44+E46+E51</f>
        <v>1429216.8</v>
      </c>
      <c r="F55" s="25">
        <f>F8+F15+F18+F22+F28+F33+F36+F42+F44+F46+F51</f>
        <v>2532914.5999999996</v>
      </c>
      <c r="G55" s="51">
        <f>F55/E55</f>
        <v>1.7722395930414472</v>
      </c>
    </row>
    <row r="56" spans="2:7" s="4" customFormat="1" x14ac:dyDescent="0.25">
      <c r="E56" s="55"/>
      <c r="F56" s="11"/>
      <c r="G56" s="52"/>
    </row>
    <row r="57" spans="2:7" s="4" customFormat="1" x14ac:dyDescent="0.25">
      <c r="E57" s="55"/>
      <c r="F57" s="11"/>
      <c r="G57" s="48"/>
    </row>
    <row r="59" spans="2:7" x14ac:dyDescent="0.25">
      <c r="E59" s="56"/>
    </row>
  </sheetData>
  <sheetProtection formatCells="0" formatColumns="0" formatRows="0" insertColumns="0" insertRows="0" insertHyperlinks="0" deleteColumns="0" deleteRows="0" sort="0" autoFilter="0" pivotTables="0"/>
  <mergeCells count="1">
    <mergeCell ref="B2:G2"/>
  </mergeCells>
  <pageMargins left="0.78740157480314965" right="0.59055118110236227" top="0.39370078740157483" bottom="0.39370078740157483" header="0" footer="0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Пашкевич Юлия Васильевна</cp:lastModifiedBy>
  <cp:lastPrinted>2023-10-12T14:01:02Z</cp:lastPrinted>
  <dcterms:created xsi:type="dcterms:W3CDTF">1999-06-18T11:49:53Z</dcterms:created>
  <dcterms:modified xsi:type="dcterms:W3CDTF">2023-10-12T14:01:15Z</dcterms:modified>
</cp:coreProperties>
</file>