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8" yWindow="-12" windowWidth="14436" windowHeight="11352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37" i="2" l="1"/>
  <c r="D52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4" i="2"/>
  <c r="F25" i="2"/>
  <c r="F26" i="2"/>
  <c r="F27" i="2"/>
  <c r="F28" i="2"/>
  <c r="F29" i="2"/>
  <c r="F30" i="2"/>
  <c r="F31" i="2"/>
  <c r="F32" i="2"/>
  <c r="F33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3" i="2"/>
  <c r="F54" i="2"/>
  <c r="F55" i="2"/>
  <c r="F56" i="2"/>
  <c r="F52" i="2"/>
  <c r="D55" i="2"/>
  <c r="D47" i="2"/>
  <c r="D45" i="2"/>
  <c r="D34" i="2"/>
  <c r="F34" i="2" s="1"/>
  <c r="E19" i="2"/>
  <c r="D19" i="2"/>
  <c r="D16" i="2"/>
  <c r="D8" i="2"/>
  <c r="F8" i="2" s="1"/>
  <c r="D23" i="2"/>
  <c r="F23" i="2" s="1"/>
  <c r="D29" i="2"/>
  <c r="D43" i="2"/>
  <c r="D57" i="2" l="1"/>
  <c r="F57" i="2" s="1"/>
  <c r="E52" i="2" l="1"/>
  <c r="E57" i="2"/>
  <c r="E47" i="2"/>
  <c r="E43" i="2"/>
  <c r="E37" i="2"/>
  <c r="E29" i="2"/>
  <c r="E16" i="2"/>
  <c r="E23" i="2" l="1"/>
  <c r="E45" i="2"/>
  <c r="E34" i="2"/>
  <c r="E8" i="2"/>
</calcChain>
</file>

<file path=xl/sharedStrings.xml><?xml version="1.0" encoding="utf-8"?>
<sst xmlns="http://schemas.openxmlformats.org/spreadsheetml/2006/main" count="140" uniqueCount="77">
  <si>
    <t xml:space="preserve"> Наименование показателя</t>
  </si>
  <si>
    <t>Сбор, удаление отходов и очистка сточных вод</t>
  </si>
  <si>
    <t>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</si>
  <si>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</si>
  <si>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</si>
  <si>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</si>
  <si>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</si>
  <si>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Обеспечение проведения выборов и референдумов</t>
  </si>
  <si>
    <t xml:space="preserve">  Другие общегосударственные вопросы</t>
  </si>
  <si>
    <t>Национальная оборона</t>
  </si>
  <si>
    <t xml:space="preserve">  Мобилизационная  и  вневойсковая  подготовка</t>
  </si>
  <si>
    <t>Национальная безопасность и правоохранительная деятельность</t>
  </si>
  <si>
    <t xml:space="preserve">  Гражданская  оборона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</si>
  <si>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</si>
  <si>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Другие  вопросы  в  области  национальной  безопасности  и  правоохранительной  деятельности</t>
  </si>
  <si>
    <t>Национальная экономика</t>
  </si>
  <si>
    <t xml:space="preserve">  Транспорт</t>
  </si>
  <si>
    <t xml:space="preserve">  Дорожное  хозяйство  (дорожные  фонды)  </t>
  </si>
  <si>
    <t xml:space="preserve">  Связь и информатика</t>
  </si>
  <si>
    <t xml:space="preserve">  Другие вопросы в области национальной экономики</t>
  </si>
  <si>
    <t>Жилищно-коммунальное хозяйство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</si>
  <si>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</si>
  <si>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</si>
  <si>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</si>
  <si>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</si>
  <si>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</si>
  <si>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</si>
  <si>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</si>
  <si>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</si>
  <si>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</t>
  </si>
  <si>
    <t xml:space="preserve">  Другие вопросы в области образования</t>
  </si>
  <si>
    <t>Культура,  кинематография</t>
  </si>
  <si>
    <t xml:space="preserve">  Культура </t>
  </si>
  <si>
    <t>Здравоохранение</t>
  </si>
  <si>
    <t xml:space="preserve">  Другие вопросы в области здравоохранения</t>
  </si>
  <si>
    <t>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</si>
  <si>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</si>
  <si>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</si>
  <si>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</si>
  <si>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Другие  вопросы  в  области  социальной  политики  </t>
  </si>
  <si>
    <t>Физическая  культура  и  спорт</t>
  </si>
  <si>
    <t xml:space="preserve">  Физическая культура</t>
  </si>
  <si>
    <t xml:space="preserve">  Массовый  спорт</t>
  </si>
  <si>
    <t>Обслуживание  государственного  и  муниципального  долга</t>
  </si>
  <si>
    <t xml:space="preserve">  Обслуживание    государственного  внутреннего  и  муниципального  долга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</si>
  <si>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</si>
  <si>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</si>
  <si>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</si>
  <si>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</si>
  <si>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</si>
  <si>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</si>
  <si>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</si>
  <si>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</si>
  <si>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</si>
  <si>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</si>
  <si>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</si>
  <si>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Раздел </t>
  </si>
  <si>
    <t>Подраздел</t>
  </si>
  <si>
    <t>%
гр.5/гр.4</t>
  </si>
  <si>
    <t>0,0</t>
  </si>
  <si>
    <t>332,9</t>
  </si>
  <si>
    <t>1</t>
  </si>
  <si>
    <t>2</t>
  </si>
  <si>
    <t>3</t>
  </si>
  <si>
    <t>4</t>
  </si>
  <si>
    <t>5</t>
  </si>
  <si>
    <t>6</t>
  </si>
  <si>
    <t>Мобилизационная подготовка экономики</t>
  </si>
  <si>
    <t>Сельское хозяйство и рыболовство</t>
  </si>
  <si>
    <t xml:space="preserve">  (тыс.руб.)</t>
  </si>
  <si>
    <t>Исполнено на 01.10.2022</t>
  </si>
  <si>
    <t xml:space="preserve">  Коммунальное хозяйство</t>
  </si>
  <si>
    <t xml:space="preserve">   Резервные фонды</t>
  </si>
  <si>
    <t>11</t>
  </si>
  <si>
    <t>Другие вопросы в области охраны окружающей среды</t>
  </si>
  <si>
    <t xml:space="preserve">План на 01.10.2022г. </t>
  </si>
  <si>
    <t xml:space="preserve">Аналитические данные о расходах бюджета городского округа Лыткарино по разделам и подразделам классификации  расходов  за отчетный период на 01.10.2022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</si>
</sst>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_ ;\-&quot;  &quot;"/>
    <numFmt numFmtId="165" formatCode="_-* #,##0_р_._-;\-* #,##0_р_._-;_-* &quot;-&quot;_р_._-;_-@_-"/>
    <numFmt numFmtId="166" formatCode="_-* #,##0.00_р_._-;\-* #,##0.00_р_._-;_-* &quot;-&quot;??_р_._-;_-@_-"/>
    <numFmt numFmtId="167" formatCode="#,##0.00\ _₽"/>
    <numFmt numFmtId="168" formatCode="0.0%"/>
    <numFmt numFmtId="169" formatCode="#,##0.0\ _₽;[Red]\-#,##0.0\ _₽"/>
  </numFmts>
  <fonts count="2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5"/>
      <color indexed="62"/>
      <name val="Times New Roman"/>
      <family val="1"/>
      <charset val="204"/>
    </font>
    <font>
      <b/>
      <sz val="13"/>
      <color indexed="62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8"/>
      <color indexed="62"/>
      <name val="Cambria"/>
      <family val="1"/>
      <charset val="204"/>
    </font>
    <font>
      <sz val="10"/>
      <color indexed="19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46">
    <xf numFmtId="0" fontId="0" fillId="2" borderId="1"/>
    <xf numFmtId="0" fontId="5" fillId="2" borderId="1"/>
    <xf numFmtId="0" fontId="6" fillId="4" borderId="1" applyNumberFormat="0" applyBorder="0" applyAlignment="0" applyProtection="0"/>
    <xf numFmtId="0" fontId="6" fillId="5" borderId="1" applyNumberFormat="0" applyBorder="0" applyAlignment="0" applyProtection="0"/>
    <xf numFmtId="0" fontId="6" fillId="6" borderId="1" applyNumberFormat="0" applyBorder="0" applyAlignment="0" applyProtection="0"/>
    <xf numFmtId="0" fontId="6" fillId="7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6" fillId="8" borderId="1" applyNumberFormat="0" applyBorder="0" applyAlignment="0" applyProtection="0"/>
    <xf numFmtId="0" fontId="6" fillId="5" borderId="1" applyNumberFormat="0" applyBorder="0" applyAlignment="0" applyProtection="0"/>
    <xf numFmtId="0" fontId="6" fillId="9" borderId="1" applyNumberFormat="0" applyBorder="0" applyAlignment="0" applyProtection="0"/>
    <xf numFmtId="0" fontId="6" fillId="10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7" fillId="8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0" borderId="1" applyNumberFormat="0" applyBorder="0" applyAlignment="0" applyProtection="0"/>
    <xf numFmtId="0" fontId="7" fillId="8" borderId="1" applyNumberFormat="0" applyBorder="0" applyAlignment="0" applyProtection="0"/>
    <xf numFmtId="0" fontId="7" fillId="5" borderId="1" applyNumberFormat="0" applyBorder="0" applyAlignment="0" applyProtection="0"/>
    <xf numFmtId="0" fontId="7" fillId="13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4" borderId="1" applyNumberFormat="0" applyBorder="0" applyAlignment="0" applyProtection="0"/>
    <xf numFmtId="0" fontId="7" fillId="15" borderId="1" applyNumberFormat="0" applyBorder="0" applyAlignment="0" applyProtection="0"/>
    <xf numFmtId="0" fontId="7" fillId="16" borderId="1" applyNumberFormat="0" applyBorder="0" applyAlignment="0" applyProtection="0"/>
    <xf numFmtId="0" fontId="8" fillId="9" borderId="6" applyNumberFormat="0" applyAlignment="0" applyProtection="0"/>
    <xf numFmtId="0" fontId="9" fillId="17" borderId="7" applyNumberFormat="0" applyAlignment="0" applyProtection="0"/>
    <xf numFmtId="0" fontId="10" fillId="17" borderId="6" applyNumberFormat="0" applyAlignment="0" applyProtection="0"/>
    <xf numFmtId="0" fontId="11" fillId="2" borderId="8" applyNumberFormat="0" applyFill="0" applyAlignment="0" applyProtection="0"/>
    <xf numFmtId="0" fontId="12" fillId="2" borderId="9" applyNumberFormat="0" applyFill="0" applyAlignment="0" applyProtection="0"/>
    <xf numFmtId="0" fontId="13" fillId="2" borderId="10" applyNumberFormat="0" applyFill="0" applyAlignment="0" applyProtection="0"/>
    <xf numFmtId="0" fontId="13" fillId="2" borderId="1" applyNumberFormat="0" applyFill="0" applyBorder="0" applyAlignment="0" applyProtection="0"/>
    <xf numFmtId="0" fontId="14" fillId="2" borderId="11" applyNumberFormat="0" applyFill="0" applyAlignment="0" applyProtection="0"/>
    <xf numFmtId="0" fontId="15" fillId="18" borderId="12" applyNumberFormat="0" applyAlignment="0" applyProtection="0"/>
    <xf numFmtId="0" fontId="16" fillId="2" borderId="1" applyNumberFormat="0" applyFill="0" applyBorder="0" applyAlignment="0" applyProtection="0"/>
    <xf numFmtId="0" fontId="17" fillId="9" borderId="1" applyNumberFormat="0" applyBorder="0" applyAlignment="0" applyProtection="0"/>
    <xf numFmtId="0" fontId="18" fillId="19" borderId="1" applyNumberFormat="0" applyBorder="0" applyAlignment="0" applyProtection="0"/>
    <xf numFmtId="0" fontId="19" fillId="2" borderId="1" applyNumberFormat="0" applyFill="0" applyBorder="0" applyAlignment="0" applyProtection="0"/>
    <xf numFmtId="0" fontId="22" fillId="6" borderId="13" applyNumberFormat="0" applyFont="0" applyAlignment="0" applyProtection="0"/>
    <xf numFmtId="0" fontId="20" fillId="2" borderId="14" applyNumberFormat="0" applyFill="0" applyAlignment="0" applyProtection="0"/>
    <xf numFmtId="0" fontId="20" fillId="2" borderId="1" applyNumberFormat="0" applyFill="0" applyBorder="0" applyAlignment="0" applyProtection="0"/>
    <xf numFmtId="165" fontId="22" fillId="2" borderId="1" applyFont="0" applyFill="0" applyBorder="0" applyAlignment="0" applyProtection="0"/>
    <xf numFmtId="166" fontId="22" fillId="2" borderId="1" applyFont="0" applyFill="0" applyBorder="0" applyAlignment="0" applyProtection="0"/>
    <xf numFmtId="0" fontId="21" fillId="8" borderId="1" applyNumberFormat="0" applyBorder="0" applyAlignment="0" applyProtection="0"/>
    <xf numFmtId="0" fontId="27" fillId="2" borderId="5"/>
  </cellStyleXfs>
  <cellXfs count="121">
    <xf numFmtId="0" fontId="0" fillId="2" borderId="1" xfId="0"/>
    <xf numFmtId="0" fontId="2" fillId="2" borderId="1" xfId="0" applyFont="1" applyAlignment="1">
      <alignment horizontal="left" vertical="center"/>
    </xf>
    <xf numFmtId="0" fontId="24" fillId="2" borderId="1" xfId="0" applyFont="1" applyAlignment="1">
      <alignment horizontal="left" vertical="center"/>
    </xf>
    <xf numFmtId="0" fontId="0" fillId="2" borderId="1" xfId="0" applyAlignment="1">
      <alignment horizontal="left" vertical="center"/>
    </xf>
    <xf numFmtId="0" fontId="1" fillId="2" borderId="1" xfId="0" applyFont="1" applyAlignment="1">
      <alignment horizontal="left" vertical="center"/>
    </xf>
    <xf numFmtId="0" fontId="2" fillId="0" borderId="1" xfId="0" applyFont="1" applyFill="1" applyAlignment="1">
      <alignment horizontal="left" vertical="center"/>
    </xf>
    <xf numFmtId="0" fontId="0" fillId="0" borderId="1" xfId="0" applyFill="1" applyAlignment="1">
      <alignment horizontal="left" vertical="center"/>
    </xf>
    <xf numFmtId="0" fontId="0" fillId="2" borderId="5" xfId="0" applyBorder="1" applyAlignment="1">
      <alignment horizontal="left" vertical="center"/>
    </xf>
    <xf numFmtId="164" fontId="2" fillId="2" borderId="5" xfId="0" applyNumberFormat="1" applyFont="1" applyBorder="1" applyAlignment="1">
      <alignment horizontal="left" vertical="center"/>
    </xf>
    <xf numFmtId="40" fontId="2" fillId="0" borderId="5" xfId="0" applyNumberFormat="1" applyFont="1" applyFill="1" applyBorder="1" applyAlignment="1">
      <alignment horizontal="left" vertical="center"/>
    </xf>
    <xf numFmtId="167" fontId="0" fillId="2" borderId="5" xfId="0" applyNumberFormat="1" applyBorder="1" applyAlignment="1">
      <alignment horizontal="left" vertical="center"/>
    </xf>
    <xf numFmtId="2" fontId="0" fillId="2" borderId="1" xfId="0" applyNumberFormat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20" borderId="2" xfId="0" applyFont="1" applyFill="1" applyBorder="1" applyAlignment="1">
      <alignment horizontal="left" vertical="center" wrapText="1"/>
    </xf>
    <xf numFmtId="0" fontId="4" fillId="20" borderId="20" xfId="0" quotePrefix="1" applyFont="1" applyFill="1" applyBorder="1" applyAlignment="1">
      <alignment horizontal="center"/>
    </xf>
    <xf numFmtId="0" fontId="4" fillId="20" borderId="23" xfId="0" quotePrefix="1" applyFont="1" applyFill="1" applyBorder="1" applyAlignment="1">
      <alignment horizontal="center"/>
    </xf>
    <xf numFmtId="0" fontId="4" fillId="20" borderId="20" xfId="0" applyFont="1" applyFill="1" applyBorder="1" applyAlignment="1">
      <alignment horizontal="center"/>
    </xf>
    <xf numFmtId="0" fontId="4" fillId="20" borderId="19" xfId="0" applyFont="1" applyFill="1" applyBorder="1" applyAlignment="1">
      <alignment horizontal="left" vertical="center" wrapText="1"/>
    </xf>
    <xf numFmtId="0" fontId="4" fillId="20" borderId="22" xfId="0" quotePrefix="1" applyFont="1" applyFill="1" applyBorder="1" applyAlignment="1">
      <alignment horizontal="center"/>
    </xf>
    <xf numFmtId="0" fontId="4" fillId="20" borderId="25" xfId="0" quotePrefix="1" applyFont="1" applyFill="1" applyBorder="1" applyAlignment="1">
      <alignment horizontal="center"/>
    </xf>
    <xf numFmtId="0" fontId="25" fillId="20" borderId="18" xfId="0" applyFont="1" applyFill="1" applyBorder="1" applyAlignment="1">
      <alignment horizontal="left" vertical="center" wrapText="1"/>
    </xf>
    <xf numFmtId="0" fontId="4" fillId="20" borderId="21" xfId="0" applyFont="1" applyFill="1" applyBorder="1" applyAlignment="1">
      <alignment horizontal="center"/>
    </xf>
    <xf numFmtId="0" fontId="4" fillId="20" borderId="24" xfId="0" applyFont="1" applyFill="1" applyBorder="1" applyAlignment="1">
      <alignment horizontal="center"/>
    </xf>
    <xf numFmtId="0" fontId="2" fillId="2" borderId="5" xfId="0" applyFont="1" applyBorder="1" applyAlignment="1">
      <alignment horizontal="left" vertical="center"/>
    </xf>
    <xf numFmtId="49" fontId="2" fillId="2" borderId="5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Border="1" applyAlignment="1">
      <alignment horizontal="right" vertical="center"/>
    </xf>
    <xf numFmtId="49" fontId="25" fillId="2" borderId="29" xfId="0" applyNumberFormat="1" applyFont="1" applyBorder="1" applyAlignment="1">
      <alignment horizontal="left" vertical="center" wrapText="1"/>
    </xf>
    <xf numFmtId="49" fontId="25" fillId="2" borderId="30" xfId="0" applyNumberFormat="1" applyFont="1" applyBorder="1" applyAlignment="1">
      <alignment horizontal="center" wrapText="1"/>
    </xf>
    <xf numFmtId="49" fontId="25" fillId="2" borderId="31" xfId="0" applyNumberFormat="1" applyFont="1" applyBorder="1" applyAlignment="1">
      <alignment horizontal="center" wrapText="1"/>
    </xf>
    <xf numFmtId="49" fontId="25" fillId="0" borderId="30" xfId="0" applyNumberFormat="1" applyFont="1" applyFill="1" applyBorder="1" applyAlignment="1">
      <alignment horizontal="center" wrapText="1"/>
    </xf>
    <xf numFmtId="49" fontId="25" fillId="2" borderId="24" xfId="0" applyNumberFormat="1" applyFont="1" applyBorder="1" applyAlignment="1">
      <alignment horizontal="center" wrapText="1"/>
    </xf>
    <xf numFmtId="49" fontId="25" fillId="2" borderId="5" xfId="0" applyNumberFormat="1" applyFont="1" applyBorder="1" applyAlignment="1">
      <alignment horizontal="right" vertical="center"/>
    </xf>
    <xf numFmtId="49" fontId="25" fillId="2" borderId="29" xfId="0" applyNumberFormat="1" applyFont="1" applyBorder="1" applyAlignment="1">
      <alignment horizontal="center" vertical="center" wrapText="1"/>
    </xf>
    <xf numFmtId="49" fontId="25" fillId="2" borderId="30" xfId="0" applyNumberFormat="1" applyFont="1" applyBorder="1" applyAlignment="1">
      <alignment horizontal="center" vertical="center" wrapText="1"/>
    </xf>
    <xf numFmtId="49" fontId="25" fillId="2" borderId="32" xfId="0" applyNumberFormat="1" applyFont="1" applyBorder="1" applyAlignment="1">
      <alignment horizontal="center" vertical="center" wrapText="1"/>
    </xf>
    <xf numFmtId="49" fontId="25" fillId="2" borderId="33" xfId="0" applyNumberFormat="1" applyFont="1" applyBorder="1" applyAlignment="1">
      <alignment horizontal="center" vertical="center" wrapText="1"/>
    </xf>
    <xf numFmtId="49" fontId="25" fillId="2" borderId="18" xfId="0" applyNumberFormat="1" applyFont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Border="1" applyAlignment="1">
      <alignment horizontal="center"/>
    </xf>
    <xf numFmtId="169" fontId="4" fillId="0" borderId="3" xfId="0" applyNumberFormat="1" applyFont="1" applyFill="1" applyBorder="1" applyAlignment="1">
      <alignment horizontal="center"/>
    </xf>
    <xf numFmtId="169" fontId="4" fillId="2" borderId="5" xfId="0" applyNumberFormat="1" applyFont="1" applyBorder="1" applyAlignment="1">
      <alignment horizontal="center"/>
    </xf>
    <xf numFmtId="169" fontId="3" fillId="2" borderId="15" xfId="45" applyNumberFormat="1" applyFont="1" applyBorder="1" applyAlignment="1">
      <alignment horizontal="center" wrapText="1"/>
    </xf>
    <xf numFmtId="169" fontId="3" fillId="0" borderId="15" xfId="45" applyNumberFormat="1" applyFont="1" applyFill="1" applyBorder="1" applyAlignment="1">
      <alignment horizontal="center" wrapText="1"/>
    </xf>
    <xf numFmtId="169" fontId="3" fillId="2" borderId="15" xfId="0" applyNumberFormat="1" applyFont="1" applyBorder="1" applyAlignment="1">
      <alignment horizontal="center" wrapText="1"/>
    </xf>
    <xf numFmtId="169" fontId="4" fillId="2" borderId="16" xfId="0" applyNumberFormat="1" applyFont="1" applyBorder="1" applyAlignment="1">
      <alignment horizontal="center"/>
    </xf>
    <xf numFmtId="169" fontId="4" fillId="0" borderId="16" xfId="0" applyNumberFormat="1" applyFont="1" applyFill="1" applyBorder="1" applyAlignment="1">
      <alignment horizontal="center"/>
    </xf>
    <xf numFmtId="169" fontId="4" fillId="2" borderId="17" xfId="0" applyNumberFormat="1" applyFont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/>
    </xf>
    <xf numFmtId="169" fontId="25" fillId="2" borderId="27" xfId="0" applyNumberFormat="1" applyFont="1" applyBorder="1" applyAlignment="1">
      <alignment horizontal="center"/>
    </xf>
    <xf numFmtId="168" fontId="4" fillId="2" borderId="4" xfId="0" applyNumberFormat="1" applyFont="1" applyBorder="1" applyAlignment="1"/>
    <xf numFmtId="169" fontId="25" fillId="2" borderId="34" xfId="0" applyNumberFormat="1" applyFont="1" applyBorder="1" applyAlignment="1">
      <alignment horizontal="center"/>
    </xf>
    <xf numFmtId="168" fontId="4" fillId="2" borderId="26" xfId="0" applyNumberFormat="1" applyFont="1" applyBorder="1" applyAlignment="1"/>
    <xf numFmtId="168" fontId="25" fillId="2" borderId="18" xfId="0" applyNumberFormat="1" applyFont="1" applyBorder="1" applyAlignment="1"/>
    <xf numFmtId="0" fontId="4" fillId="20" borderId="35" xfId="0" applyFont="1" applyFill="1" applyBorder="1" applyAlignment="1">
      <alignment horizontal="left" vertical="center" wrapText="1"/>
    </xf>
    <xf numFmtId="0" fontId="4" fillId="20" borderId="36" xfId="0" quotePrefix="1" applyFont="1" applyFill="1" applyBorder="1" applyAlignment="1">
      <alignment horizontal="center"/>
    </xf>
    <xf numFmtId="0" fontId="4" fillId="20" borderId="37" xfId="0" quotePrefix="1" applyFont="1" applyFill="1" applyBorder="1" applyAlignment="1">
      <alignment horizontal="center"/>
    </xf>
    <xf numFmtId="168" fontId="4" fillId="2" borderId="38" xfId="0" applyNumberFormat="1" applyFont="1" applyBorder="1" applyAlignment="1"/>
    <xf numFmtId="0" fontId="25" fillId="20" borderId="21" xfId="0" quotePrefix="1" applyFont="1" applyFill="1" applyBorder="1" applyAlignment="1">
      <alignment horizontal="center"/>
    </xf>
    <xf numFmtId="0" fontId="25" fillId="20" borderId="24" xfId="0" quotePrefix="1" applyFont="1" applyFill="1" applyBorder="1" applyAlignment="1">
      <alignment horizontal="center"/>
    </xf>
    <xf numFmtId="168" fontId="25" fillId="2" borderId="39" xfId="0" applyNumberFormat="1" applyFont="1" applyBorder="1" applyAlignment="1"/>
    <xf numFmtId="0" fontId="25" fillId="20" borderId="24" xfId="0" applyFont="1" applyFill="1" applyBorder="1" applyAlignment="1">
      <alignment horizontal="center"/>
    </xf>
    <xf numFmtId="0" fontId="4" fillId="20" borderId="40" xfId="0" applyFont="1" applyFill="1" applyBorder="1" applyAlignment="1">
      <alignment vertical="center" wrapText="1"/>
    </xf>
    <xf numFmtId="0" fontId="4" fillId="20" borderId="41" xfId="0" quotePrefix="1" applyFont="1" applyFill="1" applyBorder="1" applyAlignment="1">
      <alignment horizontal="center"/>
    </xf>
    <xf numFmtId="0" fontId="4" fillId="20" borderId="42" xfId="0" quotePrefix="1" applyFont="1" applyFill="1" applyBorder="1" applyAlignment="1">
      <alignment horizontal="center"/>
    </xf>
    <xf numFmtId="169" fontId="4" fillId="2" borderId="43" xfId="0" applyNumberFormat="1" applyFont="1" applyBorder="1" applyAlignment="1">
      <alignment horizontal="center"/>
    </xf>
    <xf numFmtId="169" fontId="4" fillId="0" borderId="43" xfId="0" applyNumberFormat="1" applyFont="1" applyFill="1" applyBorder="1" applyAlignment="1">
      <alignment horizontal="center"/>
    </xf>
    <xf numFmtId="168" fontId="4" fillId="2" borderId="44" xfId="0" applyNumberFormat="1" applyFont="1" applyBorder="1" applyAlignment="1"/>
    <xf numFmtId="169" fontId="25" fillId="0" borderId="27" xfId="0" applyNumberFormat="1" applyFont="1" applyFill="1" applyBorder="1" applyAlignment="1">
      <alignment horizontal="center"/>
    </xf>
    <xf numFmtId="0" fontId="4" fillId="20" borderId="40" xfId="0" applyFont="1" applyFill="1" applyBorder="1" applyAlignment="1">
      <alignment horizontal="left" vertical="center" wrapText="1"/>
    </xf>
    <xf numFmtId="0" fontId="25" fillId="20" borderId="21" xfId="0" applyFont="1" applyFill="1" applyBorder="1" applyAlignment="1">
      <alignment horizontal="left" vertical="center" wrapText="1"/>
    </xf>
    <xf numFmtId="0" fontId="25" fillId="20" borderId="30" xfId="0" quotePrefix="1" applyFont="1" applyFill="1" applyBorder="1" applyAlignment="1">
      <alignment horizontal="center"/>
    </xf>
    <xf numFmtId="0" fontId="25" fillId="20" borderId="30" xfId="0" applyFont="1" applyFill="1" applyBorder="1" applyAlignment="1">
      <alignment horizontal="center"/>
    </xf>
    <xf numFmtId="0" fontId="25" fillId="3" borderId="21" xfId="0" applyFont="1" applyFill="1" applyBorder="1" applyAlignment="1">
      <alignment horizontal="left" vertical="top" wrapText="1"/>
    </xf>
    <xf numFmtId="0" fontId="25" fillId="3" borderId="30" xfId="0" quotePrefix="1" applyFont="1" applyFill="1" applyBorder="1" applyAlignment="1">
      <alignment horizontal="center"/>
    </xf>
    <xf numFmtId="0" fontId="4" fillId="3" borderId="30" xfId="0" quotePrefix="1" applyFont="1" applyFill="1" applyBorder="1" applyAlignment="1">
      <alignment horizontal="center"/>
    </xf>
    <xf numFmtId="169" fontId="25" fillId="0" borderId="30" xfId="0" applyNumberFormat="1" applyFont="1" applyFill="1" applyBorder="1" applyAlignment="1">
      <alignment horizontal="center"/>
    </xf>
    <xf numFmtId="169" fontId="4" fillId="0" borderId="45" xfId="0" applyNumberFormat="1" applyFont="1" applyFill="1" applyBorder="1" applyAlignment="1">
      <alignment horizontal="center"/>
    </xf>
    <xf numFmtId="169" fontId="4" fillId="2" borderId="49" xfId="0" applyNumberFormat="1" applyFont="1" applyBorder="1" applyAlignment="1">
      <alignment horizontal="center"/>
    </xf>
    <xf numFmtId="168" fontId="4" fillId="2" borderId="50" xfId="0" applyNumberFormat="1" applyFont="1" applyBorder="1" applyAlignment="1"/>
    <xf numFmtId="168" fontId="4" fillId="2" borderId="52" xfId="0" applyNumberFormat="1" applyFont="1" applyBorder="1" applyAlignment="1"/>
    <xf numFmtId="0" fontId="25" fillId="20" borderId="54" xfId="0" applyFont="1" applyFill="1" applyBorder="1" applyAlignment="1">
      <alignment horizontal="left" vertical="center" wrapText="1"/>
    </xf>
    <xf numFmtId="0" fontId="25" fillId="20" borderId="47" xfId="0" quotePrefix="1" applyFont="1" applyFill="1" applyBorder="1" applyAlignment="1">
      <alignment horizontal="center"/>
    </xf>
    <xf numFmtId="0" fontId="25" fillId="20" borderId="55" xfId="0" applyFont="1" applyFill="1" applyBorder="1" applyAlignment="1">
      <alignment horizontal="center"/>
    </xf>
    <xf numFmtId="169" fontId="25" fillId="0" borderId="48" xfId="0" applyNumberFormat="1" applyFont="1" applyFill="1" applyBorder="1" applyAlignment="1">
      <alignment horizontal="center"/>
    </xf>
    <xf numFmtId="0" fontId="4" fillId="20" borderId="56" xfId="0" applyFont="1" applyFill="1" applyBorder="1" applyAlignment="1">
      <alignment horizontal="left" vertical="center" wrapText="1"/>
    </xf>
    <xf numFmtId="0" fontId="4" fillId="20" borderId="57" xfId="0" applyFont="1" applyFill="1" applyBorder="1" applyAlignment="1">
      <alignment horizontal="center"/>
    </xf>
    <xf numFmtId="0" fontId="4" fillId="20" borderId="58" xfId="0" quotePrefix="1" applyFont="1" applyFill="1" applyBorder="1" applyAlignment="1">
      <alignment horizontal="center"/>
    </xf>
    <xf numFmtId="169" fontId="4" fillId="2" borderId="59" xfId="0" applyNumberFormat="1" applyFont="1" applyBorder="1" applyAlignment="1">
      <alignment horizontal="center"/>
    </xf>
    <xf numFmtId="169" fontId="4" fillId="0" borderId="59" xfId="0" applyNumberFormat="1" applyFont="1" applyFill="1" applyBorder="1" applyAlignment="1">
      <alignment horizontal="center"/>
    </xf>
    <xf numFmtId="168" fontId="4" fillId="2" borderId="51" xfId="0" applyNumberFormat="1" applyFont="1" applyBorder="1" applyAlignment="1"/>
    <xf numFmtId="0" fontId="4" fillId="20" borderId="60" xfId="0" applyFont="1" applyFill="1" applyBorder="1" applyAlignment="1">
      <alignment horizontal="left" vertical="center" wrapText="1"/>
    </xf>
    <xf numFmtId="0" fontId="4" fillId="20" borderId="61" xfId="0" quotePrefix="1" applyFont="1" applyFill="1" applyBorder="1" applyAlignment="1">
      <alignment horizontal="center"/>
    </xf>
    <xf numFmtId="0" fontId="4" fillId="20" borderId="62" xfId="0" quotePrefix="1" applyFont="1" applyFill="1" applyBorder="1" applyAlignment="1">
      <alignment horizontal="center"/>
    </xf>
    <xf numFmtId="169" fontId="4" fillId="2" borderId="63" xfId="0" applyNumberFormat="1" applyFont="1" applyBorder="1" applyAlignment="1">
      <alignment horizontal="center"/>
    </xf>
    <xf numFmtId="169" fontId="4" fillId="0" borderId="63" xfId="0" applyNumberFormat="1" applyFont="1" applyFill="1" applyBorder="1" applyAlignment="1">
      <alignment horizontal="center"/>
    </xf>
    <xf numFmtId="168" fontId="4" fillId="2" borderId="53" xfId="0" applyNumberFormat="1" applyFont="1" applyBorder="1" applyAlignment="1"/>
    <xf numFmtId="169" fontId="25" fillId="0" borderId="34" xfId="0" applyNumberFormat="1" applyFont="1" applyFill="1" applyBorder="1" applyAlignment="1">
      <alignment horizontal="center"/>
    </xf>
    <xf numFmtId="168" fontId="4" fillId="2" borderId="18" xfId="0" applyNumberFormat="1" applyFont="1" applyBorder="1" applyAlignment="1"/>
    <xf numFmtId="169" fontId="25" fillId="0" borderId="64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left" vertical="top" wrapText="1"/>
    </xf>
    <xf numFmtId="0" fontId="4" fillId="3" borderId="66" xfId="0" quotePrefix="1" applyFont="1" applyFill="1" applyBorder="1" applyAlignment="1">
      <alignment horizontal="center"/>
    </xf>
    <xf numFmtId="169" fontId="4" fillId="2" borderId="66" xfId="0" applyNumberFormat="1" applyFont="1" applyBorder="1" applyAlignment="1">
      <alignment horizontal="center"/>
    </xf>
    <xf numFmtId="169" fontId="4" fillId="0" borderId="66" xfId="0" applyNumberFormat="1" applyFont="1" applyFill="1" applyBorder="1" applyAlignment="1">
      <alignment horizontal="center"/>
    </xf>
    <xf numFmtId="168" fontId="4" fillId="2" borderId="67" xfId="0" applyNumberFormat="1" applyFont="1" applyBorder="1" applyAlignment="1"/>
    <xf numFmtId="0" fontId="4" fillId="3" borderId="36" xfId="0" applyFont="1" applyFill="1" applyBorder="1" applyAlignment="1">
      <alignment horizontal="left" vertical="top" wrapText="1"/>
    </xf>
    <xf numFmtId="0" fontId="4" fillId="3" borderId="28" xfId="0" quotePrefix="1" applyFont="1" applyFill="1" applyBorder="1" applyAlignment="1">
      <alignment horizontal="center"/>
    </xf>
    <xf numFmtId="169" fontId="4" fillId="2" borderId="28" xfId="0" applyNumberFormat="1" applyFont="1" applyBorder="1" applyAlignment="1">
      <alignment horizontal="center"/>
    </xf>
    <xf numFmtId="169" fontId="4" fillId="0" borderId="28" xfId="0" applyNumberFormat="1" applyFont="1" applyFill="1" applyBorder="1" applyAlignment="1">
      <alignment horizontal="center"/>
    </xf>
    <xf numFmtId="168" fontId="4" fillId="2" borderId="68" xfId="0" applyNumberFormat="1" applyFont="1" applyBorder="1" applyAlignment="1"/>
    <xf numFmtId="0" fontId="25" fillId="20" borderId="21" xfId="0" quotePrefix="1" applyFont="1" applyFill="1" applyBorder="1" applyAlignment="1">
      <alignment horizontal="center" vertical="center"/>
    </xf>
    <xf numFmtId="0" fontId="25" fillId="20" borderId="24" xfId="0" quotePrefix="1" applyFont="1" applyFill="1" applyBorder="1" applyAlignment="1">
      <alignment horizontal="center" vertical="center"/>
    </xf>
    <xf numFmtId="169" fontId="4" fillId="2" borderId="65" xfId="0" applyNumberFormat="1" applyFont="1" applyBorder="1" applyAlignment="1">
      <alignment horizontal="center"/>
    </xf>
    <xf numFmtId="169" fontId="3" fillId="2" borderId="66" xfId="45" applyNumberFormat="1" applyFont="1" applyBorder="1" applyAlignment="1">
      <alignment horizontal="center" wrapText="1"/>
    </xf>
    <xf numFmtId="168" fontId="4" fillId="2" borderId="69" xfId="0" applyNumberFormat="1" applyFont="1" applyBorder="1" applyAlignment="1"/>
    <xf numFmtId="0" fontId="25" fillId="20" borderId="29" xfId="0" applyFont="1" applyFill="1" applyBorder="1" applyAlignment="1">
      <alignment horizontal="left" vertical="center" wrapText="1"/>
    </xf>
    <xf numFmtId="0" fontId="25" fillId="20" borderId="30" xfId="0" applyFont="1" applyFill="1" applyBorder="1" applyAlignment="1">
      <alignment horizontal="center" wrapText="1"/>
    </xf>
    <xf numFmtId="169" fontId="4" fillId="0" borderId="46" xfId="0" applyNumberFormat="1" applyFont="1" applyFill="1" applyBorder="1" applyAlignment="1">
      <alignment horizontal="center"/>
    </xf>
    <xf numFmtId="168" fontId="4" fillId="2" borderId="40" xfId="0" applyNumberFormat="1" applyFont="1" applyBorder="1" applyAlignment="1"/>
    <xf numFmtId="0" fontId="26" fillId="2" borderId="1" xfId="0" applyFont="1" applyBorder="1" applyAlignment="1">
      <alignment horizontal="center" vertical="center" wrapText="1"/>
    </xf>
    <xf numFmtId="0" fontId="23" fillId="2" borderId="1" xfId="0" applyFont="1" applyAlignment="1">
      <alignment horizontal="center" vertic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5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Тысячи [0]_Лист1" xfId="42"/>
    <cellStyle name="Тысячи_Лист1" xfId="43"/>
    <cellStyle name="Хороший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abSelected="1" topLeftCell="A46" zoomScale="110" zoomScaleNormal="110" workbookViewId="0">
      <selection activeCell="I2" sqref="I2"/>
    </sheetView>
  </sheetViews>
  <sheetFormatPr defaultColWidth="9.109375" defaultRowHeight="13.2" x14ac:dyDescent="0.25"/>
  <cols>
    <col min="1" max="1" width="38" style="3" customWidth="1"/>
    <col min="2" max="2" width="10.44140625" style="3" customWidth="1"/>
    <col min="3" max="3" width="12.109375" style="3" customWidth="1"/>
    <col min="4" max="4" width="17.109375" style="3" customWidth="1"/>
    <col min="5" max="5" width="17.109375" style="6" customWidth="1"/>
    <col min="6" max="6" width="11.5546875" style="3" customWidth="1"/>
    <col min="7" max="16384" width="9.109375" style="3"/>
  </cols>
  <sheetData>
    <row r="1" spans="1:6" x14ac:dyDescent="0.25">
      <c r="A1" s="1"/>
      <c r="B1" s="1"/>
      <c r="C1" s="1"/>
      <c r="D1" s="1"/>
      <c r="E1" s="5"/>
      <c r="F1" s="2"/>
    </row>
    <row r="2" spans="1:6" ht="60.6" customHeight="1" x14ac:dyDescent="0.25">
      <c r="A2" s="119" t="s">
        <v>76</v>
      </c>
      <c r="B2" s="120"/>
      <c r="C2" s="120"/>
      <c r="D2" s="120"/>
      <c r="E2" s="120"/>
      <c r="F2" s="120"/>
    </row>
    <row r="3" spans="1:6" x14ac:dyDescent="0.25">
      <c r="A3" s="23"/>
      <c r="B3" s="23"/>
      <c r="C3" s="23"/>
      <c r="D3" s="24"/>
      <c r="E3" s="25"/>
      <c r="F3" s="7"/>
    </row>
    <row r="4" spans="1:6" x14ac:dyDescent="0.25">
      <c r="A4" s="23"/>
      <c r="B4" s="23"/>
      <c r="C4" s="23"/>
      <c r="D4" s="24"/>
      <c r="E4" s="25"/>
      <c r="F4" s="26"/>
    </row>
    <row r="5" spans="1:6" ht="16.2" thickBot="1" x14ac:dyDescent="0.3">
      <c r="A5" s="23"/>
      <c r="B5" s="23"/>
      <c r="C5" s="23"/>
      <c r="D5" s="24"/>
      <c r="E5" s="25"/>
      <c r="F5" s="32" t="s">
        <v>69</v>
      </c>
    </row>
    <row r="6" spans="1:6" ht="33.6" customHeight="1" thickBot="1" x14ac:dyDescent="0.35">
      <c r="A6" s="27" t="s">
        <v>0</v>
      </c>
      <c r="B6" s="28" t="s">
        <v>56</v>
      </c>
      <c r="C6" s="28" t="s">
        <v>57</v>
      </c>
      <c r="D6" s="29" t="s">
        <v>75</v>
      </c>
      <c r="E6" s="30" t="s">
        <v>70</v>
      </c>
      <c r="F6" s="31" t="s">
        <v>58</v>
      </c>
    </row>
    <row r="7" spans="1:6" ht="17.399999999999999" customHeight="1" thickBot="1" x14ac:dyDescent="0.3">
      <c r="A7" s="33" t="s">
        <v>61</v>
      </c>
      <c r="B7" s="34" t="s">
        <v>62</v>
      </c>
      <c r="C7" s="36" t="s">
        <v>63</v>
      </c>
      <c r="D7" s="37" t="s">
        <v>64</v>
      </c>
      <c r="E7" s="38" t="s">
        <v>65</v>
      </c>
      <c r="F7" s="35" t="s">
        <v>66</v>
      </c>
    </row>
    <row r="8" spans="1:6" s="4" customFormat="1" ht="23.4" customHeight="1" thickBot="1" x14ac:dyDescent="0.35">
      <c r="A8" s="115" t="s">
        <v>2</v>
      </c>
      <c r="B8" s="116" t="s">
        <v>46</v>
      </c>
      <c r="C8" s="71"/>
      <c r="D8" s="68">
        <f>D9+D10+D11+D12+D13+D15+D14</f>
        <v>281518.40000000002</v>
      </c>
      <c r="E8" s="68">
        <f>E9+E10+E11+E12+E13+E15</f>
        <v>191733.2</v>
      </c>
      <c r="F8" s="60">
        <f>E8/D8</f>
        <v>0.68106809359530318</v>
      </c>
    </row>
    <row r="9" spans="1:6" s="4" customFormat="1" ht="62.4" x14ac:dyDescent="0.3">
      <c r="A9" s="54" t="s">
        <v>3</v>
      </c>
      <c r="B9" s="55" t="s">
        <v>46</v>
      </c>
      <c r="C9" s="56" t="s">
        <v>47</v>
      </c>
      <c r="D9" s="47">
        <v>2602.5</v>
      </c>
      <c r="E9" s="48">
        <v>1899.1</v>
      </c>
      <c r="F9" s="57">
        <f t="shared" ref="F9:F57" si="0">E9/D9</f>
        <v>0.72972142170989429</v>
      </c>
    </row>
    <row r="10" spans="1:6" s="4" customFormat="1" ht="78" x14ac:dyDescent="0.3">
      <c r="A10" s="13" t="s">
        <v>4</v>
      </c>
      <c r="B10" s="14" t="s">
        <v>46</v>
      </c>
      <c r="C10" s="15" t="s">
        <v>48</v>
      </c>
      <c r="D10" s="41">
        <v>12437.3</v>
      </c>
      <c r="E10" s="42">
        <v>8271.5</v>
      </c>
      <c r="F10" s="50">
        <f t="shared" si="0"/>
        <v>0.66505592049721407</v>
      </c>
    </row>
    <row r="11" spans="1:6" s="4" customFormat="1" ht="93.6" x14ac:dyDescent="0.3">
      <c r="A11" s="13" t="s">
        <v>5</v>
      </c>
      <c r="B11" s="14" t="s">
        <v>46</v>
      </c>
      <c r="C11" s="15" t="s">
        <v>49</v>
      </c>
      <c r="D11" s="39">
        <v>68838.8</v>
      </c>
      <c r="E11" s="40">
        <v>45878.6</v>
      </c>
      <c r="F11" s="50">
        <f t="shared" si="0"/>
        <v>0.66646426143395876</v>
      </c>
    </row>
    <row r="12" spans="1:6" s="4" customFormat="1" ht="78" x14ac:dyDescent="0.3">
      <c r="A12" s="13" t="s">
        <v>6</v>
      </c>
      <c r="B12" s="14" t="s">
        <v>46</v>
      </c>
      <c r="C12" s="15" t="s">
        <v>51</v>
      </c>
      <c r="D12" s="39">
        <v>27154.3</v>
      </c>
      <c r="E12" s="43">
        <v>18433.5</v>
      </c>
      <c r="F12" s="50">
        <f t="shared" si="0"/>
        <v>0.67884276155157752</v>
      </c>
    </row>
    <row r="13" spans="1:6" s="4" customFormat="1" ht="31.2" x14ac:dyDescent="0.3">
      <c r="A13" s="13" t="s">
        <v>7</v>
      </c>
      <c r="B13" s="14" t="s">
        <v>46</v>
      </c>
      <c r="C13" s="15" t="s">
        <v>52</v>
      </c>
      <c r="D13" s="39">
        <v>4590.6000000000004</v>
      </c>
      <c r="E13" s="46">
        <v>2928.2</v>
      </c>
      <c r="F13" s="50">
        <f t="shared" si="0"/>
        <v>0.63786868818890763</v>
      </c>
    </row>
    <row r="14" spans="1:6" s="4" customFormat="1" ht="15.6" x14ac:dyDescent="0.3">
      <c r="A14" s="13" t="s">
        <v>72</v>
      </c>
      <c r="B14" s="14" t="s">
        <v>46</v>
      </c>
      <c r="C14" s="15" t="s">
        <v>73</v>
      </c>
      <c r="D14" s="78">
        <v>1948.4</v>
      </c>
      <c r="E14" s="77">
        <v>0</v>
      </c>
      <c r="F14" s="79">
        <f t="shared" si="0"/>
        <v>0</v>
      </c>
    </row>
    <row r="15" spans="1:6" s="4" customFormat="1" ht="31.8" thickBot="1" x14ac:dyDescent="0.35">
      <c r="A15" s="17" t="s">
        <v>8</v>
      </c>
      <c r="B15" s="18" t="s">
        <v>46</v>
      </c>
      <c r="C15" s="19">
        <v>13</v>
      </c>
      <c r="D15" s="112">
        <v>163946.5</v>
      </c>
      <c r="E15" s="113">
        <v>114322.3</v>
      </c>
      <c r="F15" s="114">
        <f t="shared" si="0"/>
        <v>0.69731467277435022</v>
      </c>
    </row>
    <row r="16" spans="1:6" s="4" customFormat="1" ht="16.2" thickBot="1" x14ac:dyDescent="0.35">
      <c r="A16" s="20" t="s">
        <v>9</v>
      </c>
      <c r="B16" s="58" t="s">
        <v>47</v>
      </c>
      <c r="C16" s="59"/>
      <c r="D16" s="49">
        <f>D17+D18</f>
        <v>3940</v>
      </c>
      <c r="E16" s="49">
        <f>E17+E18</f>
        <v>2968.2000000000003</v>
      </c>
      <c r="F16" s="60">
        <f t="shared" si="0"/>
        <v>0.75335025380710663</v>
      </c>
    </row>
    <row r="17" spans="1:6" s="4" customFormat="1" ht="31.2" x14ac:dyDescent="0.3">
      <c r="A17" s="54" t="s">
        <v>10</v>
      </c>
      <c r="B17" s="55" t="s">
        <v>47</v>
      </c>
      <c r="C17" s="56" t="s">
        <v>48</v>
      </c>
      <c r="D17" s="47">
        <v>3740</v>
      </c>
      <c r="E17" s="48">
        <v>2783.8</v>
      </c>
      <c r="F17" s="57">
        <f t="shared" si="0"/>
        <v>0.74433155080213909</v>
      </c>
    </row>
    <row r="18" spans="1:6" s="4" customFormat="1" ht="30.6" customHeight="1" thickBot="1" x14ac:dyDescent="0.35">
      <c r="A18" s="17" t="s">
        <v>67</v>
      </c>
      <c r="B18" s="18" t="s">
        <v>47</v>
      </c>
      <c r="C18" s="19" t="s">
        <v>49</v>
      </c>
      <c r="D18" s="45">
        <v>200</v>
      </c>
      <c r="E18" s="46">
        <v>184.4</v>
      </c>
      <c r="F18" s="52">
        <f t="shared" si="0"/>
        <v>0.92200000000000004</v>
      </c>
    </row>
    <row r="19" spans="1:6" s="4" customFormat="1" ht="31.8" thickBot="1" x14ac:dyDescent="0.35">
      <c r="A19" s="20" t="s">
        <v>11</v>
      </c>
      <c r="B19" s="58" t="s">
        <v>48</v>
      </c>
      <c r="C19" s="59"/>
      <c r="D19" s="49">
        <f>D20+D21+D22</f>
        <v>37082.800000000003</v>
      </c>
      <c r="E19" s="49">
        <f>E20+E21+E22</f>
        <v>20399.900000000001</v>
      </c>
      <c r="F19" s="60">
        <f t="shared" si="0"/>
        <v>0.55011757472467016</v>
      </c>
    </row>
    <row r="20" spans="1:6" s="4" customFormat="1" ht="15.6" x14ac:dyDescent="0.3">
      <c r="A20" s="54" t="s">
        <v>12</v>
      </c>
      <c r="B20" s="55" t="s">
        <v>48</v>
      </c>
      <c r="C20" s="56" t="s">
        <v>54</v>
      </c>
      <c r="D20" s="47">
        <v>1414.7</v>
      </c>
      <c r="E20" s="48">
        <v>427.3</v>
      </c>
      <c r="F20" s="57">
        <f t="shared" si="0"/>
        <v>0.30204283593694775</v>
      </c>
    </row>
    <row r="21" spans="1:6" s="4" customFormat="1" ht="62.4" x14ac:dyDescent="0.3">
      <c r="A21" s="12" t="s">
        <v>13</v>
      </c>
      <c r="B21" s="14" t="s">
        <v>48</v>
      </c>
      <c r="C21" s="15" t="s">
        <v>55</v>
      </c>
      <c r="D21" s="44">
        <v>24995.599999999999</v>
      </c>
      <c r="E21" s="40">
        <v>14896.6</v>
      </c>
      <c r="F21" s="50">
        <f t="shared" si="0"/>
        <v>0.59596889052473245</v>
      </c>
    </row>
    <row r="22" spans="1:6" s="4" customFormat="1" ht="47.4" thickBot="1" x14ac:dyDescent="0.35">
      <c r="A22" s="17" t="s">
        <v>14</v>
      </c>
      <c r="B22" s="18" t="s">
        <v>48</v>
      </c>
      <c r="C22" s="19">
        <v>14</v>
      </c>
      <c r="D22" s="45">
        <v>10672.5</v>
      </c>
      <c r="E22" s="46">
        <v>5076</v>
      </c>
      <c r="F22" s="52">
        <f t="shared" si="0"/>
        <v>0.47561489810260016</v>
      </c>
    </row>
    <row r="23" spans="1:6" s="4" customFormat="1" ht="22.2" customHeight="1" thickBot="1" x14ac:dyDescent="0.35">
      <c r="A23" s="20" t="s">
        <v>15</v>
      </c>
      <c r="B23" s="58" t="s">
        <v>49</v>
      </c>
      <c r="C23" s="59"/>
      <c r="D23" s="68">
        <f>D25+D26+D27+D28+D24</f>
        <v>105628.5</v>
      </c>
      <c r="E23" s="68">
        <f>E25+E26+E27+E28+E24</f>
        <v>80408.599999999991</v>
      </c>
      <c r="F23" s="60">
        <f t="shared" si="0"/>
        <v>0.76123962756263686</v>
      </c>
    </row>
    <row r="24" spans="1:6" s="4" customFormat="1" ht="22.2" customHeight="1" x14ac:dyDescent="0.3">
      <c r="A24" s="54" t="s">
        <v>68</v>
      </c>
      <c r="B24" s="55" t="s">
        <v>49</v>
      </c>
      <c r="C24" s="56" t="s">
        <v>50</v>
      </c>
      <c r="D24" s="48">
        <v>1260</v>
      </c>
      <c r="E24" s="48">
        <v>996.7</v>
      </c>
      <c r="F24" s="57">
        <f t="shared" si="0"/>
        <v>0.79103174603174609</v>
      </c>
    </row>
    <row r="25" spans="1:6" s="4" customFormat="1" ht="15.6" x14ac:dyDescent="0.3">
      <c r="A25" s="13" t="s">
        <v>16</v>
      </c>
      <c r="B25" s="14" t="s">
        <v>49</v>
      </c>
      <c r="C25" s="15" t="s">
        <v>53</v>
      </c>
      <c r="D25" s="39">
        <v>21355.8</v>
      </c>
      <c r="E25" s="40">
        <v>15877.2</v>
      </c>
      <c r="F25" s="50">
        <f t="shared" si="0"/>
        <v>0.7434607928525272</v>
      </c>
    </row>
    <row r="26" spans="1:6" s="4" customFormat="1" ht="31.2" x14ac:dyDescent="0.3">
      <c r="A26" s="13" t="s">
        <v>17</v>
      </c>
      <c r="B26" s="14" t="s">
        <v>49</v>
      </c>
      <c r="C26" s="15" t="s">
        <v>54</v>
      </c>
      <c r="D26" s="39">
        <v>80155.199999999997</v>
      </c>
      <c r="E26" s="40">
        <v>62897</v>
      </c>
      <c r="F26" s="50">
        <f t="shared" si="0"/>
        <v>0.7846902010100405</v>
      </c>
    </row>
    <row r="27" spans="1:6" s="4" customFormat="1" ht="15.6" x14ac:dyDescent="0.3">
      <c r="A27" s="13" t="s">
        <v>18</v>
      </c>
      <c r="B27" s="14" t="s">
        <v>49</v>
      </c>
      <c r="C27" s="15">
        <v>10</v>
      </c>
      <c r="D27" s="39">
        <v>1631.5</v>
      </c>
      <c r="E27" s="40">
        <v>493.7</v>
      </c>
      <c r="F27" s="50">
        <f t="shared" si="0"/>
        <v>0.30260496475635917</v>
      </c>
    </row>
    <row r="28" spans="1:6" s="4" customFormat="1" ht="31.8" thickBot="1" x14ac:dyDescent="0.35">
      <c r="A28" s="17" t="s">
        <v>19</v>
      </c>
      <c r="B28" s="18" t="s">
        <v>49</v>
      </c>
      <c r="C28" s="19">
        <v>12</v>
      </c>
      <c r="D28" s="45">
        <v>1226</v>
      </c>
      <c r="E28" s="46">
        <v>144</v>
      </c>
      <c r="F28" s="52">
        <f t="shared" si="0"/>
        <v>0.11745513866231648</v>
      </c>
    </row>
    <row r="29" spans="1:6" s="4" customFormat="1" ht="31.8" thickBot="1" x14ac:dyDescent="0.35">
      <c r="A29" s="20" t="s">
        <v>20</v>
      </c>
      <c r="B29" s="110" t="s">
        <v>50</v>
      </c>
      <c r="C29" s="111"/>
      <c r="D29" s="68">
        <f>D30+D31+D32+D33</f>
        <v>422418.10000000003</v>
      </c>
      <c r="E29" s="68">
        <f>E30+E31+E32+E33</f>
        <v>169885</v>
      </c>
      <c r="F29" s="60">
        <f t="shared" si="0"/>
        <v>0.40217263417452992</v>
      </c>
    </row>
    <row r="30" spans="1:6" s="4" customFormat="1" ht="15.6" x14ac:dyDescent="0.3">
      <c r="A30" s="54" t="s">
        <v>21</v>
      </c>
      <c r="B30" s="55" t="s">
        <v>50</v>
      </c>
      <c r="C30" s="56" t="s">
        <v>46</v>
      </c>
      <c r="D30" s="47">
        <v>177369</v>
      </c>
      <c r="E30" s="48">
        <v>9599.5</v>
      </c>
      <c r="F30" s="57">
        <f t="shared" si="0"/>
        <v>5.4121633430870106E-2</v>
      </c>
    </row>
    <row r="31" spans="1:6" s="4" customFormat="1" ht="15.6" x14ac:dyDescent="0.3">
      <c r="A31" s="13" t="s">
        <v>71</v>
      </c>
      <c r="B31" s="14" t="s">
        <v>50</v>
      </c>
      <c r="C31" s="15" t="s">
        <v>47</v>
      </c>
      <c r="D31" s="39">
        <v>22023.9</v>
      </c>
      <c r="E31" s="40">
        <v>9348.5</v>
      </c>
      <c r="F31" s="50">
        <f t="shared" si="0"/>
        <v>0.42447068866095466</v>
      </c>
    </row>
    <row r="32" spans="1:6" s="4" customFormat="1" ht="15.6" x14ac:dyDescent="0.3">
      <c r="A32" s="13" t="s">
        <v>22</v>
      </c>
      <c r="B32" s="14" t="s">
        <v>50</v>
      </c>
      <c r="C32" s="15" t="s">
        <v>48</v>
      </c>
      <c r="D32" s="39">
        <v>198344</v>
      </c>
      <c r="E32" s="40">
        <v>135796.20000000001</v>
      </c>
      <c r="F32" s="50">
        <f t="shared" si="0"/>
        <v>0.68464990118178526</v>
      </c>
    </row>
    <row r="33" spans="1:6" s="4" customFormat="1" ht="31.8" thickBot="1" x14ac:dyDescent="0.35">
      <c r="A33" s="17" t="s">
        <v>23</v>
      </c>
      <c r="B33" s="18" t="s">
        <v>50</v>
      </c>
      <c r="C33" s="19" t="s">
        <v>50</v>
      </c>
      <c r="D33" s="45">
        <v>24681.200000000001</v>
      </c>
      <c r="E33" s="46">
        <v>15140.8</v>
      </c>
      <c r="F33" s="52">
        <f t="shared" si="0"/>
        <v>0.61345477529455616</v>
      </c>
    </row>
    <row r="34" spans="1:6" s="4" customFormat="1" ht="16.2" thickBot="1" x14ac:dyDescent="0.35">
      <c r="A34" s="73" t="s">
        <v>24</v>
      </c>
      <c r="B34" s="74" t="s">
        <v>51</v>
      </c>
      <c r="C34" s="75"/>
      <c r="D34" s="76">
        <f>D35+D36</f>
        <v>2719730.6</v>
      </c>
      <c r="E34" s="76">
        <f>E35</f>
        <v>57573.7</v>
      </c>
      <c r="F34" s="60">
        <f t="shared" si="0"/>
        <v>2.1168898125424628E-2</v>
      </c>
    </row>
    <row r="35" spans="1:6" s="4" customFormat="1" ht="31.2" x14ac:dyDescent="0.3">
      <c r="A35" s="105" t="s">
        <v>1</v>
      </c>
      <c r="B35" s="106" t="s">
        <v>51</v>
      </c>
      <c r="C35" s="106" t="s">
        <v>47</v>
      </c>
      <c r="D35" s="107">
        <v>2719694</v>
      </c>
      <c r="E35" s="108">
        <v>57573.7</v>
      </c>
      <c r="F35" s="109">
        <f t="shared" si="0"/>
        <v>2.1169183003676147E-2</v>
      </c>
    </row>
    <row r="36" spans="1:6" s="4" customFormat="1" ht="31.8" thickBot="1" x14ac:dyDescent="0.35">
      <c r="A36" s="100" t="s">
        <v>74</v>
      </c>
      <c r="B36" s="101" t="s">
        <v>51</v>
      </c>
      <c r="C36" s="101" t="s">
        <v>50</v>
      </c>
      <c r="D36" s="102">
        <v>36.6</v>
      </c>
      <c r="E36" s="103">
        <v>0</v>
      </c>
      <c r="F36" s="104">
        <f t="shared" si="0"/>
        <v>0</v>
      </c>
    </row>
    <row r="37" spans="1:6" s="4" customFormat="1" ht="16.2" thickBot="1" x14ac:dyDescent="0.35">
      <c r="A37" s="70" t="s">
        <v>25</v>
      </c>
      <c r="B37" s="71" t="s">
        <v>52</v>
      </c>
      <c r="C37" s="72"/>
      <c r="D37" s="49">
        <f>D38+D39+D40+D41+D42</f>
        <v>1171961.3</v>
      </c>
      <c r="E37" s="49">
        <f>E38+E39+E40+E41+E42</f>
        <v>714954.20000000007</v>
      </c>
      <c r="F37" s="60">
        <f t="shared" si="0"/>
        <v>0.61004932500757492</v>
      </c>
    </row>
    <row r="38" spans="1:6" s="4" customFormat="1" ht="15.6" x14ac:dyDescent="0.3">
      <c r="A38" s="85" t="s">
        <v>26</v>
      </c>
      <c r="B38" s="86" t="s">
        <v>52</v>
      </c>
      <c r="C38" s="87" t="s">
        <v>46</v>
      </c>
      <c r="D38" s="88">
        <v>458402</v>
      </c>
      <c r="E38" s="89">
        <v>271719.2</v>
      </c>
      <c r="F38" s="90">
        <f t="shared" si="0"/>
        <v>0.59275308571952134</v>
      </c>
    </row>
    <row r="39" spans="1:6" s="4" customFormat="1" ht="15.6" x14ac:dyDescent="0.3">
      <c r="A39" s="13" t="s">
        <v>27</v>
      </c>
      <c r="B39" s="16" t="s">
        <v>52</v>
      </c>
      <c r="C39" s="15" t="s">
        <v>47</v>
      </c>
      <c r="D39" s="39">
        <v>545966.9</v>
      </c>
      <c r="E39" s="40">
        <v>344163.2</v>
      </c>
      <c r="F39" s="80">
        <f t="shared" si="0"/>
        <v>0.63037374610072516</v>
      </c>
    </row>
    <row r="40" spans="1:6" s="4" customFormat="1" ht="15.6" x14ac:dyDescent="0.3">
      <c r="A40" s="13" t="s">
        <v>28</v>
      </c>
      <c r="B40" s="16" t="s">
        <v>52</v>
      </c>
      <c r="C40" s="15" t="s">
        <v>48</v>
      </c>
      <c r="D40" s="39">
        <v>123804.1</v>
      </c>
      <c r="E40" s="40">
        <v>73902.899999999994</v>
      </c>
      <c r="F40" s="80">
        <f t="shared" si="0"/>
        <v>0.59693418877080795</v>
      </c>
    </row>
    <row r="41" spans="1:6" s="4" customFormat="1" ht="15.6" x14ac:dyDescent="0.3">
      <c r="A41" s="13" t="s">
        <v>29</v>
      </c>
      <c r="B41" s="14" t="s">
        <v>52</v>
      </c>
      <c r="C41" s="15" t="s">
        <v>52</v>
      </c>
      <c r="D41" s="39">
        <v>1852.2</v>
      </c>
      <c r="E41" s="40">
        <v>1115.8</v>
      </c>
      <c r="F41" s="80">
        <f t="shared" si="0"/>
        <v>0.60241874527588812</v>
      </c>
    </row>
    <row r="42" spans="1:6" s="4" customFormat="1" ht="31.8" thickBot="1" x14ac:dyDescent="0.35">
      <c r="A42" s="91" t="s">
        <v>30</v>
      </c>
      <c r="B42" s="92" t="s">
        <v>52</v>
      </c>
      <c r="C42" s="93" t="s">
        <v>54</v>
      </c>
      <c r="D42" s="94">
        <v>41936.1</v>
      </c>
      <c r="E42" s="95">
        <v>24053.1</v>
      </c>
      <c r="F42" s="96">
        <f t="shared" si="0"/>
        <v>0.57356549607617302</v>
      </c>
    </row>
    <row r="43" spans="1:6" s="4" customFormat="1" ht="16.2" thickBot="1" x14ac:dyDescent="0.35">
      <c r="A43" s="81" t="s">
        <v>31</v>
      </c>
      <c r="B43" s="82" t="s">
        <v>53</v>
      </c>
      <c r="C43" s="83"/>
      <c r="D43" s="84">
        <f>D44</f>
        <v>103591.5</v>
      </c>
      <c r="E43" s="99">
        <f>E44</f>
        <v>78571.899999999994</v>
      </c>
      <c r="F43" s="53">
        <f t="shared" si="0"/>
        <v>0.75847825352466169</v>
      </c>
    </row>
    <row r="44" spans="1:6" s="4" customFormat="1" ht="16.2" thickBot="1" x14ac:dyDescent="0.35">
      <c r="A44" s="69" t="s">
        <v>32</v>
      </c>
      <c r="B44" s="63" t="s">
        <v>53</v>
      </c>
      <c r="C44" s="64" t="s">
        <v>46</v>
      </c>
      <c r="D44" s="65">
        <v>103591.5</v>
      </c>
      <c r="E44" s="66">
        <v>78571.899999999994</v>
      </c>
      <c r="F44" s="67">
        <f t="shared" si="0"/>
        <v>0.75847825352466169</v>
      </c>
    </row>
    <row r="45" spans="1:6" s="4" customFormat="1" ht="16.2" thickBot="1" x14ac:dyDescent="0.35">
      <c r="A45" s="20" t="s">
        <v>33</v>
      </c>
      <c r="B45" s="58" t="s">
        <v>54</v>
      </c>
      <c r="C45" s="59"/>
      <c r="D45" s="49">
        <f>D46</f>
        <v>332.9</v>
      </c>
      <c r="E45" s="97" t="str">
        <f>E46</f>
        <v>332,9</v>
      </c>
      <c r="F45" s="98">
        <f t="shared" si="0"/>
        <v>1</v>
      </c>
    </row>
    <row r="46" spans="1:6" s="4" customFormat="1" ht="31.8" thickBot="1" x14ac:dyDescent="0.35">
      <c r="A46" s="62" t="s">
        <v>34</v>
      </c>
      <c r="B46" s="63" t="s">
        <v>54</v>
      </c>
      <c r="C46" s="64" t="s">
        <v>54</v>
      </c>
      <c r="D46" s="65">
        <v>332.9</v>
      </c>
      <c r="E46" s="66" t="s">
        <v>60</v>
      </c>
      <c r="F46" s="67">
        <f t="shared" si="0"/>
        <v>1</v>
      </c>
    </row>
    <row r="47" spans="1:6" s="4" customFormat="1" ht="16.2" thickBot="1" x14ac:dyDescent="0.35">
      <c r="A47" s="20" t="s">
        <v>35</v>
      </c>
      <c r="B47" s="58" t="s">
        <v>55</v>
      </c>
      <c r="C47" s="61"/>
      <c r="D47" s="49">
        <f>D48+D49+D50+D51</f>
        <v>92428.4</v>
      </c>
      <c r="E47" s="51">
        <f>E48+E49+E50+E51</f>
        <v>43471.600000000006</v>
      </c>
      <c r="F47" s="53">
        <f t="shared" si="0"/>
        <v>0.47032730199808725</v>
      </c>
    </row>
    <row r="48" spans="1:6" s="4" customFormat="1" ht="15.6" x14ac:dyDescent="0.3">
      <c r="A48" s="54" t="s">
        <v>36</v>
      </c>
      <c r="B48" s="55">
        <v>10</v>
      </c>
      <c r="C48" s="56" t="s">
        <v>46</v>
      </c>
      <c r="D48" s="43">
        <v>7777.2</v>
      </c>
      <c r="E48" s="48">
        <v>4558.1000000000004</v>
      </c>
      <c r="F48" s="57">
        <f t="shared" si="0"/>
        <v>0.5860849663117832</v>
      </c>
    </row>
    <row r="49" spans="1:6" s="4" customFormat="1" ht="15.6" x14ac:dyDescent="0.3">
      <c r="A49" s="13" t="s">
        <v>37</v>
      </c>
      <c r="B49" s="14">
        <v>10</v>
      </c>
      <c r="C49" s="15" t="s">
        <v>48</v>
      </c>
      <c r="D49" s="39">
        <v>19711</v>
      </c>
      <c r="E49" s="40">
        <v>11152.6</v>
      </c>
      <c r="F49" s="50">
        <f t="shared" si="0"/>
        <v>0.56580589518542945</v>
      </c>
    </row>
    <row r="50" spans="1:6" s="4" customFormat="1" ht="15.6" x14ac:dyDescent="0.3">
      <c r="A50" s="13" t="s">
        <v>38</v>
      </c>
      <c r="B50" s="14">
        <v>10</v>
      </c>
      <c r="C50" s="15" t="s">
        <v>49</v>
      </c>
      <c r="D50" s="39">
        <v>64800.2</v>
      </c>
      <c r="E50" s="40">
        <v>27655.9</v>
      </c>
      <c r="F50" s="50">
        <f t="shared" si="0"/>
        <v>0.42678726300227471</v>
      </c>
    </row>
    <row r="51" spans="1:6" s="4" customFormat="1" ht="31.8" thickBot="1" x14ac:dyDescent="0.35">
      <c r="A51" s="17" t="s">
        <v>39</v>
      </c>
      <c r="B51" s="18">
        <v>10</v>
      </c>
      <c r="C51" s="19" t="s">
        <v>51</v>
      </c>
      <c r="D51" s="45">
        <v>140</v>
      </c>
      <c r="E51" s="46">
        <v>105</v>
      </c>
      <c r="F51" s="52">
        <f t="shared" si="0"/>
        <v>0.75</v>
      </c>
    </row>
    <row r="52" spans="1:6" s="4" customFormat="1" ht="16.2" thickBot="1" x14ac:dyDescent="0.35">
      <c r="A52" s="20" t="s">
        <v>40</v>
      </c>
      <c r="B52" s="58">
        <v>11</v>
      </c>
      <c r="C52" s="59"/>
      <c r="D52" s="49">
        <f>D53+D54</f>
        <v>157054.79999999999</v>
      </c>
      <c r="E52" s="51">
        <f>E53+E54</f>
        <v>68917.600000000006</v>
      </c>
      <c r="F52" s="53">
        <f t="shared" si="0"/>
        <v>0.43881243998909941</v>
      </c>
    </row>
    <row r="53" spans="1:6" s="4" customFormat="1" ht="15.6" x14ac:dyDescent="0.3">
      <c r="A53" s="54" t="s">
        <v>41</v>
      </c>
      <c r="B53" s="55">
        <v>11</v>
      </c>
      <c r="C53" s="56" t="s">
        <v>46</v>
      </c>
      <c r="D53" s="47">
        <v>35654</v>
      </c>
      <c r="E53" s="48">
        <v>22051.7</v>
      </c>
      <c r="F53" s="57">
        <f t="shared" si="0"/>
        <v>0.61849161384416895</v>
      </c>
    </row>
    <row r="54" spans="1:6" s="4" customFormat="1" ht="16.2" thickBot="1" x14ac:dyDescent="0.35">
      <c r="A54" s="17" t="s">
        <v>42</v>
      </c>
      <c r="B54" s="18">
        <v>11</v>
      </c>
      <c r="C54" s="19" t="s">
        <v>47</v>
      </c>
      <c r="D54" s="45">
        <v>121400.8</v>
      </c>
      <c r="E54" s="46">
        <v>46865.9</v>
      </c>
      <c r="F54" s="52">
        <f t="shared" si="0"/>
        <v>0.38604276083847883</v>
      </c>
    </row>
    <row r="55" spans="1:6" s="4" customFormat="1" ht="31.8" thickBot="1" x14ac:dyDescent="0.35">
      <c r="A55" s="20" t="s">
        <v>43</v>
      </c>
      <c r="B55" s="58">
        <v>13</v>
      </c>
      <c r="C55" s="59"/>
      <c r="D55" s="49">
        <f>D56</f>
        <v>491.3</v>
      </c>
      <c r="E55" s="97" t="s">
        <v>59</v>
      </c>
      <c r="F55" s="53">
        <f t="shared" si="0"/>
        <v>0</v>
      </c>
    </row>
    <row r="56" spans="1:6" s="4" customFormat="1" ht="47.4" thickBot="1" x14ac:dyDescent="0.35">
      <c r="A56" s="69" t="s">
        <v>44</v>
      </c>
      <c r="B56" s="63">
        <v>13</v>
      </c>
      <c r="C56" s="64" t="s">
        <v>46</v>
      </c>
      <c r="D56" s="65">
        <v>491.3</v>
      </c>
      <c r="E56" s="117" t="s">
        <v>59</v>
      </c>
      <c r="F56" s="118">
        <f t="shared" si="0"/>
        <v>0</v>
      </c>
    </row>
    <row r="57" spans="1:6" s="7" customFormat="1" ht="16.2" thickBot="1" x14ac:dyDescent="0.35">
      <c r="A57" s="20" t="s">
        <v>45</v>
      </c>
      <c r="B57" s="21"/>
      <c r="C57" s="22"/>
      <c r="D57" s="49">
        <f>D55+D52+D47+D45+D43+D37+D34+D29+D23+D19+D16+D8</f>
        <v>5096178.5999999996</v>
      </c>
      <c r="E57" s="51">
        <f>E55+E52+E47+E45+E43+E37+E34+E29+E23+E19+E16+E8</f>
        <v>1429216.7999999998</v>
      </c>
      <c r="F57" s="53">
        <f t="shared" si="0"/>
        <v>0.28044872681659938</v>
      </c>
    </row>
    <row r="58" spans="1:6" s="7" customFormat="1" x14ac:dyDescent="0.25">
      <c r="D58" s="8"/>
      <c r="E58" s="9"/>
      <c r="F58" s="10"/>
    </row>
    <row r="59" spans="1:6" s="7" customFormat="1" x14ac:dyDescent="0.25">
      <c r="D59" s="8"/>
      <c r="E59" s="9"/>
    </row>
    <row r="61" spans="1:6" x14ac:dyDescent="0.25">
      <c r="D61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ageMargins left="0.78740157480314965" right="0.19685039370078741" top="0.39370078740157483" bottom="0.39370078740157483" header="0" footer="0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Пашкевич Юлия Васильевна</cp:lastModifiedBy>
  <cp:lastPrinted>2022-10-12T11:30:48Z</cp:lastPrinted>
  <dcterms:created xsi:type="dcterms:W3CDTF">1999-06-18T11:49:53Z</dcterms:created>
  <dcterms:modified xsi:type="dcterms:W3CDTF">2022-10-13T07:16:46Z</dcterms:modified>
</cp:coreProperties>
</file>