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780" windowWidth="23250" windowHeight="12930"/>
  </bookViews>
  <sheets>
    <sheet name="Лист 1" sheetId="2" r:id="rId1"/>
  </sheets>
  <definedNames>
    <definedName name="_xlnm.Print_Area" localSheetId="0">'Лист 1'!$A$1:$E$347</definedName>
  </definedNames>
  <calcPr calcId="145621"/>
</workbook>
</file>

<file path=xl/calcChain.xml><?xml version="1.0" encoding="utf-8"?>
<calcChain xmlns="http://schemas.openxmlformats.org/spreadsheetml/2006/main">
  <c r="E314" i="2" l="1"/>
  <c r="E163" i="2"/>
  <c r="E164" i="2"/>
  <c r="E165" i="2"/>
  <c r="E166" i="2"/>
  <c r="E167" i="2"/>
  <c r="E168" i="2"/>
  <c r="E169" i="2"/>
  <c r="E170" i="2"/>
  <c r="E171" i="2"/>
  <c r="E175" i="2"/>
  <c r="E176" i="2"/>
  <c r="E177" i="2"/>
  <c r="E178" i="2"/>
  <c r="E179" i="2"/>
  <c r="E180" i="2"/>
  <c r="E181" i="2"/>
  <c r="E182" i="2"/>
  <c r="E186" i="2"/>
  <c r="E187" i="2"/>
  <c r="E188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40" i="2"/>
  <c r="E241" i="2"/>
  <c r="E242" i="2"/>
  <c r="E243" i="2"/>
  <c r="E244" i="2"/>
  <c r="E245" i="2"/>
  <c r="E246" i="2"/>
  <c r="E247" i="2"/>
  <c r="E248" i="2"/>
  <c r="E249" i="2"/>
  <c r="E253" i="2"/>
  <c r="E256" i="2"/>
  <c r="E257" i="2"/>
  <c r="E258" i="2"/>
  <c r="E260" i="2"/>
  <c r="E261" i="2"/>
  <c r="E262" i="2"/>
  <c r="E263" i="2"/>
  <c r="E265" i="2"/>
  <c r="E266" i="2"/>
  <c r="E267" i="2"/>
  <c r="E268" i="2"/>
  <c r="E269" i="2"/>
  <c r="E273" i="2"/>
  <c r="E274" i="2"/>
  <c r="E275" i="2"/>
  <c r="E276" i="2"/>
  <c r="E277" i="2"/>
  <c r="E278" i="2"/>
  <c r="E279" i="2"/>
  <c r="E280" i="2"/>
  <c r="E281" i="2"/>
  <c r="E283" i="2"/>
  <c r="E285" i="2"/>
  <c r="E286" i="2"/>
  <c r="E287" i="2"/>
  <c r="E290" i="2"/>
  <c r="E292" i="2"/>
  <c r="E294" i="2"/>
  <c r="E297" i="2"/>
  <c r="E299" i="2"/>
  <c r="E300" i="2"/>
  <c r="E301" i="2"/>
  <c r="E304" i="2"/>
  <c r="E306" i="2"/>
  <c r="E315" i="2"/>
  <c r="E316" i="2"/>
  <c r="E317" i="2"/>
  <c r="E318" i="2"/>
  <c r="E319" i="2"/>
  <c r="E322" i="2"/>
  <c r="E323" i="2"/>
  <c r="E324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2" i="2"/>
  <c r="D150" i="2"/>
  <c r="C150" i="2"/>
  <c r="C170" i="2" l="1"/>
  <c r="D167" i="2"/>
  <c r="C167" i="2"/>
  <c r="C118" i="2"/>
  <c r="C124" i="2"/>
  <c r="C116" i="2"/>
  <c r="C99" i="2"/>
  <c r="E100" i="2"/>
  <c r="C83" i="2"/>
  <c r="C82" i="2" s="1"/>
  <c r="E85" i="2"/>
  <c r="C54" i="2"/>
  <c r="E55" i="2"/>
  <c r="C48" i="2"/>
  <c r="E53" i="2"/>
  <c r="C42" i="2"/>
  <c r="E45" i="2"/>
  <c r="E31" i="2"/>
  <c r="C30" i="2"/>
  <c r="E30" i="2" s="1"/>
  <c r="C14" i="2"/>
  <c r="E18" i="2"/>
  <c r="C29" i="2" l="1"/>
  <c r="E29" i="2" s="1"/>
  <c r="C184" i="2"/>
  <c r="C183" i="2" s="1"/>
  <c r="C160" i="2"/>
  <c r="C156" i="2"/>
  <c r="C155" i="2" s="1"/>
  <c r="C146" i="2"/>
  <c r="D14" i="2"/>
  <c r="D95" i="2"/>
  <c r="C95" i="2"/>
  <c r="D99" i="2"/>
  <c r="C104" i="2"/>
  <c r="C98" i="2" s="1"/>
  <c r="D83" i="2"/>
  <c r="C92" i="2"/>
  <c r="C91" i="2" s="1"/>
  <c r="C87" i="2"/>
  <c r="C77" i="2"/>
  <c r="D54" i="2" l="1"/>
  <c r="D48" i="2"/>
  <c r="D42" i="2" l="1"/>
  <c r="C11" i="2"/>
  <c r="C10" i="2" s="1"/>
  <c r="C7" i="2"/>
  <c r="C6" i="2" s="1"/>
  <c r="C5" i="2" s="1"/>
  <c r="E6" i="2" l="1"/>
  <c r="E7" i="2"/>
  <c r="E8" i="2"/>
  <c r="E12" i="2"/>
  <c r="E15" i="2"/>
  <c r="E16" i="2"/>
  <c r="E21" i="2"/>
  <c r="E22" i="2"/>
  <c r="E24" i="2"/>
  <c r="E25" i="2"/>
  <c r="E28" i="2"/>
  <c r="E34" i="2"/>
  <c r="E37" i="2"/>
  <c r="E39" i="2"/>
  <c r="E43" i="2"/>
  <c r="E44" i="2"/>
  <c r="E46" i="2"/>
  <c r="E49" i="2"/>
  <c r="E50" i="2"/>
  <c r="E51" i="2"/>
  <c r="E57" i="2"/>
  <c r="E58" i="2"/>
  <c r="E59" i="2"/>
  <c r="E61" i="2"/>
  <c r="E64" i="2"/>
  <c r="E65" i="2"/>
  <c r="E69" i="2"/>
  <c r="E72" i="2"/>
  <c r="E73" i="2"/>
  <c r="E74" i="2"/>
  <c r="E78" i="2"/>
  <c r="E79" i="2"/>
  <c r="E81" i="2"/>
  <c r="E84" i="2"/>
  <c r="E88" i="2"/>
  <c r="E89" i="2"/>
  <c r="E90" i="2"/>
  <c r="E96" i="2"/>
  <c r="E101" i="2"/>
  <c r="E102" i="2"/>
  <c r="E108" i="2"/>
  <c r="E109" i="2"/>
  <c r="E113" i="2"/>
  <c r="E117" i="2"/>
  <c r="E119" i="2"/>
  <c r="E121" i="2"/>
  <c r="E123" i="2"/>
  <c r="E125" i="2"/>
  <c r="E126" i="2"/>
  <c r="E127" i="2"/>
  <c r="E128" i="2"/>
  <c r="E131" i="2"/>
  <c r="E133" i="2"/>
  <c r="E136" i="2"/>
  <c r="E139" i="2"/>
  <c r="E142" i="2"/>
  <c r="E145" i="2"/>
  <c r="E151" i="2"/>
  <c r="E154" i="2"/>
  <c r="E161" i="2"/>
  <c r="D341" i="2"/>
  <c r="D321" i="2"/>
  <c r="E321" i="2" s="1"/>
  <c r="D315" i="2"/>
  <c r="D314" i="2" s="1"/>
  <c r="D312" i="2"/>
  <c r="D303" i="2"/>
  <c r="D297" i="2"/>
  <c r="D284" i="2"/>
  <c r="D275" i="2"/>
  <c r="D274" i="2" s="1"/>
  <c r="D268" i="2"/>
  <c r="D264" i="2"/>
  <c r="E264" i="2" s="1"/>
  <c r="D262" i="2"/>
  <c r="D260" i="2"/>
  <c r="D257" i="2"/>
  <c r="D252" i="2"/>
  <c r="E252" i="2" s="1"/>
  <c r="D248" i="2"/>
  <c r="D247" i="2" s="1"/>
  <c r="D243" i="2"/>
  <c r="D242" i="2" s="1"/>
  <c r="D239" i="2"/>
  <c r="D235" i="2"/>
  <c r="D233" i="2"/>
  <c r="D230" i="2"/>
  <c r="D229" i="2" s="1"/>
  <c r="D212" i="2"/>
  <c r="D211" i="2" s="1"/>
  <c r="C212" i="2"/>
  <c r="D238" i="2" l="1"/>
  <c r="E238" i="2" s="1"/>
  <c r="E239" i="2"/>
  <c r="D283" i="2"/>
  <c r="D302" i="2"/>
  <c r="D251" i="2"/>
  <c r="E251" i="2" s="1"/>
  <c r="D232" i="2"/>
  <c r="D259" i="2"/>
  <c r="D209" i="2"/>
  <c r="D207" i="2"/>
  <c r="D190" i="2"/>
  <c r="E190" i="2" s="1"/>
  <c r="D187" i="2"/>
  <c r="D184" i="2"/>
  <c r="D183" i="2" s="1"/>
  <c r="D179" i="2"/>
  <c r="D177" i="2"/>
  <c r="D174" i="2"/>
  <c r="E174" i="2" s="1"/>
  <c r="D164" i="2"/>
  <c r="D160" i="2"/>
  <c r="D156" i="2"/>
  <c r="D153" i="2"/>
  <c r="D146" i="2"/>
  <c r="D144" i="2"/>
  <c r="D138" i="2"/>
  <c r="D135" i="2"/>
  <c r="D132" i="2"/>
  <c r="D130" i="2"/>
  <c r="D124" i="2"/>
  <c r="D120" i="2"/>
  <c r="D155" i="2" l="1"/>
  <c r="D159" i="2"/>
  <c r="D137" i="2"/>
  <c r="D186" i="2"/>
  <c r="D206" i="2"/>
  <c r="D134" i="2"/>
  <c r="D143" i="2"/>
  <c r="D149" i="2"/>
  <c r="D163" i="2"/>
  <c r="D158" i="2" s="1"/>
  <c r="D152" i="2"/>
  <c r="D173" i="2"/>
  <c r="E173" i="2" s="1"/>
  <c r="D122" i="2"/>
  <c r="D118" i="2"/>
  <c r="D116" i="2"/>
  <c r="D112" i="2"/>
  <c r="D107" i="2"/>
  <c r="D104" i="2"/>
  <c r="D92" i="2"/>
  <c r="D87" i="2"/>
  <c r="D80" i="2"/>
  <c r="D77" i="2"/>
  <c r="D60" i="2"/>
  <c r="D71" i="2"/>
  <c r="D63" i="2"/>
  <c r="D68" i="2"/>
  <c r="D66" i="2"/>
  <c r="D91" i="2" l="1"/>
  <c r="D76" i="2"/>
  <c r="E77" i="2"/>
  <c r="D82" i="2"/>
  <c r="D98" i="2"/>
  <c r="D115" i="2"/>
  <c r="E116" i="2"/>
  <c r="D94" i="2"/>
  <c r="D111" i="2"/>
  <c r="D106" i="2"/>
  <c r="D148" i="2"/>
  <c r="D205" i="2"/>
  <c r="D62" i="2"/>
  <c r="D47" i="2"/>
  <c r="D38" i="2"/>
  <c r="D36" i="2"/>
  <c r="D33" i="2"/>
  <c r="D23" i="2"/>
  <c r="D20" i="2"/>
  <c r="D11" i="2"/>
  <c r="E11" i="2" s="1"/>
  <c r="C341" i="2"/>
  <c r="C327" i="2"/>
  <c r="C321" i="2"/>
  <c r="C318" i="2"/>
  <c r="C315" i="2"/>
  <c r="C303" i="2"/>
  <c r="C302" i="2" s="1"/>
  <c r="C284" i="2"/>
  <c r="C297" i="2"/>
  <c r="C278" i="2"/>
  <c r="C275" i="2"/>
  <c r="C268" i="2"/>
  <c r="C266" i="2"/>
  <c r="C264" i="2"/>
  <c r="C262" i="2"/>
  <c r="C260" i="2"/>
  <c r="C257" i="2"/>
  <c r="C248" i="2"/>
  <c r="C243" i="2"/>
  <c r="C239" i="2"/>
  <c r="C233" i="2"/>
  <c r="C230" i="2"/>
  <c r="D97" i="2" l="1"/>
  <c r="C232" i="2"/>
  <c r="D19" i="2"/>
  <c r="D32" i="2"/>
  <c r="D110" i="2"/>
  <c r="C242" i="2"/>
  <c r="C251" i="2"/>
  <c r="C274" i="2"/>
  <c r="C229" i="2"/>
  <c r="C238" i="2"/>
  <c r="C247" i="2"/>
  <c r="C277" i="2"/>
  <c r="C320" i="2"/>
  <c r="D10" i="2"/>
  <c r="E10" i="2" s="1"/>
  <c r="D13" i="2"/>
  <c r="D41" i="2"/>
  <c r="C259" i="2"/>
  <c r="C250" i="2" s="1"/>
  <c r="C283" i="2"/>
  <c r="C314" i="2"/>
  <c r="C211" i="2"/>
  <c r="C209" i="2"/>
  <c r="C207" i="2"/>
  <c r="D9" i="2" l="1"/>
  <c r="C273" i="2"/>
  <c r="C237" i="2"/>
  <c r="C282" i="2"/>
  <c r="C206" i="2"/>
  <c r="C190" i="2"/>
  <c r="C187" i="2"/>
  <c r="C177" i="2"/>
  <c r="C174" i="2"/>
  <c r="C164" i="2"/>
  <c r="C163" i="2" s="1"/>
  <c r="C159" i="2"/>
  <c r="C153" i="2"/>
  <c r="C144" i="2"/>
  <c r="C141" i="2"/>
  <c r="C138" i="2"/>
  <c r="C135" i="2"/>
  <c r="C134" i="2" s="1"/>
  <c r="C132" i="2"/>
  <c r="E132" i="2" s="1"/>
  <c r="C130" i="2"/>
  <c r="E124" i="2"/>
  <c r="C122" i="2"/>
  <c r="E122" i="2" s="1"/>
  <c r="C120" i="2"/>
  <c r="C115" i="2" s="1"/>
  <c r="E118" i="2"/>
  <c r="C173" i="2" l="1"/>
  <c r="E120" i="2"/>
  <c r="E130" i="2"/>
  <c r="C129" i="2"/>
  <c r="C137" i="2"/>
  <c r="E137" i="2" s="1"/>
  <c r="E138" i="2"/>
  <c r="E134" i="2"/>
  <c r="E135" i="2"/>
  <c r="C140" i="2"/>
  <c r="E140" i="2" s="1"/>
  <c r="E141" i="2"/>
  <c r="C152" i="2"/>
  <c r="E152" i="2" s="1"/>
  <c r="E153" i="2"/>
  <c r="C189" i="2"/>
  <c r="C143" i="2"/>
  <c r="E143" i="2" s="1"/>
  <c r="E144" i="2"/>
  <c r="C149" i="2"/>
  <c r="E149" i="2" s="1"/>
  <c r="E150" i="2"/>
  <c r="C169" i="2"/>
  <c r="C186" i="2"/>
  <c r="C205" i="2"/>
  <c r="C148" i="2"/>
  <c r="E148" i="2" s="1"/>
  <c r="E115" i="2"/>
  <c r="C112" i="2"/>
  <c r="C107" i="2"/>
  <c r="C80" i="2"/>
  <c r="E80" i="2" s="1"/>
  <c r="C71" i="2"/>
  <c r="C68" i="2"/>
  <c r="E68" i="2" s="1"/>
  <c r="C63" i="2"/>
  <c r="C60" i="2"/>
  <c r="C47" i="2" s="1"/>
  <c r="E54" i="2"/>
  <c r="E48" i="2"/>
  <c r="C38" i="2"/>
  <c r="E38" i="2" s="1"/>
  <c r="C36" i="2"/>
  <c r="C33" i="2"/>
  <c r="E26" i="2"/>
  <c r="E27" i="2"/>
  <c r="C23" i="2"/>
  <c r="E23" i="2" s="1"/>
  <c r="C20" i="2"/>
  <c r="E20" i="2" s="1"/>
  <c r="E14" i="2"/>
  <c r="C62" i="2" l="1"/>
  <c r="E62" i="2" s="1"/>
  <c r="E60" i="2"/>
  <c r="C13" i="2"/>
  <c r="C35" i="2"/>
  <c r="E35" i="2" s="1"/>
  <c r="E36" i="2"/>
  <c r="C41" i="2"/>
  <c r="E41" i="2" s="1"/>
  <c r="E42" i="2"/>
  <c r="E63" i="2"/>
  <c r="C32" i="2"/>
  <c r="E32" i="2" s="1"/>
  <c r="E33" i="2"/>
  <c r="C86" i="2"/>
  <c r="E87" i="2"/>
  <c r="E99" i="2"/>
  <c r="C111" i="2"/>
  <c r="E112" i="2"/>
  <c r="C70" i="2"/>
  <c r="E71" i="2"/>
  <c r="E82" i="2"/>
  <c r="E83" i="2"/>
  <c r="C94" i="2"/>
  <c r="E94" i="2" s="1"/>
  <c r="E95" i="2"/>
  <c r="C106" i="2"/>
  <c r="E107" i="2"/>
  <c r="C172" i="2"/>
  <c r="C158" i="2"/>
  <c r="C19" i="2"/>
  <c r="E19" i="2" s="1"/>
  <c r="C76" i="2"/>
  <c r="C75" i="2" s="1"/>
  <c r="C114" i="2"/>
  <c r="E5" i="2"/>
  <c r="D327" i="2"/>
  <c r="D320" i="2"/>
  <c r="E320" i="2" s="1"/>
  <c r="D277" i="2"/>
  <c r="D189" i="2"/>
  <c r="E189" i="2" s="1"/>
  <c r="D129" i="2"/>
  <c r="D86" i="2"/>
  <c r="D70" i="2"/>
  <c r="E13" i="2" l="1"/>
  <c r="C9" i="2"/>
  <c r="E106" i="2"/>
  <c r="C97" i="2"/>
  <c r="E97" i="2" s="1"/>
  <c r="E76" i="2"/>
  <c r="E86" i="2"/>
  <c r="E70" i="2"/>
  <c r="E9" i="2"/>
  <c r="D282" i="2"/>
  <c r="E282" i="2" s="1"/>
  <c r="D114" i="2"/>
  <c r="E114" i="2" s="1"/>
  <c r="E129" i="2"/>
  <c r="C40" i="2"/>
  <c r="E47" i="2"/>
  <c r="D172" i="2"/>
  <c r="E172" i="2" s="1"/>
  <c r="C110" i="2"/>
  <c r="E110" i="2" s="1"/>
  <c r="E111" i="2"/>
  <c r="D40" i="2"/>
  <c r="D75" i="2"/>
  <c r="D273" i="2"/>
  <c r="D250" i="2"/>
  <c r="E250" i="2" s="1"/>
  <c r="D237" i="2"/>
  <c r="E237" i="2" s="1"/>
  <c r="D346" i="2"/>
  <c r="E346" i="2" s="1"/>
  <c r="E75" i="2" l="1"/>
  <c r="E40" i="2"/>
  <c r="C326" i="2"/>
  <c r="C346" i="2"/>
  <c r="C347" i="2" l="1"/>
  <c r="D326" i="2"/>
  <c r="E326" i="2" s="1"/>
  <c r="D347" i="2" l="1"/>
  <c r="E347" i="2" s="1"/>
</calcChain>
</file>

<file path=xl/sharedStrings.xml><?xml version="1.0" encoding="utf-8"?>
<sst xmlns="http://schemas.openxmlformats.org/spreadsheetml/2006/main" count="748" uniqueCount="664">
  <si>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</si>
  <si>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</si>
  <si>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</si>
  <si>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</si>
  <si>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</si>
  <si>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</si>
  <si>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</si>
  <si>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</si>
  <si>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</si>
  <si>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</si>
  <si>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</si>
  <si>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</si>
  <si>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</si>
  <si>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</si>
  <si>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</si>
  <si>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</si>
  <si>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</si>
  <si>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</si>
  <si>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</si>
  <si>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</si>
  <si>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</si>
  <si>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</si>
  <si>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</si>
  <si>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</si>
  <si>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</si>
  <si>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Мероприятия в сфере культуры (проведение мероприятий по духовно-нравственному воспитанию)</t>
  </si>
  <si>
    <t>02 4 01 00502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</si>
  <si>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</si>
  <si>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</si>
  <si>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</si>
  <si>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</si>
  <si>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</si>
  <si>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</si>
  <si>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</si>
  <si>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</si>
  <si>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</si>
  <si>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</si>
  <si>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</si>
  <si>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</si>
  <si>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</si>
  <si>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</si>
  <si>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</si>
  <si>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</si>
  <si>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</si>
  <si>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</si>
  <si>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</si>
  <si>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</si>
  <si>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</si>
  <si>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</si>
  <si>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</si>
  <si>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</si>
  <si>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</si>
  <si>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</si>
  <si>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</si>
  <si>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03 2 01 53031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</si>
  <si>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</si>
  <si>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</si>
  <si>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</si>
  <si>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</si>
  <si>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</si>
  <si>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</si>
  <si>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</si>
  <si>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</si>
  <si>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</si>
  <si>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</si>
  <si>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</si>
  <si>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</si>
  <si>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</si>
  <si>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</si>
  <si>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</si>
  <si>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</si>
  <si>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</si>
  <si>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</si>
  <si>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</si>
  <si>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</si>
  <si>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</si>
  <si>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</si>
  <si>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</si>
  <si>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</si>
  <si>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</si>
  <si>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</si>
  <si>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</si>
  <si>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</si>
  <si>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</si>
  <si>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</si>
  <si>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</si>
  <si>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</si>
  <si>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</si>
  <si>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</si>
  <si>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</si>
  <si>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</si>
  <si>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</si>
  <si>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"Развитие и поддержка социально ориентированных некоммерческих организаций"</t>
  </si>
  <si>
    <t>04 9 00 00000</t>
  </si>
  <si>
    <t>Основное мероприятие "Осуществление финансовой поддержки СО НКО"</t>
  </si>
  <si>
    <t>04 9 01 00000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</si>
  <si>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</si>
  <si>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</si>
  <si>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</si>
  <si>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</si>
  <si>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</si>
  <si>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</si>
  <si>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</si>
  <si>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</si>
  <si>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</si>
  <si>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</si>
  <si>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</si>
  <si>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</si>
  <si>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</si>
  <si>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</si>
  <si>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</si>
  <si>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</si>
  <si>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</si>
  <si>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</si>
  <si>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</si>
  <si>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</si>
  <si>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</si>
  <si>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</si>
  <si>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</si>
  <si>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</si>
  <si>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</si>
  <si>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</si>
  <si>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</si>
  <si>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</si>
  <si>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</si>
  <si>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</si>
  <si>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</si>
  <si>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</si>
  <si>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</si>
  <si>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</si>
  <si>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</si>
  <si>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</si>
  <si>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</si>
  <si>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</si>
  <si>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</si>
  <si>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</si>
  <si>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</si>
  <si>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</si>
  <si>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</si>
  <si>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</si>
  <si>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</si>
  <si>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</si>
  <si>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</si>
  <si>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</si>
  <si>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</si>
  <si>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</si>
  <si>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</si>
  <si>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</si>
  <si>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</si>
  <si>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</si>
  <si>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</si>
  <si>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</si>
  <si>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</si>
  <si>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</si>
  <si>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</si>
  <si>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</si>
  <si>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</si>
  <si>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</si>
  <si>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</si>
  <si>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</si>
  <si>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</si>
  <si>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</si>
  <si>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</si>
  <si>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</si>
  <si>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</si>
  <si>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</si>
  <si>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</si>
  <si>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</si>
  <si>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</si>
  <si>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</si>
  <si>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</si>
  <si>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</si>
  <si>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</si>
  <si>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</si>
  <si>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</si>
  <si>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</si>
  <si>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</si>
  <si>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</si>
  <si>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</si>
  <si>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</si>
  <si>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</si>
  <si>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</si>
  <si>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</si>
  <si>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</si>
  <si>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</si>
  <si>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</si>
  <si>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</si>
  <si>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</si>
  <si>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</si>
  <si>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</si>
  <si>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</si>
  <si>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</si>
  <si>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</si>
  <si>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</si>
  <si>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</si>
  <si>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</si>
  <si>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</si>
  <si>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</si>
  <si>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</si>
  <si>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</si>
  <si>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</si>
  <si>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</si>
  <si>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</si>
  <si>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</si>
  <si>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</si>
  <si>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</si>
  <si>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</si>
  <si>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</si>
  <si>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</si>
  <si>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</si>
  <si>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</si>
  <si>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</si>
  <si>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</si>
  <si>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</si>
  <si>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</si>
  <si>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</si>
  <si>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</si>
  <si>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</si>
  <si>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</si>
  <si>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</si>
  <si>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</si>
  <si>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</si>
  <si>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</si>
  <si>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</si>
  <si>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</si>
  <si>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</si>
  <si>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</si>
  <si>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</si>
  <si>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</si>
  <si>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</si>
  <si>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</si>
  <si>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</si>
  <si>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</si>
  <si>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</si>
  <si>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</si>
  <si>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</si>
  <si>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</si>
  <si>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</si>
  <si>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</si>
  <si>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</si>
  <si>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</si>
  <si>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</si>
  <si>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</si>
  <si>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</si>
  <si>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</si>
  <si>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</si>
  <si>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</si>
  <si>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</si>
  <si>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</si>
  <si>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</si>
  <si>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</si>
  <si>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</si>
  <si>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</si>
  <si>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</si>
  <si>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</si>
  <si>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</si>
  <si>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</si>
  <si>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</si>
  <si>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</si>
  <si>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</si>
  <si>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</si>
  <si>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</si>
  <si>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</si>
  <si>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</si>
  <si>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 2 D2 S0600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</si>
  <si>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</si>
  <si>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</si>
  <si>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</si>
  <si>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</si>
  <si>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</si>
  <si>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</si>
  <si>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</si>
  <si>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</si>
  <si>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</si>
  <si>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</si>
  <si>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</si>
  <si>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</si>
  <si>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</si>
  <si>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</si>
  <si>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</si>
  <si>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</si>
  <si>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</si>
  <si>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</si>
  <si>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</si>
  <si>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</si>
  <si>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</si>
  <si>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</si>
  <si>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</si>
  <si>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</si>
  <si>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</si>
  <si>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</si>
  <si>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</si>
  <si>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>Проведение капитального ремонта многоквартирных домов</t>
  </si>
  <si>
    <t>17 3 02 01260</t>
  </si>
  <si>
    <t>17 5 00 00000</t>
  </si>
  <si>
    <t>17 5 01 00000</t>
  </si>
  <si>
    <t>17 5 01 00131</t>
  </si>
  <si>
    <t>17 5 01 00132</t>
  </si>
  <si>
    <t>17 5 01 00133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</si>
  <si>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</si>
  <si>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</si>
  <si>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</si>
  <si>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</si>
  <si>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</si>
  <si>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</si>
  <si>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</si>
  <si>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</si>
  <si>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</si>
  <si>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</si>
  <si>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</si>
  <si>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</si>
  <si>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</si>
  <si>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</si>
  <si>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</si>
  <si>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</si>
  <si>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</si>
  <si>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Председатель Контрольно-счетной палаты</t>
  </si>
  <si>
    <t>95 0 00 00140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</si>
  <si>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</si>
  <si>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</si>
  <si>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</si>
  <si>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</si>
  <si>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</si>
  <si>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</si>
  <si>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</si>
  <si>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</si>
  <si>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</si>
  <si>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</si>
  <si>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</si>
  <si>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</si>
  <si>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</si>
  <si>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</si>
  <si>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</si>
  <si>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</si>
  <si>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</si>
  <si>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</si>
  <si>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</si>
  <si>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</si>
  <si>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</si>
  <si>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</si>
  <si>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</si>
  <si>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</si>
  <si>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</si>
  <si>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</si>
  <si>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</si>
  <si>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</si>
  <si>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</si>
  <si>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</si>
  <si>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</si>
  <si>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</si>
  <si>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</si>
  <si>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</si>
  <si>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</si>
  <si>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04 5 00 00000</t>
  </si>
  <si>
    <t>04 5 01 00000</t>
  </si>
  <si>
    <t>04 5 01 60680</t>
  </si>
  <si>
    <t>Основное мероприятие "Корректировка списков кандидиатов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</si>
  <si>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</si>
  <si>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кандидиатов в присяжные заседатели федеральных судов общей юрисдикции в Российской Федерации</t>
  </si>
  <si>
    <t>13 5 04 51200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</si>
  <si>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</si>
  <si>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</si>
  <si>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</si>
  <si>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</si>
  <si>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17 5 01 62670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</si>
  <si>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</si>
  <si>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</si>
  <si>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</si>
  <si>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</si>
  <si>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</si>
  <si>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</si>
  <si>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02 7 01 00000</t>
  </si>
  <si>
    <t>Основное мероприятие "Хранение, комплектование, учет и использование архивных документов в муниципальных архивах"</t>
  </si>
  <si>
    <t>02 7 01 06160</t>
  </si>
  <si>
    <t>Расходы на обеспечение деятельности (оказание услуг) муниципальных архивов</t>
  </si>
  <si>
    <t>03 2 01 06052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</si>
  <si>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</si>
  <si>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03 2 05 00000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</si>
  <si>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</si>
  <si>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03 2 05 06050</t>
  </si>
  <si>
    <t>Расходы на обеспечение деятельности (оказание услуг) муниципальных учреждений - общеобразовательные организации</t>
  </si>
  <si>
    <t>04 2 00 00000</t>
  </si>
  <si>
    <t>Подпрограмма "Доступная среда"</t>
  </si>
  <si>
    <t>04 2 02 00000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</si>
  <si>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</si>
  <si>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04 3 00 00000</t>
  </si>
  <si>
    <t>Подпрограмма "Развитие системы отдыха и оздоровления детей"</t>
  </si>
  <si>
    <t>04 3 05 00000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</si>
  <si>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</si>
  <si>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S2192</t>
  </si>
  <si>
    <t>04 9 01 00760</t>
  </si>
  <si>
    <t>Оказание  поддержки социально ориентированным некоммерческим организациям</t>
  </si>
  <si>
    <t>08 1 03 00000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</si>
  <si>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 образования Московской области»</t>
  </si>
  <si>
    <t>08 1 03 00300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</si>
  <si>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</si>
  <si>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Подпрограмма "Снижение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</si>
  <si>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08 2 00 00000</t>
  </si>
  <si>
    <t>08 2 01 00000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</si>
  <si>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</si>
  <si>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08 2 01 00340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</si>
  <si>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</si>
  <si>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</si>
  <si>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Основное мероприятие  "Выполнение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</si>
  <si>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08 2 02 00730</t>
  </si>
  <si>
    <t>Осуществление мероприятий по обеспечению безопасности людей на водных объектах, охране их жизни и здоровья</t>
  </si>
  <si>
    <t>08 5 00 00000</t>
  </si>
  <si>
    <t>Подпрограмма «Обеспечение мероприятий гражданской обороны на территории муниципального образования Московской области»</t>
  </si>
  <si>
    <t>13 4 00 00000</t>
  </si>
  <si>
    <t>Подпрограмма «Молодежь Подмосковья»</t>
  </si>
  <si>
    <t>13 4 01 00000</t>
  </si>
  <si>
    <t>13 4 01 00770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</si>
  <si>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</si>
  <si>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Организация и осуществление мероприятий по работе с детьми и молодежью в городском округе</t>
  </si>
  <si>
    <t>14 1 02 00281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</si>
  <si>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</si>
  <si>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>14 2 05 00210</t>
  </si>
  <si>
    <t>Мероприятия по обеспечению безопасности дорожного движения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</si>
  <si>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</si>
  <si>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</si>
  <si>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15 2 01 00000</t>
  </si>
  <si>
    <t>15 2 01 01150</t>
  </si>
  <si>
    <t>Основное мероприятие  «Информационная инфраструктура»</t>
  </si>
  <si>
    <t>Развитие информационной инфраструктуры</t>
  </si>
  <si>
    <t>17 1 00 00000</t>
  </si>
  <si>
    <t>17 1 01 00000</t>
  </si>
  <si>
    <t>17 1 01 01340</t>
  </si>
  <si>
    <t>Подпрограмма «Комфортная городская среда»</t>
  </si>
  <si>
    <t>Основное мероприятие "Благоустройство общественных территорий муниципальных образований Московской области"</t>
  </si>
  <si>
    <t>Благоустройство дворовых территорий</t>
  </si>
  <si>
    <t>99 0 00 04008</t>
  </si>
  <si>
    <t>Иные расходы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</si>
  <si>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03 3 06 00940</t>
  </si>
  <si>
    <t>03 3 06 00000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</si>
  <si>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</si>
  <si>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</si>
  <si>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</si>
  <si>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</si>
  <si>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</si>
  <si>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</si>
  <si>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</si>
  <si>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</si>
  <si>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</si>
  <si>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</si>
  <si>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08 6 02 00000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</si>
  <si>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</si>
  <si>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</si>
  <si>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Основное мероприятие "Реализация полномочий, возложенных на Главное управление гражданской защиты Московской области, и полномочий государственных казенных учреждений Московской области"</t>
  </si>
  <si>
    <t>12 3 00 00000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</si>
  <si>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</si>
  <si>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</si>
  <si>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</si>
  <si>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</si>
  <si>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</si>
  <si>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Организация и осуществление мероприятий по мобилизационной подготовке</t>
  </si>
  <si>
    <t>12 5 01 00720</t>
  </si>
  <si>
    <t>Основное мероприятие "Информационная безопасность"</t>
  </si>
  <si>
    <t>15 2 02 00000</t>
  </si>
  <si>
    <t>15 2 02 01160</t>
  </si>
  <si>
    <t>Информационная безопасность</t>
  </si>
  <si>
    <t>Федеральный проект "Цифровая образовательная среда"</t>
  </si>
  <si>
    <t>15 2 E4 00000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</si>
  <si>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</si>
  <si>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</si>
  <si>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S3730</t>
  </si>
  <si>
    <t>Благоустройство лесопарковых зон</t>
  </si>
  <si>
    <t>17 1 F2 00000</t>
  </si>
  <si>
    <t>Федеральный проект "Формирование комфортной городской среды"</t>
  </si>
  <si>
    <t>17 1 F2 55559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</si>
  <si>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</si>
  <si>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(тыс.руб.)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</si>
  <si>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</si>
  <si>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</si>
  <si>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</si>
  <si>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</si>
  <si>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Федеральный проект " Культурная среда"</t>
  </si>
  <si>
    <t>02 5 A1 00000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</si>
  <si>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</si>
  <si>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02 5 00 00000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</si>
  <si>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</si>
  <si>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02 5 A1 S0480</t>
  </si>
  <si>
    <t>Подпрограмма "Развитие архивного дела в Московской области"</t>
  </si>
  <si>
    <t>03 1 02 06042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</si>
  <si>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</si>
  <si>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04 2 02 00960</t>
  </si>
  <si>
    <t>Повышение доступности объектов культуры, спорта, образования для инвалидов и маломобильных групп населения</t>
  </si>
  <si>
    <t>04 3 05 S2191</t>
  </si>
  <si>
    <t>Мероприятия по организации отдыха детей в каникулярное время (организация  отдыха  детей  и  подростков  в  санаторно-курортных учреждениях и загородных оздоровительных лагерях)</t>
  </si>
  <si>
    <t>Мероприятия по организации отдыха детей в каникулярное время (организация  отдыха  детей  и  подростков  в  лагерях с дневным пребыванием)</t>
  </si>
  <si>
    <t>08 1 01 00000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</si>
  <si>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</si>
  <si>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08 1 01 00320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</si>
  <si>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</si>
  <si>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10 3 00 00000</t>
  </si>
  <si>
    <t>Подпрограмма "Создание условий для обеспечения качественными коммунальными услугами"</t>
  </si>
  <si>
    <t>10 3 02 00000</t>
  </si>
  <si>
    <t>10 3 02 S0321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</si>
  <si>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</si>
  <si>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Капитальный ремонт, приобретение, монтаж и ввод в эксплуатацию объектов коммунальной инфраструктуры (капитальный ремонт сетей теплоснабжения)</t>
  </si>
  <si>
    <t>12 5 01 00870</t>
  </si>
  <si>
    <t>Взносы в общественные организации</t>
  </si>
  <si>
    <t>15 1 03 00000</t>
  </si>
  <si>
    <t>15 1 03 S0860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</si>
  <si>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</si>
  <si>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</si>
  <si>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</si>
  <si>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</si>
  <si>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F2 S1580</t>
  </si>
  <si>
    <t xml:space="preserve">Обустройство и установка детских игровых площадок на территории муниципальных образований Московской области </t>
  </si>
  <si>
    <t>04 3 05 00410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</si>
  <si>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</si>
  <si>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05 1 01 72610</t>
  </si>
  <si>
    <t>Подготовка основания, приобретение и установка плоскостных спортивных сооружений за счет средств местного бюджета</t>
  </si>
  <si>
    <t>09 8 00 00000</t>
  </si>
  <si>
    <t>09 8 03 00000</t>
  </si>
  <si>
    <t>09 8 03 54850</t>
  </si>
  <si>
    <t>Подпрограмма "Обеспечение жильем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</si>
  <si>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</si>
  <si>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Обеспечение жильем граждан, уволенных с военной службы (службы), и приравненных к ним лиц</t>
  </si>
  <si>
    <t>17 1 01 75559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</si>
  <si>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</si>
  <si>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17 1 01 S1580</t>
  </si>
  <si>
    <t>Обустройство и установка детских игровых площадок на территории муниципальных образований Московской области</t>
  </si>
  <si>
    <t>17 1 01 S3760</t>
  </si>
  <si>
    <t>Обустройство пляжей</t>
  </si>
  <si>
    <t>17 2 01 71670</t>
  </si>
  <si>
    <t>Устройство контейнерных площадок за счет средств местного бюджета</t>
  </si>
  <si>
    <t>17 2 01 71870</t>
  </si>
  <si>
    <t>Создание и ремонт пешеходных коммуникаций за счет средств местного бюджета</t>
  </si>
  <si>
    <t>17 2 01 S1870</t>
  </si>
  <si>
    <t>Создание и ремонт пешеходных коммуникаций</t>
  </si>
  <si>
    <t>17 2 F2 00000</t>
  </si>
  <si>
    <t>17 2 F2 S2740</t>
  </si>
  <si>
    <t>Ремонт дворовых территорий</t>
  </si>
  <si>
    <t>в 2 раза</t>
  </si>
  <si>
    <t>Исполнено на 01.01.2022 г.</t>
  </si>
  <si>
    <t>03 3 03 06062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</si>
  <si>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</si>
  <si>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08 1 05 00000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</si>
  <si>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</si>
  <si>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</si>
  <si>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</si>
  <si>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08 1 07 00480</t>
  </si>
  <si>
    <t>Организация ритуальных услуг</t>
  </si>
  <si>
    <t>09 3 00 00000</t>
  </si>
  <si>
    <t>09 3 01 00000</t>
  </si>
  <si>
    <t>09 3 01 60820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</si>
  <si>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</si>
  <si>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</si>
  <si>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</si>
  <si>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10 3 02 70321</t>
  </si>
  <si>
    <t>Капитальный ремонт, приобретение, монтаж и ввод в эксплуатацию объектов коммунальной инфраструктуры за счет средств местного бюджета (капитальный ремонт сетей теплоснабжения)</t>
  </si>
  <si>
    <t>13 3 00 00000</t>
  </si>
  <si>
    <t>13 3 07 00000</t>
  </si>
  <si>
    <t>13 3 07 S3051</t>
  </si>
  <si>
    <t>Реализация проектов граждан, сформированных в рамках практик инициативного бюджетирования (ремонт тротуара по адресу: ул.Комсомольская (напротив Администрации от ул.Первомайская до ул.Коммунистическая)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</si>
  <si>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</si>
  <si>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Подпрограмма "Эффективное местное самоуправление Московской области"</t>
  </si>
  <si>
    <t>13 3 07 S3052</t>
  </si>
  <si>
    <t>13 3 07 S3053</t>
  </si>
  <si>
    <t>Реализация проектов граждан, сформированных в рамках практик инициативного бюджетирования (ремонт тротуара по адресу:ул.Парковая (от МДОУ №5 «Веснянка» до ДК «Центр молодежи»)</t>
  </si>
  <si>
    <t>13 3 07 S3054</t>
  </si>
  <si>
    <t>Реализация проектов граждан, сформированных в рамках практик инициативного бюджетирования (ремонт тротуара по адресу:ул.Ухтомского (от ул.Коммунистической до ул.Набережной)</t>
  </si>
  <si>
    <t>13 3 07 S3055</t>
  </si>
  <si>
    <t>Реализация проектов граждан, сформированных в рамках практик инициативного бюджетирования (ремонт тротуара по адресу: угол домов по ул.Октябрьская д.2а, ул.Пионерская, д.12а, ул.Пионерская, д.12 (между Гимназией №1 и бывшей Соцзащитой)</t>
  </si>
  <si>
    <t>13 3 07 S3056</t>
  </si>
  <si>
    <t>Реализация проектов граждан, сформированных в рамках практик инициативного бюджетирования (обустройство асфальтового парковочного пространства по адресу:квартал 1,дом 3</t>
  </si>
  <si>
    <t>13 3 07 S3057</t>
  </si>
  <si>
    <t>Реализация проектов граждан, сформированных в рамках практик инициативного бюджетирования (обустройство парковочного пространства по адресу:квартал 7, дом 7</t>
  </si>
  <si>
    <t>13 3 07 S3058</t>
  </si>
  <si>
    <t>Реализация проектов граждан, сформированных в рамках практик инициативного бюджетирования (обустройство парковочного пространства по адресу:ул.Комсомольская, д.1/11)</t>
  </si>
  <si>
    <t>13 3 07 S3059</t>
  </si>
  <si>
    <t>Реализация проектов граждан, сформированных в рамках практик инициативного бюджетирования (установка ограждений для безопасного прохода пешеходов по адресу: 7 квартал, угол д.2)</t>
  </si>
  <si>
    <t>Реализация проектов граждан, сформированных в рамках практик инициативного бюджетирования (строительство тротуара по адресу:ул.Ухтомского, д.3 и д.5(вдоль забора колледжа)</t>
  </si>
  <si>
    <t>13 3 07 S305А</t>
  </si>
  <si>
    <t>13 3 07 S305Б</t>
  </si>
  <si>
    <t>Реализация проектов граждан, сформированных в рамках практик инициативного бюджетирования (карточный ремонт асфальтового покрытия по адресу: проезд от пр-да Шестакова до Советской, д.14)</t>
  </si>
  <si>
    <t>13 3 07 S305В</t>
  </si>
  <si>
    <t>Реализация проектов граждан,сформированных в рамках практик инициативного бюджетирования (ремонт тротуара по адресу: 1 квартал, д.1 и д.2; 1 квартал, 1 квартал от д.4 до д.12)</t>
  </si>
  <si>
    <t>13 3 07 S305Г</t>
  </si>
  <si>
    <t>Реализация проектов граждан, сформированных в рамках практик инициативного бюджетирования (реконструкция с заменой облицовочного камня, памятной таблички и иными работами стелы коллективу треста «Особстрой-2» пересечение ул.Спортивная и ул.Парковая)</t>
  </si>
  <si>
    <t>13 3 07 S305Д</t>
  </si>
  <si>
    <t>Реализация проектов граждан, сформированных в рамках практик инициативного бюджетирования (ремонт лестничного марша по адресу: 1 квартал, д.19а)</t>
  </si>
  <si>
    <t>13 3 07 S305Е</t>
  </si>
  <si>
    <t>Реализация проектов граждан, сформированных в рамках практик инициативного бюджетирования (обустройство тротуара на ул.Парковая от пересечения с ул.Сафонова до дома №30/24 ул.Парковая)</t>
  </si>
  <si>
    <t>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</si>
  <si>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</si>
  <si>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17 1 01 71350</t>
  </si>
  <si>
    <t>Комплексное благоустройство территорий муниципальных образований Московской области за счет средств местного бюджета</t>
  </si>
  <si>
    <t>17 1 01 71870</t>
  </si>
  <si>
    <t>17 1 01 S1870</t>
  </si>
  <si>
    <t>17 1 01 S2890</t>
  </si>
  <si>
    <t xml:space="preserve">Ямочный ремонт асфальтового покрытия дворовых территорий </t>
  </si>
  <si>
    <t>17 1 F2 S2630</t>
  </si>
  <si>
    <t>Устройство и капитальный ремонт систем наружного освещения в рамках реализации проекта "Светлый город"</t>
  </si>
  <si>
    <t>17 1 F2 S2740</t>
  </si>
  <si>
    <t>17 3 01 00000</t>
  </si>
  <si>
    <t>17 3 01 70970</t>
  </si>
  <si>
    <t>Основное мероприятие "Приведение в надлежащее состояние подъездов в многоквартирных домах"</t>
  </si>
  <si>
    <t>Установка камер видеонаблюдения в подъездах многоквартирных домов за счет средств местного бюджета</t>
  </si>
  <si>
    <t>17 3 01 S0950</t>
  </si>
  <si>
    <t>Ремонт подъездов в многоквартирных домах</t>
  </si>
  <si>
    <t>99 0 00 55491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</si>
  <si>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</si>
  <si>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02 3 01 L5198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</si>
  <si>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</si>
  <si>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03 3 04 00000</t>
  </si>
  <si>
    <t>03 3 04 61111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</si>
  <si>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</si>
  <si>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</si>
  <si>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03 2 03 61960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</si>
  <si>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</si>
  <si>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05 1 05 00000</t>
  </si>
  <si>
    <t>05 1 05 L7530</t>
  </si>
  <si>
    <t>Основное мероприятие "Создание в Московской области условий для занятий физической культурой и спортом"</t>
  </si>
  <si>
    <t>Закупка оборудования для создания "умных" спортивных площадок</t>
  </si>
  <si>
    <t>10 2 G6 5013F</t>
  </si>
  <si>
    <t>Сокращение доли загрязненных сточных вод за счет средств резервного фонда Правительства Российской Федерации</t>
  </si>
  <si>
    <t>Реализация проектов граждан, сформированных в рамках практик инициативного бюджетирования (ремонт стелы "Лыткарино" при въезде в город Лыткарино по адресу г. о. Лыткарино, Лыткаринское шоссе)</t>
  </si>
  <si>
    <t>Реализация проектов граждан, сформированных в рамках практик инициативного бюджетирования (благоустройство территории около родника по адресу: г.о. Лыткарино, Тураевское шоссе, Лесной массив)</t>
  </si>
  <si>
    <t>15 1 02 60150</t>
  </si>
  <si>
    <t>Организация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многофункциональных центров предоставления государственных и муниципальных услуг</t>
  </si>
  <si>
    <t>15 1 02 61840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</si>
  <si>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</si>
  <si>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</si>
  <si>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</si>
  <si>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S2930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</si>
  <si>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</si>
  <si>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S3940</t>
  </si>
  <si>
    <t>Оснащение ноутбуками общеобразовательных организаций в Московской области</t>
  </si>
  <si>
    <t>17 1 01 75551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</si>
  <si>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</si>
  <si>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01 S2630</t>
  </si>
  <si>
    <t>Устройство систем наружного освещения в рамках реализации проекта "Светлый город"</t>
  </si>
  <si>
    <t>17 2 01 S1670</t>
  </si>
  <si>
    <t xml:space="preserve">Устройство контейнерных площадок </t>
  </si>
  <si>
    <t>в 4,3 раза</t>
  </si>
  <si>
    <t>в 3,5 раза</t>
  </si>
  <si>
    <t>в 6 раз</t>
  </si>
  <si>
    <t>в 37 раз</t>
  </si>
  <si>
    <t>Исполнено на 01.01.2023 г.</t>
  </si>
  <si>
    <t>02 3 01 L519F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</si>
  <si>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</si>
  <si>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Федеральный проект "Культурная среда"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</si>
  <si>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</si>
  <si>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03 1 02 62110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</si>
  <si>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</si>
  <si>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</si>
  <si>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</si>
  <si>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03 2 03 60680</t>
  </si>
  <si>
    <t>04 2 02 S1560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</si>
  <si>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</si>
  <si>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05 1 01 00550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</si>
  <si>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</si>
  <si>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10 3 04 00000</t>
  </si>
  <si>
    <t>10 3 04 61430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</si>
  <si>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</si>
  <si>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Реализация отдельных мероприятий муниципальных программ</t>
  </si>
  <si>
    <t>10 8 01 62670</t>
  </si>
  <si>
    <t>в 2,3 раза</t>
  </si>
  <si>
    <t>в 4,6 раза</t>
  </si>
  <si>
    <t>-</t>
  </si>
  <si>
    <t>Сведения об исполнении бюджета городского округа Лыткарино по расходам в разрезе муниципальных программ на 01.01.2023 года в сравнении с расходами на 01.01.2022 г.</t>
  </si>
  <si>
    <t>Расходы на содержание представительного органа муниципального образования(обеспечение деятельности)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</si>
</sst>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#,##0.0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95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5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165" fontId="4" fillId="2" borderId="0" xfId="0" applyNumberFormat="1" applyFont="1" applyFill="1" applyAlignment="1" applyProtection="1"/>
    <xf numFmtId="165" fontId="2" fillId="2" borderId="1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 hidden="1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1" fontId="3" fillId="2" borderId="3" xfId="0" applyNumberFormat="1" applyFont="1" applyFill="1" applyBorder="1" applyAlignment="1" applyProtection="1">
      <alignment horizontal="center" wrapText="1"/>
    </xf>
    <xf numFmtId="49" fontId="3" fillId="0" borderId="3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2" applyFont="1" applyFill="1" applyBorder="1" applyAlignment="1">
      <alignment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vertical="center" wrapText="1"/>
      <protection locked="0" hidden="1"/>
    </xf>
    <xf numFmtId="49" fontId="9" fillId="2" borderId="2" xfId="2" applyNumberFormat="1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 applyProtection="1">
      <alignment wrapText="1"/>
      <protection locked="0" hidden="1"/>
    </xf>
    <xf numFmtId="0" fontId="9" fillId="2" borderId="2" xfId="2" applyNumberFormat="1" applyFont="1" applyFill="1" applyBorder="1" applyAlignment="1" applyProtection="1">
      <alignment horizontal="left" wrapText="1"/>
      <protection locked="0" hidden="1"/>
    </xf>
    <xf numFmtId="0" fontId="9" fillId="2" borderId="6" xfId="2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 applyProtection="1">
      <alignment horizontal="left" wrapText="1"/>
      <protection locked="0" hidden="1"/>
    </xf>
    <xf numFmtId="49" fontId="9" fillId="2" borderId="2" xfId="2" applyNumberFormat="1" applyFont="1" applyFill="1" applyBorder="1" applyAlignment="1" applyProtection="1">
      <alignment horizontal="left" wrapText="1"/>
      <protection locked="0" hidden="1"/>
    </xf>
    <xf numFmtId="0" fontId="9" fillId="2" borderId="2" xfId="2" applyFont="1" applyFill="1" applyBorder="1" applyAlignment="1">
      <alignment horizontal="left" wrapText="1"/>
    </xf>
    <xf numFmtId="49" fontId="9" fillId="2" borderId="6" xfId="2" applyNumberFormat="1" applyFont="1" applyFill="1" applyBorder="1" applyAlignment="1" applyProtection="1">
      <alignment wrapText="1"/>
      <protection locked="0" hidden="1"/>
    </xf>
    <xf numFmtId="0" fontId="9" fillId="2" borderId="6" xfId="2" applyFont="1" applyFill="1" applyBorder="1" applyAlignment="1">
      <alignment horizontal="left" wrapText="1"/>
    </xf>
    <xf numFmtId="49" fontId="9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2" xfId="0" applyNumberFormat="1" applyFont="1" applyFill="1" applyBorder="1" applyAlignment="1" applyProtection="1">
      <alignment vertical="center" wrapText="1"/>
      <protection locked="0" hidden="1"/>
    </xf>
    <xf numFmtId="0" fontId="9" fillId="2" borderId="2" xfId="2" applyNumberFormat="1" applyFont="1" applyFill="1" applyBorder="1" applyAlignment="1" applyProtection="1">
      <alignment wrapText="1"/>
      <protection locked="0" hidden="1"/>
    </xf>
    <xf numFmtId="0" fontId="9" fillId="2" borderId="2" xfId="2" applyFont="1" applyFill="1" applyBorder="1" applyAlignment="1">
      <alignment wrapText="1"/>
    </xf>
    <xf numFmtId="0" fontId="9" fillId="2" borderId="6" xfId="2" applyFont="1" applyFill="1" applyBorder="1" applyAlignment="1">
      <alignment wrapText="1"/>
    </xf>
    <xf numFmtId="49" fontId="9" fillId="2" borderId="5" xfId="2" applyNumberFormat="1" applyFont="1" applyFill="1" applyBorder="1" applyAlignment="1" applyProtection="1">
      <alignment horizontal="left" wrapText="1"/>
      <protection locked="0" hidden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167" fontId="13" fillId="2" borderId="4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167" fontId="14" fillId="2" borderId="5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 applyProtection="1">
      <alignment horizontal="center" vertical="center" wrapText="1"/>
    </xf>
    <xf numFmtId="167" fontId="14" fillId="2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 wrapText="1"/>
    </xf>
    <xf numFmtId="167" fontId="14" fillId="2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 applyProtection="1">
      <alignment horizontal="center" vertical="center" wrapText="1"/>
    </xf>
    <xf numFmtId="167" fontId="7" fillId="2" borderId="1" xfId="0" applyNumberFormat="1" applyFont="1" applyFill="1" applyBorder="1" applyAlignment="1" applyProtection="1">
      <alignment horizontal="center" vertical="center" wrapText="1"/>
    </xf>
    <xf numFmtId="167" fontId="4" fillId="2" borderId="2" xfId="0" applyNumberFormat="1" applyFont="1" applyFill="1" applyBorder="1" applyAlignment="1" applyProtection="1">
      <alignment horizontal="center" vertical="center" wrapText="1"/>
    </xf>
    <xf numFmtId="167" fontId="4" fillId="2" borderId="6" xfId="0" applyNumberFormat="1" applyFont="1" applyFill="1" applyBorder="1" applyAlignment="1" applyProtection="1">
      <alignment horizontal="center" vertical="center" wrapText="1"/>
    </xf>
    <xf numFmtId="167" fontId="4" fillId="2" borderId="5" xfId="0" applyNumberFormat="1" applyFont="1" applyFill="1" applyBorder="1" applyAlignment="1" applyProtection="1">
      <alignment horizontal="center" vertical="center" wrapText="1"/>
    </xf>
    <xf numFmtId="167" fontId="12" fillId="2" borderId="1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9"/>
  <sheetViews>
    <sheetView tabSelected="1" view="pageBreakPreview" topLeftCell="A338" zoomScale="110" zoomScaleNormal="100" zoomScaleSheetLayoutView="110" workbookViewId="0">
      <selection activeCell="D344" sqref="D344"/>
    </sheetView>
  </sheetViews>
  <sheetFormatPr defaultColWidth="9.140625" defaultRowHeight="15" x14ac:dyDescent="0.25"/>
  <cols>
    <col min="1" max="1" width="71.140625" style="1" customWidth="1"/>
    <col min="2" max="2" width="15.140625" style="9" customWidth="1"/>
    <col min="3" max="3" width="19.85546875" style="36" customWidth="1"/>
    <col min="4" max="4" width="17.7109375" style="23" customWidth="1"/>
    <col min="5" max="5" width="10.7109375" style="33" customWidth="1"/>
    <col min="6" max="16384" width="9.140625" style="1"/>
  </cols>
  <sheetData>
    <row r="1" spans="1:5" ht="60.75" customHeight="1" x14ac:dyDescent="0.25">
      <c r="A1" s="80" t="s">
        <v>662</v>
      </c>
      <c r="B1" s="81"/>
      <c r="C1" s="81"/>
      <c r="D1" s="81"/>
      <c r="E1" s="81"/>
    </row>
    <row r="2" spans="1:5" ht="16.5" thickBot="1" x14ac:dyDescent="0.3">
      <c r="A2" s="78"/>
      <c r="B2" s="79"/>
      <c r="E2" s="34" t="s">
        <v>470</v>
      </c>
    </row>
    <row r="3" spans="1:5" ht="33.75" thickBot="1" x14ac:dyDescent="0.3">
      <c r="A3" s="11" t="s">
        <v>0</v>
      </c>
      <c r="B3" s="11" t="s">
        <v>331</v>
      </c>
      <c r="C3" s="37" t="s">
        <v>535</v>
      </c>
      <c r="D3" s="30" t="s">
        <v>640</v>
      </c>
      <c r="E3" s="14" t="s">
        <v>351</v>
      </c>
    </row>
    <row r="4" spans="1:5" ht="16.5" thickBot="1" x14ac:dyDescent="0.3">
      <c r="A4" s="44">
        <v>1</v>
      </c>
      <c r="B4" s="44">
        <v>2</v>
      </c>
      <c r="C4" s="45">
        <v>3</v>
      </c>
      <c r="D4" s="46">
        <v>4</v>
      </c>
      <c r="E4" s="47">
        <v>5</v>
      </c>
    </row>
    <row r="5" spans="1:5" s="5" customFormat="1" thickBot="1" x14ac:dyDescent="0.25">
      <c r="A5" s="39" t="s">
        <v>1</v>
      </c>
      <c r="B5" s="12" t="s">
        <v>2</v>
      </c>
      <c r="C5" s="82">
        <f>C6</f>
        <v>4788.3</v>
      </c>
      <c r="D5" s="83">
        <v>332.9</v>
      </c>
      <c r="E5" s="40">
        <f>D5/C5</f>
        <v>6.9523630516049525E-2</v>
      </c>
    </row>
    <row r="6" spans="1:5" ht="30" x14ac:dyDescent="0.25">
      <c r="A6" s="48" t="s">
        <v>3</v>
      </c>
      <c r="B6" s="49" t="s">
        <v>4</v>
      </c>
      <c r="C6" s="84">
        <f>C7</f>
        <v>4788.3</v>
      </c>
      <c r="D6" s="85">
        <v>332.9</v>
      </c>
      <c r="E6" s="50">
        <f t="shared" ref="E6:E72" si="0">D6/C6</f>
        <v>6.9523630516049525E-2</v>
      </c>
    </row>
    <row r="7" spans="1:5" ht="30" x14ac:dyDescent="0.25">
      <c r="A7" s="28" t="s">
        <v>5</v>
      </c>
      <c r="B7" s="29" t="s">
        <v>6</v>
      </c>
      <c r="C7" s="86">
        <f>C8</f>
        <v>4788.3</v>
      </c>
      <c r="D7" s="87">
        <v>332.9</v>
      </c>
      <c r="E7" s="43">
        <f t="shared" si="0"/>
        <v>6.9523630516049525E-2</v>
      </c>
    </row>
    <row r="8" spans="1:5" ht="60.75" thickBot="1" x14ac:dyDescent="0.3">
      <c r="A8" s="54" t="s">
        <v>7</v>
      </c>
      <c r="B8" s="55" t="s">
        <v>8</v>
      </c>
      <c r="C8" s="88">
        <v>4788.3</v>
      </c>
      <c r="D8" s="89">
        <v>332.9</v>
      </c>
      <c r="E8" s="56">
        <f t="shared" si="0"/>
        <v>6.9523630516049525E-2</v>
      </c>
    </row>
    <row r="9" spans="1:5" s="5" customFormat="1" thickBot="1" x14ac:dyDescent="0.25">
      <c r="A9" s="39" t="s">
        <v>9</v>
      </c>
      <c r="B9" s="12" t="s">
        <v>10</v>
      </c>
      <c r="C9" s="90">
        <f>C10+C13+C19+C29+C32+C35</f>
        <v>177555.19999999998</v>
      </c>
      <c r="D9" s="83">
        <f>D10+D13+D19+D32+D35</f>
        <v>165001.20000000001</v>
      </c>
      <c r="E9" s="40">
        <f t="shared" si="0"/>
        <v>0.92929522762498662</v>
      </c>
    </row>
    <row r="10" spans="1:5" x14ac:dyDescent="0.25">
      <c r="A10" s="48" t="s">
        <v>471</v>
      </c>
      <c r="B10" s="49" t="s">
        <v>11</v>
      </c>
      <c r="C10" s="84">
        <f>C11</f>
        <v>16732.5</v>
      </c>
      <c r="D10" s="85">
        <f>D11</f>
        <v>19040.599999999999</v>
      </c>
      <c r="E10" s="50">
        <f t="shared" si="0"/>
        <v>1.1379411325265201</v>
      </c>
    </row>
    <row r="11" spans="1:5" ht="30" x14ac:dyDescent="0.25">
      <c r="A11" s="28" t="s">
        <v>12</v>
      </c>
      <c r="B11" s="29" t="s">
        <v>13</v>
      </c>
      <c r="C11" s="86">
        <f>C12</f>
        <v>16732.5</v>
      </c>
      <c r="D11" s="87">
        <f>D12</f>
        <v>19040.599999999999</v>
      </c>
      <c r="E11" s="43">
        <f t="shared" si="0"/>
        <v>1.1379411325265201</v>
      </c>
    </row>
    <row r="12" spans="1:5" ht="30" x14ac:dyDescent="0.25">
      <c r="A12" s="28" t="s">
        <v>14</v>
      </c>
      <c r="B12" s="29" t="s">
        <v>15</v>
      </c>
      <c r="C12" s="86">
        <v>16732.5</v>
      </c>
      <c r="D12" s="87">
        <v>19040.599999999999</v>
      </c>
      <c r="E12" s="43">
        <f t="shared" si="0"/>
        <v>1.1379411325265201</v>
      </c>
    </row>
    <row r="13" spans="1:5" x14ac:dyDescent="0.25">
      <c r="A13" s="28" t="s">
        <v>472</v>
      </c>
      <c r="B13" s="29" t="s">
        <v>16</v>
      </c>
      <c r="C13" s="86">
        <f>C14</f>
        <v>28310.6</v>
      </c>
      <c r="D13" s="87">
        <f>D14</f>
        <v>28847.200000000001</v>
      </c>
      <c r="E13" s="43">
        <f t="shared" si="0"/>
        <v>1.0189540313522145</v>
      </c>
    </row>
    <row r="14" spans="1:5" ht="30" x14ac:dyDescent="0.25">
      <c r="A14" s="28" t="s">
        <v>17</v>
      </c>
      <c r="B14" s="29" t="s">
        <v>18</v>
      </c>
      <c r="C14" s="86">
        <f>C15+C16+C17+C18</f>
        <v>28310.6</v>
      </c>
      <c r="D14" s="87">
        <f>D15+D16+D17</f>
        <v>28847.200000000001</v>
      </c>
      <c r="E14" s="43">
        <f t="shared" si="0"/>
        <v>1.0189540313522145</v>
      </c>
    </row>
    <row r="15" spans="1:5" s="17" customFormat="1" ht="45" x14ac:dyDescent="0.25">
      <c r="A15" s="28" t="s">
        <v>370</v>
      </c>
      <c r="B15" s="29" t="s">
        <v>369</v>
      </c>
      <c r="C15" s="86">
        <v>974.8</v>
      </c>
      <c r="D15" s="87">
        <v>958.8</v>
      </c>
      <c r="E15" s="43">
        <f t="shared" si="0"/>
        <v>0.98358637669265492</v>
      </c>
    </row>
    <row r="16" spans="1:5" ht="30" x14ac:dyDescent="0.25">
      <c r="A16" s="28" t="s">
        <v>19</v>
      </c>
      <c r="B16" s="29" t="s">
        <v>20</v>
      </c>
      <c r="C16" s="86">
        <v>26952.799999999999</v>
      </c>
      <c r="D16" s="87">
        <v>27500</v>
      </c>
      <c r="E16" s="43">
        <f t="shared" si="0"/>
        <v>1.0203021578463092</v>
      </c>
    </row>
    <row r="17" spans="1:5" s="26" customFormat="1" ht="60" x14ac:dyDescent="0.25">
      <c r="A17" s="28" t="s">
        <v>605</v>
      </c>
      <c r="B17" s="29" t="s">
        <v>604</v>
      </c>
      <c r="C17" s="86">
        <v>0</v>
      </c>
      <c r="D17" s="87">
        <v>388.4</v>
      </c>
      <c r="E17" s="43" t="s">
        <v>661</v>
      </c>
    </row>
    <row r="18" spans="1:5" s="35" customFormat="1" ht="75" x14ac:dyDescent="0.25">
      <c r="A18" s="28" t="s">
        <v>642</v>
      </c>
      <c r="B18" s="29" t="s">
        <v>641</v>
      </c>
      <c r="C18" s="86">
        <v>383</v>
      </c>
      <c r="D18" s="87">
        <v>0</v>
      </c>
      <c r="E18" s="43">
        <f t="shared" si="0"/>
        <v>0</v>
      </c>
    </row>
    <row r="19" spans="1:5" ht="45" x14ac:dyDescent="0.25">
      <c r="A19" s="28" t="s">
        <v>473</v>
      </c>
      <c r="B19" s="29" t="s">
        <v>21</v>
      </c>
      <c r="C19" s="91">
        <f>C20+C23</f>
        <v>67687.399999999994</v>
      </c>
      <c r="D19" s="87">
        <f>D20+D23</f>
        <v>67027.3</v>
      </c>
      <c r="E19" s="43">
        <f t="shared" si="0"/>
        <v>0.99024781569391063</v>
      </c>
    </row>
    <row r="20" spans="1:5" ht="30" x14ac:dyDescent="0.25">
      <c r="A20" s="28" t="s">
        <v>474</v>
      </c>
      <c r="B20" s="29" t="s">
        <v>22</v>
      </c>
      <c r="C20" s="91">
        <f>C21+C22</f>
        <v>10260.700000000001</v>
      </c>
      <c r="D20" s="87">
        <f>D21+D22</f>
        <v>10209.799999999999</v>
      </c>
      <c r="E20" s="43">
        <f t="shared" si="0"/>
        <v>0.9950393248024012</v>
      </c>
    </row>
    <row r="21" spans="1:5" ht="30" x14ac:dyDescent="0.25">
      <c r="A21" s="28" t="s">
        <v>23</v>
      </c>
      <c r="B21" s="29" t="s">
        <v>24</v>
      </c>
      <c r="C21" s="91">
        <v>9867.6</v>
      </c>
      <c r="D21" s="87">
        <v>9788.7999999999993</v>
      </c>
      <c r="E21" s="43">
        <f t="shared" si="0"/>
        <v>0.99201426892050737</v>
      </c>
    </row>
    <row r="22" spans="1:5" ht="30" x14ac:dyDescent="0.25">
      <c r="A22" s="28" t="s">
        <v>25</v>
      </c>
      <c r="B22" s="29" t="s">
        <v>26</v>
      </c>
      <c r="C22" s="91">
        <v>393.1</v>
      </c>
      <c r="D22" s="87">
        <v>421</v>
      </c>
      <c r="E22" s="43">
        <f t="shared" si="0"/>
        <v>1.0709743067921649</v>
      </c>
    </row>
    <row r="23" spans="1:5" ht="30" x14ac:dyDescent="0.25">
      <c r="A23" s="28" t="s">
        <v>27</v>
      </c>
      <c r="B23" s="29" t="s">
        <v>28</v>
      </c>
      <c r="C23" s="91">
        <f>C24+C25</f>
        <v>57426.7</v>
      </c>
      <c r="D23" s="87">
        <f>D24+D25</f>
        <v>56817.5</v>
      </c>
      <c r="E23" s="43">
        <f t="shared" si="0"/>
        <v>0.98939169410744487</v>
      </c>
    </row>
    <row r="24" spans="1:5" ht="45" x14ac:dyDescent="0.25">
      <c r="A24" s="28" t="s">
        <v>29</v>
      </c>
      <c r="B24" s="29" t="s">
        <v>30</v>
      </c>
      <c r="C24" s="91">
        <v>30030.3</v>
      </c>
      <c r="D24" s="87">
        <v>30423.5</v>
      </c>
      <c r="E24" s="43">
        <f t="shared" si="0"/>
        <v>1.0130934422899538</v>
      </c>
    </row>
    <row r="25" spans="1:5" ht="60" x14ac:dyDescent="0.25">
      <c r="A25" s="28" t="s">
        <v>31</v>
      </c>
      <c r="B25" s="29" t="s">
        <v>32</v>
      </c>
      <c r="C25" s="91">
        <v>27396.400000000001</v>
      </c>
      <c r="D25" s="87">
        <v>26394</v>
      </c>
      <c r="E25" s="43">
        <f t="shared" si="0"/>
        <v>0.96341125111328496</v>
      </c>
    </row>
    <row r="26" spans="1:5" s="21" customFormat="1" ht="45" hidden="1" x14ac:dyDescent="0.25">
      <c r="A26" s="28" t="s">
        <v>477</v>
      </c>
      <c r="B26" s="29" t="s">
        <v>478</v>
      </c>
      <c r="C26" s="91">
        <v>0</v>
      </c>
      <c r="D26" s="87">
        <v>0</v>
      </c>
      <c r="E26" s="43" t="e">
        <f t="shared" si="0"/>
        <v>#DIV/0!</v>
      </c>
    </row>
    <row r="27" spans="1:5" s="21" customFormat="1" hidden="1" x14ac:dyDescent="0.25">
      <c r="A27" s="28" t="s">
        <v>475</v>
      </c>
      <c r="B27" s="29" t="s">
        <v>476</v>
      </c>
      <c r="C27" s="91">
        <v>0</v>
      </c>
      <c r="D27" s="87">
        <v>0</v>
      </c>
      <c r="E27" s="43" t="e">
        <f t="shared" si="0"/>
        <v>#DIV/0!</v>
      </c>
    </row>
    <row r="28" spans="1:5" s="21" customFormat="1" ht="30" hidden="1" x14ac:dyDescent="0.25">
      <c r="A28" s="28" t="s">
        <v>479</v>
      </c>
      <c r="B28" s="29" t="s">
        <v>480</v>
      </c>
      <c r="C28" s="91">
        <v>0</v>
      </c>
      <c r="D28" s="87">
        <v>0</v>
      </c>
      <c r="E28" s="43" t="e">
        <f t="shared" si="0"/>
        <v>#DIV/0!</v>
      </c>
    </row>
    <row r="29" spans="1:5" s="35" customFormat="1" ht="45" x14ac:dyDescent="0.25">
      <c r="A29" s="28" t="s">
        <v>477</v>
      </c>
      <c r="B29" s="29" t="s">
        <v>478</v>
      </c>
      <c r="C29" s="91">
        <f>C30</f>
        <v>14249.9</v>
      </c>
      <c r="D29" s="87">
        <v>0</v>
      </c>
      <c r="E29" s="43">
        <f t="shared" si="0"/>
        <v>0</v>
      </c>
    </row>
    <row r="30" spans="1:5" s="35" customFormat="1" x14ac:dyDescent="0.25">
      <c r="A30" s="28" t="s">
        <v>643</v>
      </c>
      <c r="B30" s="29" t="s">
        <v>476</v>
      </c>
      <c r="C30" s="91">
        <f>C31</f>
        <v>14249.9</v>
      </c>
      <c r="D30" s="87">
        <v>0</v>
      </c>
      <c r="E30" s="43">
        <f t="shared" si="0"/>
        <v>0</v>
      </c>
    </row>
    <row r="31" spans="1:5" s="35" customFormat="1" ht="45" x14ac:dyDescent="0.25">
      <c r="A31" s="28" t="s">
        <v>644</v>
      </c>
      <c r="B31" s="29" t="s">
        <v>480</v>
      </c>
      <c r="C31" s="91">
        <v>14249.9</v>
      </c>
      <c r="D31" s="87">
        <v>0</v>
      </c>
      <c r="E31" s="43">
        <f t="shared" si="0"/>
        <v>0</v>
      </c>
    </row>
    <row r="32" spans="1:5" s="6" customFormat="1" ht="30" x14ac:dyDescent="0.25">
      <c r="A32" s="51" t="s">
        <v>335</v>
      </c>
      <c r="B32" s="52" t="s">
        <v>338</v>
      </c>
      <c r="C32" s="91">
        <f>C33</f>
        <v>48445.5</v>
      </c>
      <c r="D32" s="87">
        <f>D33</f>
        <v>47959.1</v>
      </c>
      <c r="E32" s="43">
        <f t="shared" si="0"/>
        <v>0.98995985179222012</v>
      </c>
    </row>
    <row r="33" spans="1:5" s="6" customFormat="1" ht="30" x14ac:dyDescent="0.25">
      <c r="A33" s="51" t="s">
        <v>336</v>
      </c>
      <c r="B33" s="52" t="s">
        <v>339</v>
      </c>
      <c r="C33" s="91">
        <f>C34</f>
        <v>48445.5</v>
      </c>
      <c r="D33" s="87">
        <f>D34</f>
        <v>47959.1</v>
      </c>
      <c r="E33" s="43">
        <f t="shared" si="0"/>
        <v>0.98995985179222012</v>
      </c>
    </row>
    <row r="34" spans="1:5" s="6" customFormat="1" ht="30" x14ac:dyDescent="0.25">
      <c r="A34" s="53" t="s">
        <v>337</v>
      </c>
      <c r="B34" s="52" t="s">
        <v>340</v>
      </c>
      <c r="C34" s="91">
        <v>48445.5</v>
      </c>
      <c r="D34" s="87">
        <v>47959.1</v>
      </c>
      <c r="E34" s="43">
        <f t="shared" si="0"/>
        <v>0.98995985179222012</v>
      </c>
    </row>
    <row r="35" spans="1:5" x14ac:dyDescent="0.25">
      <c r="A35" s="28" t="s">
        <v>481</v>
      </c>
      <c r="B35" s="29" t="s">
        <v>33</v>
      </c>
      <c r="C35" s="91">
        <f>C36+C38</f>
        <v>2129.3000000000002</v>
      </c>
      <c r="D35" s="87">
        <v>2127</v>
      </c>
      <c r="E35" s="43">
        <f t="shared" si="0"/>
        <v>0.99891983280890428</v>
      </c>
    </row>
    <row r="36" spans="1:5" s="17" customFormat="1" ht="30" x14ac:dyDescent="0.25">
      <c r="A36" s="28" t="s">
        <v>372</v>
      </c>
      <c r="B36" s="29" t="s">
        <v>371</v>
      </c>
      <c r="C36" s="91">
        <f>C37</f>
        <v>520.79999999999995</v>
      </c>
      <c r="D36" s="87">
        <f>D37</f>
        <v>520.9</v>
      </c>
      <c r="E36" s="43">
        <f t="shared" si="0"/>
        <v>1.0001920122887866</v>
      </c>
    </row>
    <row r="37" spans="1:5" s="17" customFormat="1" ht="30" x14ac:dyDescent="0.25">
      <c r="A37" s="53" t="s">
        <v>374</v>
      </c>
      <c r="B37" s="29" t="s">
        <v>373</v>
      </c>
      <c r="C37" s="91">
        <v>520.79999999999995</v>
      </c>
      <c r="D37" s="87">
        <v>520.9</v>
      </c>
      <c r="E37" s="43">
        <f t="shared" si="0"/>
        <v>1.0001920122887866</v>
      </c>
    </row>
    <row r="38" spans="1:5" ht="45" x14ac:dyDescent="0.25">
      <c r="A38" s="28" t="s">
        <v>34</v>
      </c>
      <c r="B38" s="29" t="s">
        <v>35</v>
      </c>
      <c r="C38" s="91">
        <f>C39</f>
        <v>1608.5</v>
      </c>
      <c r="D38" s="87">
        <f>D39</f>
        <v>1606</v>
      </c>
      <c r="E38" s="43">
        <f t="shared" si="0"/>
        <v>0.99844575691638171</v>
      </c>
    </row>
    <row r="39" spans="1:5" ht="60.75" thickBot="1" x14ac:dyDescent="0.3">
      <c r="A39" s="54" t="s">
        <v>36</v>
      </c>
      <c r="B39" s="55" t="s">
        <v>37</v>
      </c>
      <c r="C39" s="92">
        <v>1608.5</v>
      </c>
      <c r="D39" s="89">
        <v>1606</v>
      </c>
      <c r="E39" s="56">
        <f t="shared" si="0"/>
        <v>0.99844575691638171</v>
      </c>
    </row>
    <row r="40" spans="1:5" s="5" customFormat="1" thickBot="1" x14ac:dyDescent="0.25">
      <c r="A40" s="39" t="s">
        <v>38</v>
      </c>
      <c r="B40" s="12" t="s">
        <v>39</v>
      </c>
      <c r="C40" s="90">
        <f>C41+C47+C62+C70</f>
        <v>1001756.5000000001</v>
      </c>
      <c r="D40" s="83">
        <f>D41+D47+D62+D70</f>
        <v>1072679.7</v>
      </c>
      <c r="E40" s="40">
        <f t="shared" si="0"/>
        <v>1.0707988418343179</v>
      </c>
    </row>
    <row r="41" spans="1:5" x14ac:dyDescent="0.25">
      <c r="A41" s="48" t="s">
        <v>40</v>
      </c>
      <c r="B41" s="49" t="s">
        <v>41</v>
      </c>
      <c r="C41" s="93">
        <f>C42</f>
        <v>442470.10000000003</v>
      </c>
      <c r="D41" s="85">
        <f>D42</f>
        <v>157333.79999999999</v>
      </c>
      <c r="E41" s="50">
        <f t="shared" si="0"/>
        <v>0.35558063697411413</v>
      </c>
    </row>
    <row r="42" spans="1:5" ht="30" x14ac:dyDescent="0.25">
      <c r="A42" s="28" t="s">
        <v>42</v>
      </c>
      <c r="B42" s="29" t="s">
        <v>43</v>
      </c>
      <c r="C42" s="91">
        <f>C43+C44+C45+C46</f>
        <v>442470.10000000003</v>
      </c>
      <c r="D42" s="87">
        <f>D43+D44+D46</f>
        <v>157333.79999999999</v>
      </c>
      <c r="E42" s="43">
        <f t="shared" si="0"/>
        <v>0.35558063697411413</v>
      </c>
    </row>
    <row r="43" spans="1:5" ht="45" x14ac:dyDescent="0.25">
      <c r="A43" s="28" t="s">
        <v>44</v>
      </c>
      <c r="B43" s="29" t="s">
        <v>45</v>
      </c>
      <c r="C43" s="91">
        <v>144282.20000000001</v>
      </c>
      <c r="D43" s="87">
        <v>141654.9</v>
      </c>
      <c r="E43" s="43">
        <f t="shared" si="0"/>
        <v>0.98179054658162945</v>
      </c>
    </row>
    <row r="44" spans="1:5" s="21" customFormat="1" ht="45.75" customHeight="1" x14ac:dyDescent="0.25">
      <c r="A44" s="28" t="s">
        <v>483</v>
      </c>
      <c r="B44" s="29" t="s">
        <v>482</v>
      </c>
      <c r="C44" s="91">
        <v>5964.2</v>
      </c>
      <c r="D44" s="87">
        <v>50</v>
      </c>
      <c r="E44" s="43">
        <f t="shared" si="0"/>
        <v>8.3833540122732302E-3</v>
      </c>
    </row>
    <row r="45" spans="1:5" s="35" customFormat="1" ht="91.5" customHeight="1" x14ac:dyDescent="0.25">
      <c r="A45" s="28" t="s">
        <v>646</v>
      </c>
      <c r="B45" s="29" t="s">
        <v>645</v>
      </c>
      <c r="C45" s="91">
        <v>277087</v>
      </c>
      <c r="D45" s="87">
        <v>0</v>
      </c>
      <c r="E45" s="43">
        <f t="shared" si="0"/>
        <v>0</v>
      </c>
    </row>
    <row r="46" spans="1:5" ht="60" x14ac:dyDescent="0.25">
      <c r="A46" s="28" t="s">
        <v>46</v>
      </c>
      <c r="B46" s="29" t="s">
        <v>47</v>
      </c>
      <c r="C46" s="91">
        <v>15136.7</v>
      </c>
      <c r="D46" s="87">
        <v>15628.9</v>
      </c>
      <c r="E46" s="43">
        <f t="shared" si="0"/>
        <v>1.0325169951178261</v>
      </c>
    </row>
    <row r="47" spans="1:5" x14ac:dyDescent="0.25">
      <c r="A47" s="28" t="s">
        <v>48</v>
      </c>
      <c r="B47" s="29" t="s">
        <v>49</v>
      </c>
      <c r="C47" s="91">
        <f>C48+C54+C60</f>
        <v>475805.2</v>
      </c>
      <c r="D47" s="87">
        <f>D48+D54+D60</f>
        <v>830644.79999999993</v>
      </c>
      <c r="E47" s="43">
        <f t="shared" si="0"/>
        <v>1.7457665447960633</v>
      </c>
    </row>
    <row r="48" spans="1:5" ht="30" x14ac:dyDescent="0.25">
      <c r="A48" s="28" t="s">
        <v>50</v>
      </c>
      <c r="B48" s="29" t="s">
        <v>51</v>
      </c>
      <c r="C48" s="91">
        <f>C49+C50+C51+C52+C53</f>
        <v>449149.9</v>
      </c>
      <c r="D48" s="87">
        <f>D49+D50+D51+D52</f>
        <v>793163.7</v>
      </c>
      <c r="E48" s="43">
        <f t="shared" si="0"/>
        <v>1.765922022914844</v>
      </c>
    </row>
    <row r="49" spans="1:5" ht="45" x14ac:dyDescent="0.25">
      <c r="A49" s="28" t="s">
        <v>52</v>
      </c>
      <c r="B49" s="29" t="s">
        <v>53</v>
      </c>
      <c r="C49" s="91">
        <v>67492.7</v>
      </c>
      <c r="D49" s="87">
        <v>59202</v>
      </c>
      <c r="E49" s="43">
        <f t="shared" si="0"/>
        <v>0.87716153006176967</v>
      </c>
    </row>
    <row r="50" spans="1:5" s="17" customFormat="1" ht="45" x14ac:dyDescent="0.25">
      <c r="A50" s="28" t="s">
        <v>376</v>
      </c>
      <c r="B50" s="29" t="s">
        <v>375</v>
      </c>
      <c r="C50" s="91">
        <v>5502.3</v>
      </c>
      <c r="D50" s="87">
        <v>9994</v>
      </c>
      <c r="E50" s="43">
        <f t="shared" si="0"/>
        <v>1.8163313523435654</v>
      </c>
    </row>
    <row r="51" spans="1:5" ht="165" x14ac:dyDescent="0.25">
      <c r="A51" s="28" t="s">
        <v>334</v>
      </c>
      <c r="B51" s="29" t="s">
        <v>54</v>
      </c>
      <c r="C51" s="91">
        <v>14703.6</v>
      </c>
      <c r="D51" s="87">
        <v>17705</v>
      </c>
      <c r="E51" s="43">
        <f t="shared" si="0"/>
        <v>1.2041268804918523</v>
      </c>
    </row>
    <row r="52" spans="1:5" s="16" customFormat="1" ht="165" x14ac:dyDescent="0.25">
      <c r="A52" s="28" t="s">
        <v>367</v>
      </c>
      <c r="B52" s="29" t="s">
        <v>368</v>
      </c>
      <c r="C52" s="91">
        <v>0</v>
      </c>
      <c r="D52" s="87">
        <v>706262.7</v>
      </c>
      <c r="E52" s="43" t="s">
        <v>661</v>
      </c>
    </row>
    <row r="53" spans="1:5" s="35" customFormat="1" ht="135" x14ac:dyDescent="0.25">
      <c r="A53" s="28" t="s">
        <v>648</v>
      </c>
      <c r="B53" s="29" t="s">
        <v>647</v>
      </c>
      <c r="C53" s="91">
        <v>361451.3</v>
      </c>
      <c r="D53" s="87">
        <v>0</v>
      </c>
      <c r="E53" s="43">
        <f t="shared" si="0"/>
        <v>0</v>
      </c>
    </row>
    <row r="54" spans="1:5" ht="60" x14ac:dyDescent="0.25">
      <c r="A54" s="28" t="s">
        <v>55</v>
      </c>
      <c r="B54" s="29" t="s">
        <v>56</v>
      </c>
      <c r="C54" s="91">
        <f>C55+C56+C57+C58+C59</f>
        <v>25942.5</v>
      </c>
      <c r="D54" s="87">
        <f>D56+D57+D58+D59</f>
        <v>36051.9</v>
      </c>
      <c r="E54" s="43">
        <f t="shared" si="0"/>
        <v>1.3896848800231281</v>
      </c>
    </row>
    <row r="55" spans="1:5" s="35" customFormat="1" ht="45" x14ac:dyDescent="0.25">
      <c r="A55" s="28" t="s">
        <v>57</v>
      </c>
      <c r="B55" s="29" t="s">
        <v>649</v>
      </c>
      <c r="C55" s="91">
        <v>2195</v>
      </c>
      <c r="D55" s="87">
        <v>0</v>
      </c>
      <c r="E55" s="43">
        <f t="shared" si="0"/>
        <v>0</v>
      </c>
    </row>
    <row r="56" spans="1:5" s="27" customFormat="1" ht="60" x14ac:dyDescent="0.25">
      <c r="A56" s="28" t="s">
        <v>611</v>
      </c>
      <c r="B56" s="29" t="s">
        <v>610</v>
      </c>
      <c r="C56" s="91">
        <v>0</v>
      </c>
      <c r="D56" s="87">
        <v>420</v>
      </c>
      <c r="E56" s="43" t="s">
        <v>661</v>
      </c>
    </row>
    <row r="57" spans="1:5" ht="45" x14ac:dyDescent="0.25">
      <c r="A57" s="28" t="s">
        <v>58</v>
      </c>
      <c r="B57" s="29" t="s">
        <v>59</v>
      </c>
      <c r="C57" s="91">
        <v>15.6</v>
      </c>
      <c r="D57" s="87">
        <v>12.6</v>
      </c>
      <c r="E57" s="43">
        <f t="shared" si="0"/>
        <v>0.80769230769230771</v>
      </c>
    </row>
    <row r="58" spans="1:5" ht="45" x14ac:dyDescent="0.25">
      <c r="A58" s="28" t="s">
        <v>60</v>
      </c>
      <c r="B58" s="29" t="s">
        <v>61</v>
      </c>
      <c r="C58" s="91">
        <v>15355.1</v>
      </c>
      <c r="D58" s="87">
        <v>22566.7</v>
      </c>
      <c r="E58" s="43">
        <f t="shared" si="0"/>
        <v>1.469655033181158</v>
      </c>
    </row>
    <row r="59" spans="1:5" s="6" customFormat="1" ht="60" x14ac:dyDescent="0.25">
      <c r="A59" s="57" t="s">
        <v>341</v>
      </c>
      <c r="B59" s="52" t="s">
        <v>342</v>
      </c>
      <c r="C59" s="91">
        <v>8376.7999999999993</v>
      </c>
      <c r="D59" s="87">
        <v>13052.6</v>
      </c>
      <c r="E59" s="43">
        <f t="shared" si="0"/>
        <v>1.5581845095979374</v>
      </c>
    </row>
    <row r="60" spans="1:5" s="17" customFormat="1" ht="60" x14ac:dyDescent="0.25">
      <c r="A60" s="57" t="s">
        <v>378</v>
      </c>
      <c r="B60" s="52" t="s">
        <v>377</v>
      </c>
      <c r="C60" s="91">
        <f>C61</f>
        <v>712.8</v>
      </c>
      <c r="D60" s="87">
        <f>D61</f>
        <v>1429.2</v>
      </c>
      <c r="E60" s="43">
        <f t="shared" si="0"/>
        <v>2.0050505050505052</v>
      </c>
    </row>
    <row r="61" spans="1:5" s="17" customFormat="1" ht="30" x14ac:dyDescent="0.25">
      <c r="A61" s="28" t="s">
        <v>380</v>
      </c>
      <c r="B61" s="52" t="s">
        <v>379</v>
      </c>
      <c r="C61" s="91">
        <v>712.8</v>
      </c>
      <c r="D61" s="87">
        <v>1429.2</v>
      </c>
      <c r="E61" s="43">
        <f t="shared" si="0"/>
        <v>2.0050505050505052</v>
      </c>
    </row>
    <row r="62" spans="1:5" ht="30" x14ac:dyDescent="0.25">
      <c r="A62" s="28" t="s">
        <v>62</v>
      </c>
      <c r="B62" s="29" t="s">
        <v>63</v>
      </c>
      <c r="C62" s="91">
        <f>C63+C66+C68</f>
        <v>67285.3</v>
      </c>
      <c r="D62" s="87">
        <f>D63+D66+D68</f>
        <v>68529.5</v>
      </c>
      <c r="E62" s="43">
        <f t="shared" si="0"/>
        <v>1.0184914089704586</v>
      </c>
    </row>
    <row r="63" spans="1:5" ht="30" x14ac:dyDescent="0.25">
      <c r="A63" s="28" t="s">
        <v>64</v>
      </c>
      <c r="B63" s="29" t="s">
        <v>65</v>
      </c>
      <c r="C63" s="91">
        <f>C64+C65</f>
        <v>62905.3</v>
      </c>
      <c r="D63" s="87">
        <f>D64+D65</f>
        <v>55012.899999999994</v>
      </c>
      <c r="E63" s="43">
        <f t="shared" si="0"/>
        <v>0.8745352140439675</v>
      </c>
    </row>
    <row r="64" spans="1:5" ht="45" x14ac:dyDescent="0.25">
      <c r="A64" s="28" t="s">
        <v>66</v>
      </c>
      <c r="B64" s="29" t="s">
        <v>67</v>
      </c>
      <c r="C64" s="91">
        <v>59737.5</v>
      </c>
      <c r="D64" s="87">
        <v>54909.7</v>
      </c>
      <c r="E64" s="43">
        <f t="shared" si="0"/>
        <v>0.91918309269721699</v>
      </c>
    </row>
    <row r="65" spans="1:5" s="24" customFormat="1" ht="45" x14ac:dyDescent="0.25">
      <c r="A65" s="28" t="s">
        <v>537</v>
      </c>
      <c r="B65" s="29" t="s">
        <v>536</v>
      </c>
      <c r="C65" s="91">
        <v>3167.8</v>
      </c>
      <c r="D65" s="87">
        <v>103.2</v>
      </c>
      <c r="E65" s="43">
        <f t="shared" si="0"/>
        <v>3.25778142559505E-2</v>
      </c>
    </row>
    <row r="66" spans="1:5" s="27" customFormat="1" ht="60" x14ac:dyDescent="0.25">
      <c r="A66" s="28" t="s">
        <v>608</v>
      </c>
      <c r="B66" s="29" t="s">
        <v>606</v>
      </c>
      <c r="C66" s="91">
        <v>0</v>
      </c>
      <c r="D66" s="87">
        <f>D67</f>
        <v>4885</v>
      </c>
      <c r="E66" s="43" t="s">
        <v>661</v>
      </c>
    </row>
    <row r="67" spans="1:5" s="27" customFormat="1" ht="30" x14ac:dyDescent="0.25">
      <c r="A67" s="28" t="s">
        <v>609</v>
      </c>
      <c r="B67" s="29" t="s">
        <v>607</v>
      </c>
      <c r="C67" s="91">
        <v>0</v>
      </c>
      <c r="D67" s="87">
        <v>4885</v>
      </c>
      <c r="E67" s="43" t="s">
        <v>661</v>
      </c>
    </row>
    <row r="68" spans="1:5" s="18" customFormat="1" ht="45" x14ac:dyDescent="0.25">
      <c r="A68" s="58" t="s">
        <v>434</v>
      </c>
      <c r="B68" s="29" t="s">
        <v>433</v>
      </c>
      <c r="C68" s="91">
        <f>C69</f>
        <v>4380</v>
      </c>
      <c r="D68" s="87">
        <f>D69</f>
        <v>8631.6</v>
      </c>
      <c r="E68" s="43">
        <f t="shared" si="0"/>
        <v>1.9706849315068493</v>
      </c>
    </row>
    <row r="69" spans="1:5" s="18" customFormat="1" ht="30" x14ac:dyDescent="0.25">
      <c r="A69" s="59" t="s">
        <v>435</v>
      </c>
      <c r="B69" s="29" t="s">
        <v>432</v>
      </c>
      <c r="C69" s="91">
        <v>4380</v>
      </c>
      <c r="D69" s="87">
        <v>8631.6</v>
      </c>
      <c r="E69" s="43">
        <f t="shared" si="0"/>
        <v>1.9706849315068493</v>
      </c>
    </row>
    <row r="70" spans="1:5" x14ac:dyDescent="0.25">
      <c r="A70" s="28" t="s">
        <v>68</v>
      </c>
      <c r="B70" s="29" t="s">
        <v>69</v>
      </c>
      <c r="C70" s="91">
        <f>C71</f>
        <v>16195.900000000001</v>
      </c>
      <c r="D70" s="87">
        <f>D72+D73+D74</f>
        <v>16171.6</v>
      </c>
      <c r="E70" s="43">
        <f t="shared" si="0"/>
        <v>0.99849962027426686</v>
      </c>
    </row>
    <row r="71" spans="1:5" ht="30" x14ac:dyDescent="0.25">
      <c r="A71" s="28" t="s">
        <v>70</v>
      </c>
      <c r="B71" s="29" t="s">
        <v>71</v>
      </c>
      <c r="C71" s="91">
        <f>C72+C73+C74</f>
        <v>16195.900000000001</v>
      </c>
      <c r="D71" s="87">
        <f>D72+D73+D74</f>
        <v>16171.6</v>
      </c>
      <c r="E71" s="43">
        <f t="shared" si="0"/>
        <v>0.99849962027426686</v>
      </c>
    </row>
    <row r="72" spans="1:5" ht="30" x14ac:dyDescent="0.25">
      <c r="A72" s="28" t="s">
        <v>72</v>
      </c>
      <c r="B72" s="29" t="s">
        <v>73</v>
      </c>
      <c r="C72" s="91">
        <v>1734.8</v>
      </c>
      <c r="D72" s="87">
        <v>1073.8</v>
      </c>
      <c r="E72" s="43">
        <f t="shared" si="0"/>
        <v>0.61897625086465302</v>
      </c>
    </row>
    <row r="73" spans="1:5" ht="45" x14ac:dyDescent="0.25">
      <c r="A73" s="28" t="s">
        <v>74</v>
      </c>
      <c r="B73" s="29" t="s">
        <v>75</v>
      </c>
      <c r="C73" s="91">
        <v>5872.1</v>
      </c>
      <c r="D73" s="87">
        <v>6331.8</v>
      </c>
      <c r="E73" s="43">
        <f t="shared" ref="E73:E135" si="1">D73/C73</f>
        <v>1.0782854515420377</v>
      </c>
    </row>
    <row r="74" spans="1:5" ht="30.75" thickBot="1" x14ac:dyDescent="0.3">
      <c r="A74" s="54" t="s">
        <v>76</v>
      </c>
      <c r="B74" s="55" t="s">
        <v>77</v>
      </c>
      <c r="C74" s="92">
        <v>8589</v>
      </c>
      <c r="D74" s="89">
        <v>8766</v>
      </c>
      <c r="E74" s="56">
        <f t="shared" si="1"/>
        <v>1.0206077541040866</v>
      </c>
    </row>
    <row r="75" spans="1:5" s="5" customFormat="1" thickBot="1" x14ac:dyDescent="0.25">
      <c r="A75" s="39" t="s">
        <v>78</v>
      </c>
      <c r="B75" s="12" t="s">
        <v>79</v>
      </c>
      <c r="C75" s="90">
        <f>C76+C82+C86+C91+C94</f>
        <v>30262.800000000003</v>
      </c>
      <c r="D75" s="83">
        <f>D76+D82+D86+D91+D94</f>
        <v>22947.599999999999</v>
      </c>
      <c r="E75" s="40">
        <f t="shared" si="1"/>
        <v>0.75827748919465465</v>
      </c>
    </row>
    <row r="76" spans="1:5" x14ac:dyDescent="0.25">
      <c r="A76" s="48" t="s">
        <v>80</v>
      </c>
      <c r="B76" s="49" t="s">
        <v>81</v>
      </c>
      <c r="C76" s="93">
        <f>C77+C80</f>
        <v>23769.9</v>
      </c>
      <c r="D76" s="85">
        <f>D77+D80</f>
        <v>14703</v>
      </c>
      <c r="E76" s="50">
        <f t="shared" si="1"/>
        <v>0.61855539989650776</v>
      </c>
    </row>
    <row r="77" spans="1:5" ht="60" x14ac:dyDescent="0.25">
      <c r="A77" s="28" t="s">
        <v>82</v>
      </c>
      <c r="B77" s="29" t="s">
        <v>83</v>
      </c>
      <c r="C77" s="91">
        <f>C78+C79</f>
        <v>17450.7</v>
      </c>
      <c r="D77" s="87">
        <f>D78+D79</f>
        <v>7823.6</v>
      </c>
      <c r="E77" s="43">
        <f t="shared" si="1"/>
        <v>0.44832585512329021</v>
      </c>
    </row>
    <row r="78" spans="1:5" ht="30" x14ac:dyDescent="0.25">
      <c r="A78" s="28" t="s">
        <v>84</v>
      </c>
      <c r="B78" s="29" t="s">
        <v>85</v>
      </c>
      <c r="C78" s="91">
        <v>15355.6</v>
      </c>
      <c r="D78" s="87">
        <v>6443.7</v>
      </c>
      <c r="E78" s="43">
        <f t="shared" si="1"/>
        <v>0.41963192581208159</v>
      </c>
    </row>
    <row r="79" spans="1:5" ht="30" x14ac:dyDescent="0.25">
      <c r="A79" s="28" t="s">
        <v>86</v>
      </c>
      <c r="B79" s="29" t="s">
        <v>87</v>
      </c>
      <c r="C79" s="91">
        <v>2095.1</v>
      </c>
      <c r="D79" s="87">
        <v>1379.9</v>
      </c>
      <c r="E79" s="43">
        <f t="shared" si="1"/>
        <v>0.65863204620304527</v>
      </c>
    </row>
    <row r="80" spans="1:5" ht="30" x14ac:dyDescent="0.25">
      <c r="A80" s="28" t="s">
        <v>88</v>
      </c>
      <c r="B80" s="29" t="s">
        <v>89</v>
      </c>
      <c r="C80" s="91">
        <f>C81</f>
        <v>6319.2</v>
      </c>
      <c r="D80" s="87">
        <f>D81</f>
        <v>6879.4</v>
      </c>
      <c r="E80" s="43">
        <f t="shared" si="1"/>
        <v>1.088650462083808</v>
      </c>
    </row>
    <row r="81" spans="1:5" ht="30" x14ac:dyDescent="0.25">
      <c r="A81" s="28" t="s">
        <v>90</v>
      </c>
      <c r="B81" s="29" t="s">
        <v>91</v>
      </c>
      <c r="C81" s="91">
        <v>6319.2</v>
      </c>
      <c r="D81" s="87">
        <v>6879.4</v>
      </c>
      <c r="E81" s="43">
        <f t="shared" si="1"/>
        <v>1.088650462083808</v>
      </c>
    </row>
    <row r="82" spans="1:5" s="17" customFormat="1" x14ac:dyDescent="0.25">
      <c r="A82" s="28" t="s">
        <v>382</v>
      </c>
      <c r="B82" s="29" t="s">
        <v>381</v>
      </c>
      <c r="C82" s="91">
        <f>C83</f>
        <v>1465.9</v>
      </c>
      <c r="D82" s="87">
        <f>D83</f>
        <v>901.4</v>
      </c>
      <c r="E82" s="43">
        <f t="shared" si="1"/>
        <v>0.61491234054164667</v>
      </c>
    </row>
    <row r="83" spans="1:5" s="17" customFormat="1" ht="45" x14ac:dyDescent="0.25">
      <c r="A83" s="28" t="s">
        <v>384</v>
      </c>
      <c r="B83" s="29" t="s">
        <v>383</v>
      </c>
      <c r="C83" s="91">
        <f>C84+C85</f>
        <v>1465.9</v>
      </c>
      <c r="D83" s="87">
        <f>D84</f>
        <v>901.4</v>
      </c>
      <c r="E83" s="43">
        <f t="shared" si="1"/>
        <v>0.61491234054164667</v>
      </c>
    </row>
    <row r="84" spans="1:5" s="21" customFormat="1" ht="30" x14ac:dyDescent="0.25">
      <c r="A84" s="28" t="s">
        <v>485</v>
      </c>
      <c r="B84" s="29" t="s">
        <v>484</v>
      </c>
      <c r="C84" s="91">
        <v>673.9</v>
      </c>
      <c r="D84" s="87">
        <v>901.4</v>
      </c>
      <c r="E84" s="43">
        <f t="shared" si="1"/>
        <v>1.3375871791066924</v>
      </c>
    </row>
    <row r="85" spans="1:5" s="35" customFormat="1" ht="45" x14ac:dyDescent="0.25">
      <c r="A85" s="28" t="s">
        <v>651</v>
      </c>
      <c r="B85" s="29" t="s">
        <v>650</v>
      </c>
      <c r="C85" s="91">
        <v>792</v>
      </c>
      <c r="D85" s="87">
        <v>0</v>
      </c>
      <c r="E85" s="43">
        <f t="shared" si="1"/>
        <v>0</v>
      </c>
    </row>
    <row r="86" spans="1:5" s="17" customFormat="1" x14ac:dyDescent="0.25">
      <c r="A86" s="28" t="s">
        <v>386</v>
      </c>
      <c r="B86" s="29" t="s">
        <v>385</v>
      </c>
      <c r="C86" s="91">
        <f>C87</f>
        <v>4887</v>
      </c>
      <c r="D86" s="87">
        <f>D88+D89+D90</f>
        <v>4921.8999999999996</v>
      </c>
      <c r="E86" s="43">
        <f t="shared" si="1"/>
        <v>1.0071413955391855</v>
      </c>
    </row>
    <row r="87" spans="1:5" s="17" customFormat="1" ht="45" x14ac:dyDescent="0.25">
      <c r="A87" s="60" t="s">
        <v>388</v>
      </c>
      <c r="B87" s="29" t="s">
        <v>387</v>
      </c>
      <c r="C87" s="91">
        <f>C88+C89+C90</f>
        <v>4887</v>
      </c>
      <c r="D87" s="87">
        <f>D88+D89+D90</f>
        <v>4921.8999999999996</v>
      </c>
      <c r="E87" s="43">
        <f t="shared" si="1"/>
        <v>1.0071413955391855</v>
      </c>
    </row>
    <row r="88" spans="1:5" s="22" customFormat="1" ht="45" x14ac:dyDescent="0.25">
      <c r="A88" s="60" t="s">
        <v>510</v>
      </c>
      <c r="B88" s="29" t="s">
        <v>509</v>
      </c>
      <c r="C88" s="91">
        <v>65.099999999999994</v>
      </c>
      <c r="D88" s="87">
        <v>72</v>
      </c>
      <c r="E88" s="43">
        <f t="shared" si="1"/>
        <v>1.1059907834101383</v>
      </c>
    </row>
    <row r="89" spans="1:5" s="21" customFormat="1" ht="45" x14ac:dyDescent="0.25">
      <c r="A89" s="60" t="s">
        <v>487</v>
      </c>
      <c r="B89" s="29" t="s">
        <v>486</v>
      </c>
      <c r="C89" s="91">
        <v>3449.4</v>
      </c>
      <c r="D89" s="87">
        <v>3453</v>
      </c>
      <c r="E89" s="43">
        <f t="shared" si="1"/>
        <v>1.0010436597669159</v>
      </c>
    </row>
    <row r="90" spans="1:5" s="17" customFormat="1" ht="45" x14ac:dyDescent="0.25">
      <c r="A90" s="60" t="s">
        <v>488</v>
      </c>
      <c r="B90" s="29" t="s">
        <v>389</v>
      </c>
      <c r="C90" s="91">
        <v>1372.5</v>
      </c>
      <c r="D90" s="87">
        <v>1396.9</v>
      </c>
      <c r="E90" s="43">
        <f t="shared" si="1"/>
        <v>1.0177777777777779</v>
      </c>
    </row>
    <row r="91" spans="1:5" s="15" customFormat="1" x14ac:dyDescent="0.25">
      <c r="A91" s="28" t="s">
        <v>146</v>
      </c>
      <c r="B91" s="29" t="s">
        <v>353</v>
      </c>
      <c r="C91" s="91">
        <f>C92</f>
        <v>0</v>
      </c>
      <c r="D91" s="87">
        <f>D92</f>
        <v>2281.3000000000002</v>
      </c>
      <c r="E91" s="43" t="s">
        <v>661</v>
      </c>
    </row>
    <row r="92" spans="1:5" s="15" customFormat="1" ht="45" x14ac:dyDescent="0.25">
      <c r="A92" s="28" t="s">
        <v>352</v>
      </c>
      <c r="B92" s="29" t="s">
        <v>354</v>
      </c>
      <c r="C92" s="91">
        <f>C93</f>
        <v>0</v>
      </c>
      <c r="D92" s="87">
        <f>D93</f>
        <v>2281.3000000000002</v>
      </c>
      <c r="E92" s="43" t="s">
        <v>661</v>
      </c>
    </row>
    <row r="93" spans="1:5" s="15" customFormat="1" ht="45" x14ac:dyDescent="0.25">
      <c r="A93" s="28" t="s">
        <v>57</v>
      </c>
      <c r="B93" s="29" t="s">
        <v>355</v>
      </c>
      <c r="C93" s="91">
        <v>0</v>
      </c>
      <c r="D93" s="87">
        <v>2281.3000000000002</v>
      </c>
      <c r="E93" s="43" t="s">
        <v>661</v>
      </c>
    </row>
    <row r="94" spans="1:5" ht="30" x14ac:dyDescent="0.25">
      <c r="A94" s="28" t="s">
        <v>92</v>
      </c>
      <c r="B94" s="29" t="s">
        <v>93</v>
      </c>
      <c r="C94" s="91">
        <f>C95</f>
        <v>140</v>
      </c>
      <c r="D94" s="87">
        <f>D95</f>
        <v>140</v>
      </c>
      <c r="E94" s="43">
        <f t="shared" si="1"/>
        <v>1</v>
      </c>
    </row>
    <row r="95" spans="1:5" x14ac:dyDescent="0.25">
      <c r="A95" s="28" t="s">
        <v>94</v>
      </c>
      <c r="B95" s="29" t="s">
        <v>95</v>
      </c>
      <c r="C95" s="91">
        <f>C96</f>
        <v>140</v>
      </c>
      <c r="D95" s="87">
        <f>D96</f>
        <v>140</v>
      </c>
      <c r="E95" s="43">
        <f t="shared" si="1"/>
        <v>1</v>
      </c>
    </row>
    <row r="96" spans="1:5" s="17" customFormat="1" ht="30.75" thickBot="1" x14ac:dyDescent="0.3">
      <c r="A96" s="61" t="s">
        <v>391</v>
      </c>
      <c r="B96" s="55" t="s">
        <v>390</v>
      </c>
      <c r="C96" s="92">
        <v>140</v>
      </c>
      <c r="D96" s="89">
        <v>140</v>
      </c>
      <c r="E96" s="56">
        <f t="shared" si="1"/>
        <v>1</v>
      </c>
    </row>
    <row r="97" spans="1:5" s="5" customFormat="1" thickBot="1" x14ac:dyDescent="0.25">
      <c r="A97" s="39" t="s">
        <v>96</v>
      </c>
      <c r="B97" s="12" t="s">
        <v>97</v>
      </c>
      <c r="C97" s="90">
        <f>C98+C106</f>
        <v>96195.8</v>
      </c>
      <c r="D97" s="83">
        <f>D98+D106</f>
        <v>131674.90000000002</v>
      </c>
      <c r="E97" s="40">
        <f t="shared" si="1"/>
        <v>1.3688217157090021</v>
      </c>
    </row>
    <row r="98" spans="1:5" x14ac:dyDescent="0.25">
      <c r="A98" s="48" t="s">
        <v>98</v>
      </c>
      <c r="B98" s="49" t="s">
        <v>99</v>
      </c>
      <c r="C98" s="93">
        <f>C99+C104</f>
        <v>44985.2</v>
      </c>
      <c r="D98" s="85">
        <f>D99+D104</f>
        <v>93707.200000000012</v>
      </c>
      <c r="E98" s="50" t="s">
        <v>534</v>
      </c>
    </row>
    <row r="99" spans="1:5" ht="45" x14ac:dyDescent="0.25">
      <c r="A99" s="28" t="s">
        <v>100</v>
      </c>
      <c r="B99" s="29" t="s">
        <v>101</v>
      </c>
      <c r="C99" s="91">
        <f>C100+C101+C102+C103</f>
        <v>44985.2</v>
      </c>
      <c r="D99" s="87">
        <f>D101+D102+D103</f>
        <v>61983.3</v>
      </c>
      <c r="E99" s="43">
        <f t="shared" si="1"/>
        <v>1.3778598294550208</v>
      </c>
    </row>
    <row r="100" spans="1:5" s="35" customFormat="1" ht="30" x14ac:dyDescent="0.25">
      <c r="A100" s="28" t="s">
        <v>653</v>
      </c>
      <c r="B100" s="29" t="s">
        <v>652</v>
      </c>
      <c r="C100" s="91">
        <v>5100</v>
      </c>
      <c r="D100" s="87">
        <v>0</v>
      </c>
      <c r="E100" s="43">
        <f t="shared" si="1"/>
        <v>0</v>
      </c>
    </row>
    <row r="101" spans="1:5" ht="30" x14ac:dyDescent="0.25">
      <c r="A101" s="28" t="s">
        <v>102</v>
      </c>
      <c r="B101" s="29" t="s">
        <v>103</v>
      </c>
      <c r="C101" s="91">
        <v>2960.5</v>
      </c>
      <c r="D101" s="87">
        <v>2971.3</v>
      </c>
      <c r="E101" s="43">
        <f t="shared" si="1"/>
        <v>1.003648032426955</v>
      </c>
    </row>
    <row r="102" spans="1:5" ht="30" x14ac:dyDescent="0.25">
      <c r="A102" s="28" t="s">
        <v>104</v>
      </c>
      <c r="B102" s="29" t="s">
        <v>105</v>
      </c>
      <c r="C102" s="91">
        <v>36924.699999999997</v>
      </c>
      <c r="D102" s="87">
        <v>50102</v>
      </c>
      <c r="E102" s="43">
        <f t="shared" si="1"/>
        <v>1.3568695209439752</v>
      </c>
    </row>
    <row r="103" spans="1:5" s="22" customFormat="1" ht="29.25" customHeight="1" x14ac:dyDescent="0.25">
      <c r="A103" s="28" t="s">
        <v>512</v>
      </c>
      <c r="B103" s="29" t="s">
        <v>511</v>
      </c>
      <c r="C103" s="91">
        <v>0</v>
      </c>
      <c r="D103" s="87">
        <v>8910</v>
      </c>
      <c r="E103" s="43" t="s">
        <v>661</v>
      </c>
    </row>
    <row r="104" spans="1:5" s="27" customFormat="1" ht="29.25" customHeight="1" x14ac:dyDescent="0.25">
      <c r="A104" s="28" t="s">
        <v>614</v>
      </c>
      <c r="B104" s="29" t="s">
        <v>612</v>
      </c>
      <c r="C104" s="91">
        <f>C105</f>
        <v>0</v>
      </c>
      <c r="D104" s="87">
        <f>D105</f>
        <v>31723.9</v>
      </c>
      <c r="E104" s="43" t="s">
        <v>661</v>
      </c>
    </row>
    <row r="105" spans="1:5" s="27" customFormat="1" ht="29.25" customHeight="1" x14ac:dyDescent="0.25">
      <c r="A105" s="28" t="s">
        <v>615</v>
      </c>
      <c r="B105" s="29" t="s">
        <v>613</v>
      </c>
      <c r="C105" s="91">
        <v>0</v>
      </c>
      <c r="D105" s="87">
        <v>31723.9</v>
      </c>
      <c r="E105" s="43" t="s">
        <v>661</v>
      </c>
    </row>
    <row r="106" spans="1:5" x14ac:dyDescent="0.25">
      <c r="A106" s="28" t="s">
        <v>106</v>
      </c>
      <c r="B106" s="29" t="s">
        <v>107</v>
      </c>
      <c r="C106" s="91">
        <f>C107</f>
        <v>51210.600000000006</v>
      </c>
      <c r="D106" s="87">
        <f>D107</f>
        <v>37967.699999999997</v>
      </c>
      <c r="E106" s="43">
        <f t="shared" si="1"/>
        <v>0.74140314700472154</v>
      </c>
    </row>
    <row r="107" spans="1:5" x14ac:dyDescent="0.25">
      <c r="A107" s="28" t="s">
        <v>108</v>
      </c>
      <c r="B107" s="29" t="s">
        <v>109</v>
      </c>
      <c r="C107" s="91">
        <f>C108+C109</f>
        <v>51210.600000000006</v>
      </c>
      <c r="D107" s="87">
        <f>D108+D109</f>
        <v>37967.699999999997</v>
      </c>
      <c r="E107" s="43">
        <f t="shared" si="1"/>
        <v>0.74140314700472154</v>
      </c>
    </row>
    <row r="108" spans="1:5" ht="60" x14ac:dyDescent="0.25">
      <c r="A108" s="28" t="s">
        <v>110</v>
      </c>
      <c r="B108" s="29" t="s">
        <v>111</v>
      </c>
      <c r="C108" s="91">
        <v>32762.400000000001</v>
      </c>
      <c r="D108" s="87">
        <v>23119.200000000001</v>
      </c>
      <c r="E108" s="43">
        <f t="shared" si="1"/>
        <v>0.70566258882133182</v>
      </c>
    </row>
    <row r="109" spans="1:5" ht="60.75" thickBot="1" x14ac:dyDescent="0.3">
      <c r="A109" s="54" t="s">
        <v>112</v>
      </c>
      <c r="B109" s="55" t="s">
        <v>113</v>
      </c>
      <c r="C109" s="92">
        <v>18448.2</v>
      </c>
      <c r="D109" s="89">
        <v>14848.5</v>
      </c>
      <c r="E109" s="56">
        <f t="shared" si="1"/>
        <v>0.80487527238429757</v>
      </c>
    </row>
    <row r="110" spans="1:5" s="19" customFormat="1" ht="15.75" thickBot="1" x14ac:dyDescent="0.3">
      <c r="A110" s="39" t="s">
        <v>436</v>
      </c>
      <c r="B110" s="12" t="s">
        <v>437</v>
      </c>
      <c r="C110" s="90">
        <f t="shared" ref="C110:D112" si="2">C111</f>
        <v>1068.5</v>
      </c>
      <c r="D110" s="83">
        <f t="shared" si="2"/>
        <v>1200.9000000000001</v>
      </c>
      <c r="E110" s="40">
        <f t="shared" si="1"/>
        <v>1.1239120262049602</v>
      </c>
    </row>
    <row r="111" spans="1:5" s="19" customFormat="1" ht="30" x14ac:dyDescent="0.25">
      <c r="A111" s="48" t="s">
        <v>438</v>
      </c>
      <c r="B111" s="49" t="s">
        <v>439</v>
      </c>
      <c r="C111" s="93">
        <f t="shared" si="2"/>
        <v>1068.5</v>
      </c>
      <c r="D111" s="85">
        <f t="shared" si="2"/>
        <v>1200.9000000000001</v>
      </c>
      <c r="E111" s="50">
        <f t="shared" si="1"/>
        <v>1.1239120262049602</v>
      </c>
    </row>
    <row r="112" spans="1:5" s="19" customFormat="1" ht="45" x14ac:dyDescent="0.25">
      <c r="A112" s="28" t="s">
        <v>440</v>
      </c>
      <c r="B112" s="29" t="s">
        <v>441</v>
      </c>
      <c r="C112" s="91">
        <f t="shared" si="2"/>
        <v>1068.5</v>
      </c>
      <c r="D112" s="87">
        <f t="shared" si="2"/>
        <v>1200.9000000000001</v>
      </c>
      <c r="E112" s="43">
        <f t="shared" si="1"/>
        <v>1.1239120262049602</v>
      </c>
    </row>
    <row r="113" spans="1:8" s="19" customFormat="1" ht="45.75" thickBot="1" x14ac:dyDescent="0.3">
      <c r="A113" s="65" t="s">
        <v>443</v>
      </c>
      <c r="B113" s="55" t="s">
        <v>442</v>
      </c>
      <c r="C113" s="92">
        <v>1068.5</v>
      </c>
      <c r="D113" s="89">
        <v>1200.9000000000001</v>
      </c>
      <c r="E113" s="56">
        <f t="shared" si="1"/>
        <v>1.1239120262049602</v>
      </c>
    </row>
    <row r="114" spans="1:8" s="7" customFormat="1" ht="29.25" thickBot="1" x14ac:dyDescent="0.25">
      <c r="A114" s="39" t="s">
        <v>114</v>
      </c>
      <c r="B114" s="12" t="s">
        <v>115</v>
      </c>
      <c r="C114" s="90">
        <f>C115+C129+C134+C137+C140+C143</f>
        <v>55270.400000000001</v>
      </c>
      <c r="D114" s="83">
        <f>D115+D129+D134+D137+D140+D143</f>
        <v>46265.8</v>
      </c>
      <c r="E114" s="40">
        <f t="shared" si="1"/>
        <v>0.83708096919870312</v>
      </c>
      <c r="F114" s="5"/>
      <c r="G114" s="5"/>
      <c r="H114" s="5"/>
    </row>
    <row r="115" spans="1:8" x14ac:dyDescent="0.25">
      <c r="A115" s="48" t="s">
        <v>116</v>
      </c>
      <c r="B115" s="49" t="s">
        <v>117</v>
      </c>
      <c r="C115" s="93">
        <f>C116+C118+C120+C122+C124</f>
        <v>31778.700000000004</v>
      </c>
      <c r="D115" s="85">
        <f>D116+D118+D120+D122+D124</f>
        <v>21599</v>
      </c>
      <c r="E115" s="50">
        <f t="shared" si="1"/>
        <v>0.67966908652650981</v>
      </c>
    </row>
    <row r="116" spans="1:8" s="21" customFormat="1" ht="45" x14ac:dyDescent="0.25">
      <c r="A116" s="28" t="s">
        <v>490</v>
      </c>
      <c r="B116" s="29" t="s">
        <v>489</v>
      </c>
      <c r="C116" s="91">
        <f>C117</f>
        <v>995</v>
      </c>
      <c r="D116" s="87">
        <f>D117</f>
        <v>167.5</v>
      </c>
      <c r="E116" s="43">
        <f t="shared" si="1"/>
        <v>0.16834170854271358</v>
      </c>
    </row>
    <row r="117" spans="1:8" s="21" customFormat="1" ht="73.5" customHeight="1" x14ac:dyDescent="0.25">
      <c r="A117" s="28" t="s">
        <v>492</v>
      </c>
      <c r="B117" s="29" t="s">
        <v>491</v>
      </c>
      <c r="C117" s="91">
        <v>995</v>
      </c>
      <c r="D117" s="87">
        <v>167.5</v>
      </c>
      <c r="E117" s="43">
        <f t="shared" si="1"/>
        <v>0.16834170854271358</v>
      </c>
    </row>
    <row r="118" spans="1:8" s="17" customFormat="1" ht="60" x14ac:dyDescent="0.25">
      <c r="A118" s="62" t="s">
        <v>393</v>
      </c>
      <c r="B118" s="29" t="s">
        <v>392</v>
      </c>
      <c r="C118" s="91">
        <f>C119</f>
        <v>291.2</v>
      </c>
      <c r="D118" s="87">
        <f>D119</f>
        <v>255</v>
      </c>
      <c r="E118" s="43">
        <f t="shared" si="1"/>
        <v>0.87568681318681318</v>
      </c>
    </row>
    <row r="119" spans="1:8" s="17" customFormat="1" ht="45" x14ac:dyDescent="0.25">
      <c r="A119" s="63" t="s">
        <v>395</v>
      </c>
      <c r="B119" s="29" t="s">
        <v>394</v>
      </c>
      <c r="C119" s="91">
        <v>291.2</v>
      </c>
      <c r="D119" s="87">
        <v>255</v>
      </c>
      <c r="E119" s="43">
        <f t="shared" si="1"/>
        <v>0.87568681318681318</v>
      </c>
    </row>
    <row r="120" spans="1:8" ht="45" x14ac:dyDescent="0.25">
      <c r="A120" s="28" t="s">
        <v>118</v>
      </c>
      <c r="B120" s="29" t="s">
        <v>119</v>
      </c>
      <c r="C120" s="91">
        <f>C121</f>
        <v>14835.7</v>
      </c>
      <c r="D120" s="87">
        <f>D121</f>
        <v>8967.6</v>
      </c>
      <c r="E120" s="43">
        <f t="shared" si="1"/>
        <v>0.60446086130078125</v>
      </c>
    </row>
    <row r="121" spans="1:8" x14ac:dyDescent="0.25">
      <c r="A121" s="28" t="s">
        <v>120</v>
      </c>
      <c r="B121" s="29" t="s">
        <v>121</v>
      </c>
      <c r="C121" s="91">
        <v>14835.7</v>
      </c>
      <c r="D121" s="87">
        <v>8967.6</v>
      </c>
      <c r="E121" s="43">
        <f t="shared" si="1"/>
        <v>0.60446086130078125</v>
      </c>
    </row>
    <row r="122" spans="1:8" s="25" customFormat="1" ht="90" customHeight="1" x14ac:dyDescent="0.25">
      <c r="A122" s="28" t="s">
        <v>541</v>
      </c>
      <c r="B122" s="29" t="s">
        <v>538</v>
      </c>
      <c r="C122" s="91">
        <f>C123</f>
        <v>24.1</v>
      </c>
      <c r="D122" s="87">
        <f>D123</f>
        <v>29.7</v>
      </c>
      <c r="E122" s="43">
        <f t="shared" si="1"/>
        <v>1.2323651452282156</v>
      </c>
    </row>
    <row r="123" spans="1:8" s="25" customFormat="1" ht="75" x14ac:dyDescent="0.25">
      <c r="A123" s="28" t="s">
        <v>540</v>
      </c>
      <c r="B123" s="29" t="s">
        <v>539</v>
      </c>
      <c r="C123" s="91">
        <v>24.1</v>
      </c>
      <c r="D123" s="87">
        <v>29.7</v>
      </c>
      <c r="E123" s="43">
        <f t="shared" si="1"/>
        <v>1.2323651452282156</v>
      </c>
    </row>
    <row r="124" spans="1:8" ht="30" x14ac:dyDescent="0.25">
      <c r="A124" s="28" t="s">
        <v>122</v>
      </c>
      <c r="B124" s="29" t="s">
        <v>123</v>
      </c>
      <c r="C124" s="91">
        <f>C125+C126+C127+C128</f>
        <v>15632.7</v>
      </c>
      <c r="D124" s="87">
        <f>D125+D126+D127+D128</f>
        <v>12179.2</v>
      </c>
      <c r="E124" s="43">
        <f t="shared" si="1"/>
        <v>0.77908486697755353</v>
      </c>
    </row>
    <row r="125" spans="1:8" s="25" customFormat="1" x14ac:dyDescent="0.25">
      <c r="A125" s="28" t="s">
        <v>543</v>
      </c>
      <c r="B125" s="29" t="s">
        <v>542</v>
      </c>
      <c r="C125" s="91">
        <v>61</v>
      </c>
      <c r="D125" s="87">
        <v>109.1</v>
      </c>
      <c r="E125" s="43">
        <f t="shared" si="1"/>
        <v>1.7885245901639344</v>
      </c>
    </row>
    <row r="126" spans="1:8" x14ac:dyDescent="0.25">
      <c r="A126" s="28" t="s">
        <v>124</v>
      </c>
      <c r="B126" s="29" t="s">
        <v>125</v>
      </c>
      <c r="C126" s="91">
        <v>10029.700000000001</v>
      </c>
      <c r="D126" s="87">
        <v>5896.3</v>
      </c>
      <c r="E126" s="43">
        <f t="shared" si="1"/>
        <v>0.58788398456583946</v>
      </c>
    </row>
    <row r="127" spans="1:8" ht="30" x14ac:dyDescent="0.25">
      <c r="A127" s="28" t="s">
        <v>126</v>
      </c>
      <c r="B127" s="29" t="s">
        <v>127</v>
      </c>
      <c r="C127" s="91">
        <v>5378.8</v>
      </c>
      <c r="D127" s="87">
        <v>5923.7</v>
      </c>
      <c r="E127" s="43">
        <f t="shared" si="1"/>
        <v>1.1013051238194391</v>
      </c>
    </row>
    <row r="128" spans="1:8" ht="60" x14ac:dyDescent="0.25">
      <c r="A128" s="28" t="s">
        <v>128</v>
      </c>
      <c r="B128" s="29" t="s">
        <v>129</v>
      </c>
      <c r="C128" s="91">
        <v>163.19999999999999</v>
      </c>
      <c r="D128" s="87">
        <v>250.1</v>
      </c>
      <c r="E128" s="43">
        <f t="shared" si="1"/>
        <v>1.5324754901960784</v>
      </c>
    </row>
    <row r="129" spans="1:5" s="17" customFormat="1" ht="45" x14ac:dyDescent="0.25">
      <c r="A129" s="63" t="s">
        <v>396</v>
      </c>
      <c r="B129" s="29" t="s">
        <v>397</v>
      </c>
      <c r="C129" s="91">
        <f>C130+C132</f>
        <v>1024.7</v>
      </c>
      <c r="D129" s="87">
        <f>D131+D133</f>
        <v>1136.5</v>
      </c>
      <c r="E129" s="43">
        <f t="shared" si="1"/>
        <v>1.1091051039328583</v>
      </c>
    </row>
    <row r="130" spans="1:5" s="17" customFormat="1" ht="60" x14ac:dyDescent="0.25">
      <c r="A130" s="62" t="s">
        <v>399</v>
      </c>
      <c r="B130" s="29" t="s">
        <v>398</v>
      </c>
      <c r="C130" s="91">
        <f>C131</f>
        <v>403.1</v>
      </c>
      <c r="D130" s="87">
        <f>D131</f>
        <v>404.5</v>
      </c>
      <c r="E130" s="43">
        <f t="shared" si="1"/>
        <v>1.0034730836020838</v>
      </c>
    </row>
    <row r="131" spans="1:5" s="17" customFormat="1" ht="30" x14ac:dyDescent="0.25">
      <c r="A131" s="62" t="s">
        <v>401</v>
      </c>
      <c r="B131" s="29" t="s">
        <v>400</v>
      </c>
      <c r="C131" s="91">
        <v>403.1</v>
      </c>
      <c r="D131" s="87">
        <v>404.5</v>
      </c>
      <c r="E131" s="43">
        <f t="shared" si="1"/>
        <v>1.0034730836020838</v>
      </c>
    </row>
    <row r="132" spans="1:5" s="17" customFormat="1" ht="45" x14ac:dyDescent="0.25">
      <c r="A132" s="62" t="s">
        <v>403</v>
      </c>
      <c r="B132" s="29" t="s">
        <v>402</v>
      </c>
      <c r="C132" s="91">
        <f>C133</f>
        <v>621.6</v>
      </c>
      <c r="D132" s="87">
        <f>D133</f>
        <v>732</v>
      </c>
      <c r="E132" s="43">
        <f t="shared" si="1"/>
        <v>1.1776061776061775</v>
      </c>
    </row>
    <row r="133" spans="1:5" s="17" customFormat="1" ht="30" x14ac:dyDescent="0.25">
      <c r="A133" s="62" t="s">
        <v>405</v>
      </c>
      <c r="B133" s="29" t="s">
        <v>404</v>
      </c>
      <c r="C133" s="91">
        <v>621.6</v>
      </c>
      <c r="D133" s="87">
        <v>732</v>
      </c>
      <c r="E133" s="43">
        <f t="shared" si="1"/>
        <v>1.1776061776061775</v>
      </c>
    </row>
    <row r="134" spans="1:5" ht="45" x14ac:dyDescent="0.25">
      <c r="A134" s="28" t="s">
        <v>130</v>
      </c>
      <c r="B134" s="29" t="s">
        <v>131</v>
      </c>
      <c r="C134" s="91">
        <f>C135</f>
        <v>731.3</v>
      </c>
      <c r="D134" s="87">
        <f>D135</f>
        <v>554.9</v>
      </c>
      <c r="E134" s="43">
        <f t="shared" si="1"/>
        <v>0.75878572405305622</v>
      </c>
    </row>
    <row r="135" spans="1:5" ht="90" x14ac:dyDescent="0.25">
      <c r="A135" s="28" t="s">
        <v>132</v>
      </c>
      <c r="B135" s="29" t="s">
        <v>133</v>
      </c>
      <c r="C135" s="91">
        <f>C136</f>
        <v>731.3</v>
      </c>
      <c r="D135" s="87">
        <f>D136</f>
        <v>554.9</v>
      </c>
      <c r="E135" s="43">
        <f t="shared" si="1"/>
        <v>0.75878572405305622</v>
      </c>
    </row>
    <row r="136" spans="1:5" ht="30" x14ac:dyDescent="0.25">
      <c r="A136" s="28" t="s">
        <v>134</v>
      </c>
      <c r="B136" s="29" t="s">
        <v>135</v>
      </c>
      <c r="C136" s="91">
        <v>731.3</v>
      </c>
      <c r="D136" s="87">
        <v>554.9</v>
      </c>
      <c r="E136" s="43">
        <f t="shared" ref="E136:E199" si="3">D136/C136</f>
        <v>0.75878572405305622</v>
      </c>
    </row>
    <row r="137" spans="1:5" ht="30" x14ac:dyDescent="0.25">
      <c r="A137" s="28" t="s">
        <v>136</v>
      </c>
      <c r="B137" s="29" t="s">
        <v>137</v>
      </c>
      <c r="C137" s="91">
        <f>C138</f>
        <v>1176</v>
      </c>
      <c r="D137" s="87">
        <f>D138</f>
        <v>196.5</v>
      </c>
      <c r="E137" s="43">
        <f t="shared" si="3"/>
        <v>0.16709183673469388</v>
      </c>
    </row>
    <row r="138" spans="1:5" x14ac:dyDescent="0.25">
      <c r="A138" s="28" t="s">
        <v>138</v>
      </c>
      <c r="B138" s="29" t="s">
        <v>139</v>
      </c>
      <c r="C138" s="91">
        <f>C139</f>
        <v>1176</v>
      </c>
      <c r="D138" s="87">
        <f>D139</f>
        <v>196.5</v>
      </c>
      <c r="E138" s="43">
        <f t="shared" si="3"/>
        <v>0.16709183673469388</v>
      </c>
    </row>
    <row r="139" spans="1:5" ht="30" x14ac:dyDescent="0.25">
      <c r="A139" s="28" t="s">
        <v>140</v>
      </c>
      <c r="B139" s="29" t="s">
        <v>141</v>
      </c>
      <c r="C139" s="91">
        <v>1176</v>
      </c>
      <c r="D139" s="87">
        <v>196.5</v>
      </c>
      <c r="E139" s="43">
        <f t="shared" si="3"/>
        <v>0.16709183673469388</v>
      </c>
    </row>
    <row r="140" spans="1:5" s="17" customFormat="1" ht="30" x14ac:dyDescent="0.25">
      <c r="A140" s="63" t="s">
        <v>407</v>
      </c>
      <c r="B140" s="29" t="s">
        <v>406</v>
      </c>
      <c r="C140" s="91">
        <f>C141</f>
        <v>401.2</v>
      </c>
      <c r="D140" s="87">
        <v>12</v>
      </c>
      <c r="E140" s="43">
        <f t="shared" si="3"/>
        <v>2.9910269192422734E-2</v>
      </c>
    </row>
    <row r="141" spans="1:5" ht="45" x14ac:dyDescent="0.25">
      <c r="A141" s="28" t="s">
        <v>142</v>
      </c>
      <c r="B141" s="29" t="s">
        <v>143</v>
      </c>
      <c r="C141" s="91">
        <f>C142</f>
        <v>401.2</v>
      </c>
      <c r="D141" s="87">
        <v>12</v>
      </c>
      <c r="E141" s="43">
        <f t="shared" si="3"/>
        <v>2.9910269192422734E-2</v>
      </c>
    </row>
    <row r="142" spans="1:5" ht="30" x14ac:dyDescent="0.25">
      <c r="A142" s="28" t="s">
        <v>144</v>
      </c>
      <c r="B142" s="29" t="s">
        <v>145</v>
      </c>
      <c r="C142" s="91">
        <v>401.2</v>
      </c>
      <c r="D142" s="87">
        <v>12</v>
      </c>
      <c r="E142" s="43">
        <f t="shared" si="3"/>
        <v>2.9910269192422734E-2</v>
      </c>
    </row>
    <row r="143" spans="1:5" x14ac:dyDescent="0.25">
      <c r="A143" s="28" t="s">
        <v>146</v>
      </c>
      <c r="B143" s="29" t="s">
        <v>147</v>
      </c>
      <c r="C143" s="91">
        <f>C144+C146</f>
        <v>20158.5</v>
      </c>
      <c r="D143" s="87">
        <f>D144+D146</f>
        <v>22766.9</v>
      </c>
      <c r="E143" s="43">
        <f t="shared" si="3"/>
        <v>1.1293945482054717</v>
      </c>
    </row>
    <row r="144" spans="1:5" ht="30" x14ac:dyDescent="0.25">
      <c r="A144" s="28" t="s">
        <v>70</v>
      </c>
      <c r="B144" s="29" t="s">
        <v>148</v>
      </c>
      <c r="C144" s="91">
        <f>C145</f>
        <v>20158.5</v>
      </c>
      <c r="D144" s="87">
        <f>D145</f>
        <v>21932.7</v>
      </c>
      <c r="E144" s="43">
        <f t="shared" si="3"/>
        <v>1.0880125009301287</v>
      </c>
    </row>
    <row r="145" spans="1:5" x14ac:dyDescent="0.25">
      <c r="A145" s="28" t="s">
        <v>149</v>
      </c>
      <c r="B145" s="29" t="s">
        <v>150</v>
      </c>
      <c r="C145" s="91">
        <v>20158.5</v>
      </c>
      <c r="D145" s="87">
        <v>21932.7</v>
      </c>
      <c r="E145" s="43">
        <f t="shared" si="3"/>
        <v>1.0880125009301287</v>
      </c>
    </row>
    <row r="146" spans="1:5" s="19" customFormat="1" ht="45" x14ac:dyDescent="0.25">
      <c r="A146" s="64" t="s">
        <v>447</v>
      </c>
      <c r="B146" s="29" t="s">
        <v>444</v>
      </c>
      <c r="C146" s="91">
        <f>C147</f>
        <v>0</v>
      </c>
      <c r="D146" s="87">
        <f>D147</f>
        <v>834.2</v>
      </c>
      <c r="E146" s="43" t="s">
        <v>661</v>
      </c>
    </row>
    <row r="147" spans="1:5" s="19" customFormat="1" ht="60.75" thickBot="1" x14ac:dyDescent="0.3">
      <c r="A147" s="66" t="s">
        <v>446</v>
      </c>
      <c r="B147" s="55" t="s">
        <v>445</v>
      </c>
      <c r="C147" s="92">
        <v>0</v>
      </c>
      <c r="D147" s="89">
        <v>834.2</v>
      </c>
      <c r="E147" s="56" t="s">
        <v>661</v>
      </c>
    </row>
    <row r="148" spans="1:5" s="5" customFormat="1" thickBot="1" x14ac:dyDescent="0.25">
      <c r="A148" s="39" t="s">
        <v>151</v>
      </c>
      <c r="B148" s="12" t="s">
        <v>152</v>
      </c>
      <c r="C148" s="90">
        <f>C149+C152+C155</f>
        <v>51509.100000000006</v>
      </c>
      <c r="D148" s="83">
        <f>D149+D152+D155</f>
        <v>52551.8</v>
      </c>
      <c r="E148" s="40">
        <f t="shared" si="3"/>
        <v>1.0202430250188801</v>
      </c>
    </row>
    <row r="149" spans="1:5" x14ac:dyDescent="0.25">
      <c r="A149" s="48" t="s">
        <v>153</v>
      </c>
      <c r="B149" s="49" t="s">
        <v>154</v>
      </c>
      <c r="C149" s="93">
        <f>C150</f>
        <v>9685.2999999999993</v>
      </c>
      <c r="D149" s="85">
        <f>D150</f>
        <v>17580</v>
      </c>
      <c r="E149" s="50">
        <f t="shared" si="3"/>
        <v>1.8151218857443756</v>
      </c>
    </row>
    <row r="150" spans="1:5" ht="45" x14ac:dyDescent="0.25">
      <c r="A150" s="28" t="s">
        <v>155</v>
      </c>
      <c r="B150" s="29" t="s">
        <v>156</v>
      </c>
      <c r="C150" s="91">
        <f>C151</f>
        <v>9685.2999999999993</v>
      </c>
      <c r="D150" s="87">
        <f>D151</f>
        <v>17580</v>
      </c>
      <c r="E150" s="43">
        <f t="shared" si="3"/>
        <v>1.8151218857443756</v>
      </c>
    </row>
    <row r="151" spans="1:5" x14ac:dyDescent="0.25">
      <c r="A151" s="28" t="s">
        <v>157</v>
      </c>
      <c r="B151" s="29" t="s">
        <v>158</v>
      </c>
      <c r="C151" s="91">
        <v>9685.2999999999993</v>
      </c>
      <c r="D151" s="87">
        <v>17580</v>
      </c>
      <c r="E151" s="43">
        <f t="shared" si="3"/>
        <v>1.8151218857443756</v>
      </c>
    </row>
    <row r="152" spans="1:5" s="25" customFormat="1" ht="47.25" customHeight="1" x14ac:dyDescent="0.25">
      <c r="A152" s="28" t="s">
        <v>547</v>
      </c>
      <c r="B152" s="29" t="s">
        <v>544</v>
      </c>
      <c r="C152" s="91">
        <f>C153</f>
        <v>41823.800000000003</v>
      </c>
      <c r="D152" s="87">
        <f>D153</f>
        <v>27963.4</v>
      </c>
      <c r="E152" s="43">
        <f t="shared" si="3"/>
        <v>0.66860017501996472</v>
      </c>
    </row>
    <row r="153" spans="1:5" s="25" customFormat="1" ht="60" x14ac:dyDescent="0.25">
      <c r="A153" s="28" t="s">
        <v>548</v>
      </c>
      <c r="B153" s="29" t="s">
        <v>545</v>
      </c>
      <c r="C153" s="91">
        <f>C154</f>
        <v>41823.800000000003</v>
      </c>
      <c r="D153" s="87">
        <f>D154</f>
        <v>27963.4</v>
      </c>
      <c r="E153" s="43">
        <f t="shared" si="3"/>
        <v>0.66860017501996472</v>
      </c>
    </row>
    <row r="154" spans="1:5" s="25" customFormat="1" ht="60" x14ac:dyDescent="0.25">
      <c r="A154" s="28" t="s">
        <v>549</v>
      </c>
      <c r="B154" s="29" t="s">
        <v>546</v>
      </c>
      <c r="C154" s="91">
        <v>41823.800000000003</v>
      </c>
      <c r="D154" s="87">
        <v>27963.4</v>
      </c>
      <c r="E154" s="43">
        <f t="shared" si="3"/>
        <v>0.66860017501996472</v>
      </c>
    </row>
    <row r="155" spans="1:5" s="22" customFormat="1" ht="28.5" customHeight="1" x14ac:dyDescent="0.25">
      <c r="A155" s="28" t="s">
        <v>516</v>
      </c>
      <c r="B155" s="29" t="s">
        <v>513</v>
      </c>
      <c r="C155" s="91">
        <f>C156</f>
        <v>0</v>
      </c>
      <c r="D155" s="87">
        <f>D156</f>
        <v>7008.4</v>
      </c>
      <c r="E155" s="43" t="s">
        <v>661</v>
      </c>
    </row>
    <row r="156" spans="1:5" s="22" customFormat="1" ht="90" customHeight="1" x14ac:dyDescent="0.25">
      <c r="A156" s="28" t="s">
        <v>517</v>
      </c>
      <c r="B156" s="29" t="s">
        <v>514</v>
      </c>
      <c r="C156" s="91">
        <f>C157</f>
        <v>0</v>
      </c>
      <c r="D156" s="87">
        <f>D157</f>
        <v>7008.4</v>
      </c>
      <c r="E156" s="43" t="s">
        <v>661</v>
      </c>
    </row>
    <row r="157" spans="1:5" s="22" customFormat="1" ht="30" customHeight="1" thickBot="1" x14ac:dyDescent="0.3">
      <c r="A157" s="54" t="s">
        <v>518</v>
      </c>
      <c r="B157" s="55" t="s">
        <v>515</v>
      </c>
      <c r="C157" s="92">
        <v>0</v>
      </c>
      <c r="D157" s="89">
        <v>7008.4</v>
      </c>
      <c r="E157" s="56" t="s">
        <v>661</v>
      </c>
    </row>
    <row r="158" spans="1:5" s="5" customFormat="1" ht="29.25" thickBot="1" x14ac:dyDescent="0.25">
      <c r="A158" s="39" t="s">
        <v>159</v>
      </c>
      <c r="B158" s="12" t="s">
        <v>160</v>
      </c>
      <c r="C158" s="90">
        <f>C159+C163+C169</f>
        <v>361936</v>
      </c>
      <c r="D158" s="83">
        <f>D159+D163+D169</f>
        <v>754433.9</v>
      </c>
      <c r="E158" s="40" t="s">
        <v>534</v>
      </c>
    </row>
    <row r="159" spans="1:5" s="6" customFormat="1" x14ac:dyDescent="0.25">
      <c r="A159" s="67" t="s">
        <v>343</v>
      </c>
      <c r="B159" s="68" t="s">
        <v>344</v>
      </c>
      <c r="C159" s="93">
        <f>C160</f>
        <v>318859.8</v>
      </c>
      <c r="D159" s="85">
        <f>D160</f>
        <v>744935.4</v>
      </c>
      <c r="E159" s="50" t="s">
        <v>659</v>
      </c>
    </row>
    <row r="160" spans="1:5" s="6" customFormat="1" x14ac:dyDescent="0.25">
      <c r="A160" s="41" t="s">
        <v>345</v>
      </c>
      <c r="B160" s="42" t="s">
        <v>346</v>
      </c>
      <c r="C160" s="91">
        <f>C161+C162</f>
        <v>318859.8</v>
      </c>
      <c r="D160" s="87">
        <f>D161+D162</f>
        <v>744935.4</v>
      </c>
      <c r="E160" s="43" t="s">
        <v>659</v>
      </c>
    </row>
    <row r="161" spans="1:5" s="6" customFormat="1" ht="45" x14ac:dyDescent="0.25">
      <c r="A161" s="41" t="s">
        <v>347</v>
      </c>
      <c r="B161" s="42" t="s">
        <v>348</v>
      </c>
      <c r="C161" s="91">
        <v>318859.8</v>
      </c>
      <c r="D161" s="87">
        <v>50313.3</v>
      </c>
      <c r="E161" s="43">
        <f t="shared" si="3"/>
        <v>0.15779129259944341</v>
      </c>
    </row>
    <row r="162" spans="1:5" s="32" customFormat="1" ht="30" x14ac:dyDescent="0.25">
      <c r="A162" s="41" t="s">
        <v>617</v>
      </c>
      <c r="B162" s="42" t="s">
        <v>616</v>
      </c>
      <c r="C162" s="91">
        <v>0</v>
      </c>
      <c r="D162" s="87">
        <v>694622.1</v>
      </c>
      <c r="E162" s="43" t="s">
        <v>661</v>
      </c>
    </row>
    <row r="163" spans="1:5" s="21" customFormat="1" ht="30" x14ac:dyDescent="0.25">
      <c r="A163" s="41" t="s">
        <v>494</v>
      </c>
      <c r="B163" s="42" t="s">
        <v>493</v>
      </c>
      <c r="C163" s="91">
        <f>C164+C167</f>
        <v>42488.7</v>
      </c>
      <c r="D163" s="87">
        <f>D164</f>
        <v>9498.5</v>
      </c>
      <c r="E163" s="43">
        <f t="shared" si="3"/>
        <v>0.22355355659269407</v>
      </c>
    </row>
    <row r="164" spans="1:5" s="21" customFormat="1" ht="60" x14ac:dyDescent="0.25">
      <c r="A164" s="41" t="s">
        <v>497</v>
      </c>
      <c r="B164" s="42" t="s">
        <v>495</v>
      </c>
      <c r="C164" s="91">
        <f>C165+C166</f>
        <v>17488.699999999997</v>
      </c>
      <c r="D164" s="87">
        <f>D165+D166</f>
        <v>9498.5</v>
      </c>
      <c r="E164" s="43">
        <f t="shared" si="3"/>
        <v>0.54312213028984435</v>
      </c>
    </row>
    <row r="165" spans="1:5" s="25" customFormat="1" ht="45" x14ac:dyDescent="0.25">
      <c r="A165" s="41" t="s">
        <v>551</v>
      </c>
      <c r="B165" s="42" t="s">
        <v>550</v>
      </c>
      <c r="C165" s="91">
        <v>6499.9</v>
      </c>
      <c r="D165" s="87">
        <v>150</v>
      </c>
      <c r="E165" s="43">
        <f t="shared" si="3"/>
        <v>2.3077278111970953E-2</v>
      </c>
    </row>
    <row r="166" spans="1:5" s="21" customFormat="1" ht="45" x14ac:dyDescent="0.25">
      <c r="A166" s="41" t="s">
        <v>498</v>
      </c>
      <c r="B166" s="42" t="s">
        <v>496</v>
      </c>
      <c r="C166" s="91">
        <v>10988.8</v>
      </c>
      <c r="D166" s="87">
        <v>9348.5</v>
      </c>
      <c r="E166" s="43">
        <f t="shared" si="3"/>
        <v>0.8507298340128131</v>
      </c>
    </row>
    <row r="167" spans="1:5" s="35" customFormat="1" ht="30" x14ac:dyDescent="0.25">
      <c r="A167" s="41" t="s">
        <v>656</v>
      </c>
      <c r="B167" s="42" t="s">
        <v>654</v>
      </c>
      <c r="C167" s="91">
        <f>C168</f>
        <v>25000</v>
      </c>
      <c r="D167" s="87">
        <f>D168</f>
        <v>0</v>
      </c>
      <c r="E167" s="43">
        <f t="shared" si="3"/>
        <v>0</v>
      </c>
    </row>
    <row r="168" spans="1:5" s="35" customFormat="1" x14ac:dyDescent="0.25">
      <c r="A168" s="41" t="s">
        <v>657</v>
      </c>
      <c r="B168" s="42" t="s">
        <v>655</v>
      </c>
      <c r="C168" s="91">
        <v>25000</v>
      </c>
      <c r="D168" s="87">
        <v>0</v>
      </c>
      <c r="E168" s="43">
        <f t="shared" si="3"/>
        <v>0</v>
      </c>
    </row>
    <row r="169" spans="1:5" x14ac:dyDescent="0.25">
      <c r="A169" s="28" t="s">
        <v>146</v>
      </c>
      <c r="B169" s="29" t="s">
        <v>161</v>
      </c>
      <c r="C169" s="91">
        <f>C170</f>
        <v>587.5</v>
      </c>
      <c r="D169" s="87">
        <v>0</v>
      </c>
      <c r="E169" s="43">
        <f t="shared" si="3"/>
        <v>0</v>
      </c>
    </row>
    <row r="170" spans="1:5" ht="30" x14ac:dyDescent="0.25">
      <c r="A170" s="28" t="s">
        <v>70</v>
      </c>
      <c r="B170" s="29" t="s">
        <v>162</v>
      </c>
      <c r="C170" s="91">
        <f>C171</f>
        <v>587.5</v>
      </c>
      <c r="D170" s="87">
        <v>0</v>
      </c>
      <c r="E170" s="43">
        <f t="shared" si="3"/>
        <v>0</v>
      </c>
    </row>
    <row r="171" spans="1:5" s="35" customFormat="1" ht="30.75" thickBot="1" x14ac:dyDescent="0.3">
      <c r="A171" s="54" t="s">
        <v>163</v>
      </c>
      <c r="B171" s="55" t="s">
        <v>658</v>
      </c>
      <c r="C171" s="92">
        <v>587.5</v>
      </c>
      <c r="D171" s="89">
        <v>0</v>
      </c>
      <c r="E171" s="56">
        <f t="shared" si="3"/>
        <v>0</v>
      </c>
    </row>
    <row r="172" spans="1:5" s="5" customFormat="1" ht="29.25" thickBot="1" x14ac:dyDescent="0.25">
      <c r="A172" s="39" t="s">
        <v>164</v>
      </c>
      <c r="B172" s="12" t="s">
        <v>165</v>
      </c>
      <c r="C172" s="90">
        <f>C173+C183+C186+C189</f>
        <v>244064.3</v>
      </c>
      <c r="D172" s="83">
        <f>D173+D183+D186+D189</f>
        <v>236773.9</v>
      </c>
      <c r="E172" s="40">
        <f t="shared" si="3"/>
        <v>0.97012918317017283</v>
      </c>
    </row>
    <row r="173" spans="1:5" x14ac:dyDescent="0.25">
      <c r="A173" s="48" t="s">
        <v>166</v>
      </c>
      <c r="B173" s="49" t="s">
        <v>167</v>
      </c>
      <c r="C173" s="93">
        <f>C174+C177+C179</f>
        <v>55604.6</v>
      </c>
      <c r="D173" s="85">
        <f>D174+D177+D179</f>
        <v>44250.5</v>
      </c>
      <c r="E173" s="50">
        <f t="shared" si="3"/>
        <v>0.79580646205529759</v>
      </c>
    </row>
    <row r="174" spans="1:5" ht="30" x14ac:dyDescent="0.25">
      <c r="A174" s="28" t="s">
        <v>168</v>
      </c>
      <c r="B174" s="29" t="s">
        <v>169</v>
      </c>
      <c r="C174" s="91">
        <f>C175+C176</f>
        <v>39515.1</v>
      </c>
      <c r="D174" s="87">
        <f>D175+D176</f>
        <v>27368.400000000001</v>
      </c>
      <c r="E174" s="43">
        <f t="shared" si="3"/>
        <v>0.69260611766134983</v>
      </c>
    </row>
    <row r="175" spans="1:5" ht="30" x14ac:dyDescent="0.25">
      <c r="A175" s="28" t="s">
        <v>170</v>
      </c>
      <c r="B175" s="29" t="s">
        <v>171</v>
      </c>
      <c r="C175" s="91">
        <v>31690.5</v>
      </c>
      <c r="D175" s="87">
        <v>12559.9</v>
      </c>
      <c r="E175" s="43">
        <f t="shared" si="3"/>
        <v>0.39633013048074345</v>
      </c>
    </row>
    <row r="176" spans="1:5" s="6" customFormat="1" x14ac:dyDescent="0.25">
      <c r="A176" s="69" t="s">
        <v>349</v>
      </c>
      <c r="B176" s="42" t="s">
        <v>350</v>
      </c>
      <c r="C176" s="91">
        <v>7824.6</v>
      </c>
      <c r="D176" s="87">
        <v>14808.5</v>
      </c>
      <c r="E176" s="43">
        <f t="shared" si="3"/>
        <v>1.8925568080157451</v>
      </c>
    </row>
    <row r="177" spans="1:5" ht="30" x14ac:dyDescent="0.25">
      <c r="A177" s="28" t="s">
        <v>172</v>
      </c>
      <c r="B177" s="29" t="s">
        <v>173</v>
      </c>
      <c r="C177" s="91">
        <f>C178</f>
        <v>385</v>
      </c>
      <c r="D177" s="87">
        <f>D178</f>
        <v>500.2</v>
      </c>
      <c r="E177" s="43">
        <f t="shared" si="3"/>
        <v>1.2992207792207793</v>
      </c>
    </row>
    <row r="178" spans="1:5" ht="30" x14ac:dyDescent="0.25">
      <c r="A178" s="28" t="s">
        <v>174</v>
      </c>
      <c r="B178" s="29" t="s">
        <v>175</v>
      </c>
      <c r="C178" s="91">
        <v>385</v>
      </c>
      <c r="D178" s="87">
        <v>500.2</v>
      </c>
      <c r="E178" s="43">
        <f t="shared" si="3"/>
        <v>1.2992207792207793</v>
      </c>
    </row>
    <row r="179" spans="1:5" ht="30" x14ac:dyDescent="0.25">
      <c r="A179" s="28" t="s">
        <v>70</v>
      </c>
      <c r="B179" s="29" t="s">
        <v>176</v>
      </c>
      <c r="C179" s="91">
        <v>15704.5</v>
      </c>
      <c r="D179" s="87">
        <f>D180+D181+D182</f>
        <v>16381.900000000001</v>
      </c>
      <c r="E179" s="43">
        <f t="shared" si="3"/>
        <v>1.0431341335286066</v>
      </c>
    </row>
    <row r="180" spans="1:5" ht="30" x14ac:dyDescent="0.25">
      <c r="A180" s="28" t="s">
        <v>72</v>
      </c>
      <c r="B180" s="29" t="s">
        <v>177</v>
      </c>
      <c r="C180" s="91">
        <v>1371.7</v>
      </c>
      <c r="D180" s="87">
        <v>1087.5</v>
      </c>
      <c r="E180" s="43">
        <f t="shared" si="3"/>
        <v>0.79281183932346722</v>
      </c>
    </row>
    <row r="181" spans="1:5" ht="45" x14ac:dyDescent="0.25">
      <c r="A181" s="28" t="s">
        <v>74</v>
      </c>
      <c r="B181" s="29" t="s">
        <v>178</v>
      </c>
      <c r="C181" s="91">
        <v>5494.1</v>
      </c>
      <c r="D181" s="87">
        <v>5565.7</v>
      </c>
      <c r="E181" s="43">
        <f t="shared" si="3"/>
        <v>1.0130321617735387</v>
      </c>
    </row>
    <row r="182" spans="1:5" ht="30" x14ac:dyDescent="0.25">
      <c r="A182" s="28" t="s">
        <v>76</v>
      </c>
      <c r="B182" s="29" t="s">
        <v>179</v>
      </c>
      <c r="C182" s="91">
        <v>8838.6</v>
      </c>
      <c r="D182" s="87">
        <v>9728.7000000000007</v>
      </c>
      <c r="E182" s="43">
        <f t="shared" si="3"/>
        <v>1.1007059941619715</v>
      </c>
    </row>
    <row r="183" spans="1:5" s="19" customFormat="1" ht="30" x14ac:dyDescent="0.25">
      <c r="A183" s="63" t="s">
        <v>449</v>
      </c>
      <c r="B183" s="29" t="s">
        <v>448</v>
      </c>
      <c r="C183" s="91">
        <f>C184</f>
        <v>0</v>
      </c>
      <c r="D183" s="87">
        <f>D184</f>
        <v>28.8</v>
      </c>
      <c r="E183" s="43" t="s">
        <v>661</v>
      </c>
    </row>
    <row r="184" spans="1:5" s="19" customFormat="1" ht="30" x14ac:dyDescent="0.25">
      <c r="A184" s="63" t="s">
        <v>450</v>
      </c>
      <c r="B184" s="29" t="s">
        <v>451</v>
      </c>
      <c r="C184" s="91">
        <f>C185</f>
        <v>0</v>
      </c>
      <c r="D184" s="87">
        <f>D185</f>
        <v>28.8</v>
      </c>
      <c r="E184" s="43" t="s">
        <v>661</v>
      </c>
    </row>
    <row r="185" spans="1:5" s="19" customFormat="1" ht="90" x14ac:dyDescent="0.25">
      <c r="A185" s="63" t="s">
        <v>452</v>
      </c>
      <c r="B185" s="29" t="s">
        <v>453</v>
      </c>
      <c r="C185" s="91">
        <v>0</v>
      </c>
      <c r="D185" s="87">
        <v>28.8</v>
      </c>
      <c r="E185" s="43" t="s">
        <v>661</v>
      </c>
    </row>
    <row r="186" spans="1:5" x14ac:dyDescent="0.25">
      <c r="A186" s="28" t="s">
        <v>180</v>
      </c>
      <c r="B186" s="29" t="s">
        <v>181</v>
      </c>
      <c r="C186" s="91">
        <f>C187</f>
        <v>15254.1</v>
      </c>
      <c r="D186" s="87">
        <f>D187</f>
        <v>319.8</v>
      </c>
      <c r="E186" s="43">
        <f t="shared" si="3"/>
        <v>2.0964855350364821E-2</v>
      </c>
    </row>
    <row r="187" spans="1:5" x14ac:dyDescent="0.25">
      <c r="A187" s="28" t="s">
        <v>182</v>
      </c>
      <c r="B187" s="29" t="s">
        <v>183</v>
      </c>
      <c r="C187" s="91">
        <f>C188</f>
        <v>15254.1</v>
      </c>
      <c r="D187" s="87">
        <f>D188</f>
        <v>319.8</v>
      </c>
      <c r="E187" s="43">
        <f t="shared" si="3"/>
        <v>2.0964855350364821E-2</v>
      </c>
    </row>
    <row r="188" spans="1:5" x14ac:dyDescent="0.25">
      <c r="A188" s="28" t="s">
        <v>184</v>
      </c>
      <c r="B188" s="29" t="s">
        <v>185</v>
      </c>
      <c r="C188" s="91">
        <v>15254.1</v>
      </c>
      <c r="D188" s="87">
        <v>319.8</v>
      </c>
      <c r="E188" s="43">
        <f t="shared" si="3"/>
        <v>2.0964855350364821E-2</v>
      </c>
    </row>
    <row r="189" spans="1:5" x14ac:dyDescent="0.25">
      <c r="A189" s="28" t="s">
        <v>146</v>
      </c>
      <c r="B189" s="29" t="s">
        <v>186</v>
      </c>
      <c r="C189" s="91">
        <f>C190</f>
        <v>173205.6</v>
      </c>
      <c r="D189" s="87">
        <f>D191+D192+D193+D194+D195+D196+D197+D198+D199+D200+D201+D202+D203+D204</f>
        <v>192174.8</v>
      </c>
      <c r="E189" s="43">
        <f t="shared" si="3"/>
        <v>1.1095183989432211</v>
      </c>
    </row>
    <row r="190" spans="1:5" ht="30" x14ac:dyDescent="0.25">
      <c r="A190" s="28" t="s">
        <v>70</v>
      </c>
      <c r="B190" s="29" t="s">
        <v>187</v>
      </c>
      <c r="C190" s="91">
        <f>C191+C192+C193+C194+C195+C196+C197+C198+C199+C200+C201+C202+C203+C204</f>
        <v>173205.6</v>
      </c>
      <c r="D190" s="87">
        <f>D191+D192+D193+D194+D195+D196+D197+D198+D199+D200+D201+D202+D203+D204</f>
        <v>192174.8</v>
      </c>
      <c r="E190" s="43">
        <f t="shared" si="3"/>
        <v>1.1095183989432211</v>
      </c>
    </row>
    <row r="191" spans="1:5" x14ac:dyDescent="0.25">
      <c r="A191" s="28" t="s">
        <v>188</v>
      </c>
      <c r="B191" s="29" t="s">
        <v>189</v>
      </c>
      <c r="C191" s="91">
        <v>2420.1999999999998</v>
      </c>
      <c r="D191" s="87">
        <v>2503</v>
      </c>
      <c r="E191" s="43">
        <f t="shared" si="3"/>
        <v>1.0342120485910256</v>
      </c>
    </row>
    <row r="192" spans="1:5" ht="30" x14ac:dyDescent="0.25">
      <c r="A192" s="28" t="s">
        <v>190</v>
      </c>
      <c r="B192" s="29" t="s">
        <v>191</v>
      </c>
      <c r="C192" s="91">
        <v>5559.7</v>
      </c>
      <c r="D192" s="87">
        <v>6010.2</v>
      </c>
      <c r="E192" s="43">
        <f t="shared" si="3"/>
        <v>1.0810295519542421</v>
      </c>
    </row>
    <row r="193" spans="1:5" ht="45" x14ac:dyDescent="0.25">
      <c r="A193" s="28" t="s">
        <v>192</v>
      </c>
      <c r="B193" s="29" t="s">
        <v>193</v>
      </c>
      <c r="C193" s="91">
        <v>13317.7</v>
      </c>
      <c r="D193" s="87">
        <v>14291.4</v>
      </c>
      <c r="E193" s="43">
        <f t="shared" si="3"/>
        <v>1.0731132252566133</v>
      </c>
    </row>
    <row r="194" spans="1:5" ht="30" x14ac:dyDescent="0.25">
      <c r="A194" s="28" t="s">
        <v>194</v>
      </c>
      <c r="B194" s="29" t="s">
        <v>195</v>
      </c>
      <c r="C194" s="91">
        <v>29862.3</v>
      </c>
      <c r="D194" s="87">
        <v>32977.4</v>
      </c>
      <c r="E194" s="43">
        <f t="shared" si="3"/>
        <v>1.1043154746955193</v>
      </c>
    </row>
    <row r="195" spans="1:5" ht="30" x14ac:dyDescent="0.25">
      <c r="A195" s="28" t="s">
        <v>196</v>
      </c>
      <c r="B195" s="29" t="s">
        <v>197</v>
      </c>
      <c r="C195" s="91">
        <v>2473.6</v>
      </c>
      <c r="D195" s="87">
        <v>2247.1</v>
      </c>
      <c r="E195" s="43">
        <f t="shared" si="3"/>
        <v>0.90843305304010347</v>
      </c>
    </row>
    <row r="196" spans="1:5" ht="45" x14ac:dyDescent="0.25">
      <c r="A196" s="28" t="s">
        <v>198</v>
      </c>
      <c r="B196" s="29" t="s">
        <v>199</v>
      </c>
      <c r="C196" s="91">
        <v>8976.7000000000007</v>
      </c>
      <c r="D196" s="87">
        <v>10772</v>
      </c>
      <c r="E196" s="43">
        <f t="shared" si="3"/>
        <v>1.1999955440195171</v>
      </c>
    </row>
    <row r="197" spans="1:5" ht="30" x14ac:dyDescent="0.25">
      <c r="A197" s="28" t="s">
        <v>200</v>
      </c>
      <c r="B197" s="29" t="s">
        <v>201</v>
      </c>
      <c r="C197" s="91">
        <v>6101.2</v>
      </c>
      <c r="D197" s="87">
        <v>6526.4</v>
      </c>
      <c r="E197" s="43">
        <f t="shared" si="3"/>
        <v>1.0696912082868943</v>
      </c>
    </row>
    <row r="198" spans="1:5" s="19" customFormat="1" x14ac:dyDescent="0.25">
      <c r="A198" s="28" t="s">
        <v>454</v>
      </c>
      <c r="B198" s="29" t="s">
        <v>455</v>
      </c>
      <c r="C198" s="91">
        <v>305.60000000000002</v>
      </c>
      <c r="D198" s="87">
        <v>184.4</v>
      </c>
      <c r="E198" s="43">
        <f t="shared" si="3"/>
        <v>0.6034031413612565</v>
      </c>
    </row>
    <row r="199" spans="1:5" s="21" customFormat="1" x14ac:dyDescent="0.25">
      <c r="A199" s="28" t="s">
        <v>500</v>
      </c>
      <c r="B199" s="29" t="s">
        <v>499</v>
      </c>
      <c r="C199" s="91">
        <v>124.7</v>
      </c>
      <c r="D199" s="87">
        <v>121.2</v>
      </c>
      <c r="E199" s="43">
        <f t="shared" si="3"/>
        <v>0.97193263833199683</v>
      </c>
    </row>
    <row r="200" spans="1:5" ht="30" x14ac:dyDescent="0.25">
      <c r="A200" s="28" t="s">
        <v>202</v>
      </c>
      <c r="B200" s="29" t="s">
        <v>203</v>
      </c>
      <c r="C200" s="91">
        <v>18022</v>
      </c>
      <c r="D200" s="87">
        <v>20028</v>
      </c>
      <c r="E200" s="43">
        <f t="shared" ref="E200:E263" si="4">D200/C200</f>
        <v>1.1113084008434135</v>
      </c>
    </row>
    <row r="201" spans="1:5" ht="45" x14ac:dyDescent="0.25">
      <c r="A201" s="28" t="s">
        <v>204</v>
      </c>
      <c r="B201" s="29" t="s">
        <v>205</v>
      </c>
      <c r="C201" s="91">
        <v>8736</v>
      </c>
      <c r="D201" s="87">
        <v>10716.3</v>
      </c>
      <c r="E201" s="43">
        <f t="shared" si="4"/>
        <v>1.2266826923076923</v>
      </c>
    </row>
    <row r="202" spans="1:5" ht="60" x14ac:dyDescent="0.25">
      <c r="A202" s="28" t="s">
        <v>206</v>
      </c>
      <c r="B202" s="29" t="s">
        <v>207</v>
      </c>
      <c r="C202" s="91">
        <v>44870.7</v>
      </c>
      <c r="D202" s="87">
        <v>49493.3</v>
      </c>
      <c r="E202" s="43">
        <f t="shared" si="4"/>
        <v>1.1030204565562829</v>
      </c>
    </row>
    <row r="203" spans="1:5" ht="60" x14ac:dyDescent="0.25">
      <c r="A203" s="28" t="s">
        <v>208</v>
      </c>
      <c r="B203" s="29" t="s">
        <v>209</v>
      </c>
      <c r="C203" s="91">
        <v>10161.700000000001</v>
      </c>
      <c r="D203" s="87">
        <v>12013.3</v>
      </c>
      <c r="E203" s="43">
        <f t="shared" si="4"/>
        <v>1.1822136059911235</v>
      </c>
    </row>
    <row r="204" spans="1:5" ht="45.75" thickBot="1" x14ac:dyDescent="0.3">
      <c r="A204" s="54" t="s">
        <v>210</v>
      </c>
      <c r="B204" s="55" t="s">
        <v>211</v>
      </c>
      <c r="C204" s="92">
        <v>22273.5</v>
      </c>
      <c r="D204" s="89">
        <v>24290.799999999999</v>
      </c>
      <c r="E204" s="56">
        <f t="shared" si="4"/>
        <v>1.090569510853705</v>
      </c>
    </row>
    <row r="205" spans="1:5" s="5" customFormat="1" ht="43.5" thickBot="1" x14ac:dyDescent="0.25">
      <c r="A205" s="39" t="s">
        <v>212</v>
      </c>
      <c r="B205" s="12" t="s">
        <v>213</v>
      </c>
      <c r="C205" s="90">
        <f>C206+C211+C229+C232</f>
        <v>21284.3</v>
      </c>
      <c r="D205" s="83">
        <f>D206+D211+D229+D232</f>
        <v>16527.400000000001</v>
      </c>
      <c r="E205" s="40">
        <f t="shared" si="4"/>
        <v>0.77650662695038131</v>
      </c>
    </row>
    <row r="206" spans="1:5" ht="45" x14ac:dyDescent="0.25">
      <c r="A206" s="48" t="s">
        <v>214</v>
      </c>
      <c r="B206" s="49" t="s">
        <v>215</v>
      </c>
      <c r="C206" s="93">
        <f>C207+C209</f>
        <v>9090.4</v>
      </c>
      <c r="D206" s="85">
        <f>D207+D209</f>
        <v>8950.7000000000007</v>
      </c>
      <c r="E206" s="50">
        <f t="shared" si="4"/>
        <v>0.98463213939980654</v>
      </c>
    </row>
    <row r="207" spans="1:5" ht="30" x14ac:dyDescent="0.25">
      <c r="A207" s="28" t="s">
        <v>216</v>
      </c>
      <c r="B207" s="29" t="s">
        <v>217</v>
      </c>
      <c r="C207" s="91">
        <f>C208</f>
        <v>8273.6</v>
      </c>
      <c r="D207" s="87">
        <f>D208</f>
        <v>8052.7</v>
      </c>
      <c r="E207" s="43">
        <f t="shared" si="4"/>
        <v>0.97330061883581509</v>
      </c>
    </row>
    <row r="208" spans="1:5" ht="105" x14ac:dyDescent="0.25">
      <c r="A208" s="28" t="s">
        <v>218</v>
      </c>
      <c r="B208" s="29" t="s">
        <v>219</v>
      </c>
      <c r="C208" s="91">
        <v>8273.6</v>
      </c>
      <c r="D208" s="87">
        <v>8052.7</v>
      </c>
      <c r="E208" s="43">
        <f t="shared" si="4"/>
        <v>0.97330061883581509</v>
      </c>
    </row>
    <row r="209" spans="1:5" ht="30" x14ac:dyDescent="0.25">
      <c r="A209" s="28" t="s">
        <v>220</v>
      </c>
      <c r="B209" s="29" t="s">
        <v>221</v>
      </c>
      <c r="C209" s="91">
        <f>C210</f>
        <v>816.8</v>
      </c>
      <c r="D209" s="87">
        <f>D210</f>
        <v>898</v>
      </c>
      <c r="E209" s="43">
        <f t="shared" si="4"/>
        <v>1.0994123408423115</v>
      </c>
    </row>
    <row r="210" spans="1:5" ht="60" x14ac:dyDescent="0.25">
      <c r="A210" s="28" t="s">
        <v>222</v>
      </c>
      <c r="B210" s="29" t="s">
        <v>223</v>
      </c>
      <c r="C210" s="91">
        <v>816.8</v>
      </c>
      <c r="D210" s="87">
        <v>898</v>
      </c>
      <c r="E210" s="43">
        <f t="shared" si="4"/>
        <v>1.0994123408423115</v>
      </c>
    </row>
    <row r="211" spans="1:5" s="25" customFormat="1" ht="30" x14ac:dyDescent="0.25">
      <c r="A211" s="28" t="s">
        <v>557</v>
      </c>
      <c r="B211" s="29" t="s">
        <v>552</v>
      </c>
      <c r="C211" s="91">
        <f>C212</f>
        <v>7089.2999999999993</v>
      </c>
      <c r="D211" s="87">
        <f>D212</f>
        <v>1715</v>
      </c>
      <c r="E211" s="43">
        <f t="shared" si="4"/>
        <v>0.24191387019875024</v>
      </c>
    </row>
    <row r="212" spans="1:5" s="25" customFormat="1" ht="45" x14ac:dyDescent="0.25">
      <c r="A212" s="28" t="s">
        <v>556</v>
      </c>
      <c r="B212" s="29" t="s">
        <v>553</v>
      </c>
      <c r="C212" s="91">
        <f>C213+C214+C215+C216+C217+C218+C219+C220+C221+C222+C223+C224+C225+C226+C227+C228</f>
        <v>7089.2999999999993</v>
      </c>
      <c r="D212" s="87">
        <f>D213+D214+D215</f>
        <v>1715</v>
      </c>
      <c r="E212" s="43">
        <f t="shared" si="4"/>
        <v>0.24191387019875024</v>
      </c>
    </row>
    <row r="213" spans="1:5" s="25" customFormat="1" ht="60" customHeight="1" x14ac:dyDescent="0.25">
      <c r="A213" s="28" t="s">
        <v>555</v>
      </c>
      <c r="B213" s="29" t="s">
        <v>554</v>
      </c>
      <c r="C213" s="91">
        <v>386.4</v>
      </c>
      <c r="D213" s="87">
        <v>0</v>
      </c>
      <c r="E213" s="43">
        <f t="shared" si="4"/>
        <v>0</v>
      </c>
    </row>
    <row r="214" spans="1:5" s="32" customFormat="1" ht="60" customHeight="1" x14ac:dyDescent="0.25">
      <c r="A214" s="28" t="s">
        <v>618</v>
      </c>
      <c r="B214" s="29" t="s">
        <v>554</v>
      </c>
      <c r="C214" s="91">
        <v>0</v>
      </c>
      <c r="D214" s="87">
        <v>885</v>
      </c>
      <c r="E214" s="43" t="s">
        <v>661</v>
      </c>
    </row>
    <row r="215" spans="1:5" s="33" customFormat="1" ht="60" customHeight="1" x14ac:dyDescent="0.25">
      <c r="A215" s="28" t="s">
        <v>619</v>
      </c>
      <c r="B215" s="29" t="s">
        <v>558</v>
      </c>
      <c r="C215" s="91">
        <v>0</v>
      </c>
      <c r="D215" s="87">
        <v>830</v>
      </c>
      <c r="E215" s="43" t="s">
        <v>661</v>
      </c>
    </row>
    <row r="216" spans="1:5" s="25" customFormat="1" ht="60" customHeight="1" x14ac:dyDescent="0.25">
      <c r="A216" s="28" t="s">
        <v>560</v>
      </c>
      <c r="B216" s="29" t="s">
        <v>559</v>
      </c>
      <c r="C216" s="91">
        <v>605.4</v>
      </c>
      <c r="D216" s="87">
        <v>0</v>
      </c>
      <c r="E216" s="43">
        <f t="shared" si="4"/>
        <v>0</v>
      </c>
    </row>
    <row r="217" spans="1:5" s="25" customFormat="1" ht="60" customHeight="1" x14ac:dyDescent="0.25">
      <c r="A217" s="28" t="s">
        <v>562</v>
      </c>
      <c r="B217" s="29" t="s">
        <v>561</v>
      </c>
      <c r="C217" s="91">
        <v>500.8</v>
      </c>
      <c r="D217" s="87">
        <v>0</v>
      </c>
      <c r="E217" s="43">
        <f t="shared" si="4"/>
        <v>0</v>
      </c>
    </row>
    <row r="218" spans="1:5" s="25" customFormat="1" ht="60" customHeight="1" x14ac:dyDescent="0.25">
      <c r="A218" s="28" t="s">
        <v>564</v>
      </c>
      <c r="B218" s="29" t="s">
        <v>563</v>
      </c>
      <c r="C218" s="91">
        <v>891.6</v>
      </c>
      <c r="D218" s="87">
        <v>0</v>
      </c>
      <c r="E218" s="43">
        <f t="shared" si="4"/>
        <v>0</v>
      </c>
    </row>
    <row r="219" spans="1:5" s="25" customFormat="1" ht="60" customHeight="1" x14ac:dyDescent="0.25">
      <c r="A219" s="28" t="s">
        <v>566</v>
      </c>
      <c r="B219" s="29" t="s">
        <v>565</v>
      </c>
      <c r="C219" s="91">
        <v>521.1</v>
      </c>
      <c r="D219" s="87">
        <v>0</v>
      </c>
      <c r="E219" s="43">
        <f t="shared" si="4"/>
        <v>0</v>
      </c>
    </row>
    <row r="220" spans="1:5" s="25" customFormat="1" ht="60" customHeight="1" x14ac:dyDescent="0.25">
      <c r="A220" s="28" t="s">
        <v>568</v>
      </c>
      <c r="B220" s="29" t="s">
        <v>567</v>
      </c>
      <c r="C220" s="91">
        <v>330</v>
      </c>
      <c r="D220" s="87">
        <v>0</v>
      </c>
      <c r="E220" s="43">
        <f t="shared" si="4"/>
        <v>0</v>
      </c>
    </row>
    <row r="221" spans="1:5" s="25" customFormat="1" ht="60" customHeight="1" x14ac:dyDescent="0.25">
      <c r="A221" s="28" t="s">
        <v>570</v>
      </c>
      <c r="B221" s="29" t="s">
        <v>569</v>
      </c>
      <c r="C221" s="91">
        <v>325.10000000000002</v>
      </c>
      <c r="D221" s="87">
        <v>0</v>
      </c>
      <c r="E221" s="43">
        <f t="shared" si="4"/>
        <v>0</v>
      </c>
    </row>
    <row r="222" spans="1:5" s="25" customFormat="1" ht="60" customHeight="1" x14ac:dyDescent="0.25">
      <c r="A222" s="28" t="s">
        <v>572</v>
      </c>
      <c r="B222" s="29" t="s">
        <v>571</v>
      </c>
      <c r="C222" s="91">
        <v>39.700000000000003</v>
      </c>
      <c r="D222" s="87">
        <v>0</v>
      </c>
      <c r="E222" s="43">
        <f t="shared" si="4"/>
        <v>0</v>
      </c>
    </row>
    <row r="223" spans="1:5" s="25" customFormat="1" ht="60" customHeight="1" x14ac:dyDescent="0.25">
      <c r="A223" s="28" t="s">
        <v>573</v>
      </c>
      <c r="B223" s="29" t="s">
        <v>574</v>
      </c>
      <c r="C223" s="91">
        <v>272.7</v>
      </c>
      <c r="D223" s="87">
        <v>0</v>
      </c>
      <c r="E223" s="43">
        <f t="shared" si="4"/>
        <v>0</v>
      </c>
    </row>
    <row r="224" spans="1:5" s="25" customFormat="1" ht="60" customHeight="1" x14ac:dyDescent="0.25">
      <c r="A224" s="28" t="s">
        <v>576</v>
      </c>
      <c r="B224" s="29" t="s">
        <v>575</v>
      </c>
      <c r="C224" s="91">
        <v>345.6</v>
      </c>
      <c r="D224" s="87">
        <v>0</v>
      </c>
      <c r="E224" s="43">
        <f t="shared" si="4"/>
        <v>0</v>
      </c>
    </row>
    <row r="225" spans="1:5" s="25" customFormat="1" ht="60" customHeight="1" x14ac:dyDescent="0.25">
      <c r="A225" s="28" t="s">
        <v>578</v>
      </c>
      <c r="B225" s="29" t="s">
        <v>577</v>
      </c>
      <c r="C225" s="91">
        <v>198</v>
      </c>
      <c r="D225" s="87">
        <v>0</v>
      </c>
      <c r="E225" s="43">
        <f t="shared" si="4"/>
        <v>0</v>
      </c>
    </row>
    <row r="226" spans="1:5" s="25" customFormat="1" ht="60" customHeight="1" x14ac:dyDescent="0.25">
      <c r="A226" s="28" t="s">
        <v>580</v>
      </c>
      <c r="B226" s="29" t="s">
        <v>579</v>
      </c>
      <c r="C226" s="91">
        <v>385.4</v>
      </c>
      <c r="D226" s="87">
        <v>0</v>
      </c>
      <c r="E226" s="43">
        <f t="shared" si="4"/>
        <v>0</v>
      </c>
    </row>
    <row r="227" spans="1:5" s="25" customFormat="1" ht="60" customHeight="1" x14ac:dyDescent="0.25">
      <c r="A227" s="28" t="s">
        <v>582</v>
      </c>
      <c r="B227" s="29" t="s">
        <v>581</v>
      </c>
      <c r="C227" s="91">
        <v>190</v>
      </c>
      <c r="D227" s="87">
        <v>0</v>
      </c>
      <c r="E227" s="43">
        <f t="shared" si="4"/>
        <v>0</v>
      </c>
    </row>
    <row r="228" spans="1:5" s="25" customFormat="1" ht="60" customHeight="1" x14ac:dyDescent="0.25">
      <c r="A228" s="28" t="s">
        <v>584</v>
      </c>
      <c r="B228" s="29" t="s">
        <v>583</v>
      </c>
      <c r="C228" s="91">
        <v>2097.5</v>
      </c>
      <c r="D228" s="87">
        <v>0</v>
      </c>
      <c r="E228" s="43">
        <f t="shared" si="4"/>
        <v>0</v>
      </c>
    </row>
    <row r="229" spans="1:5" s="17" customFormat="1" x14ac:dyDescent="0.25">
      <c r="A229" s="58" t="s">
        <v>409</v>
      </c>
      <c r="B229" s="29" t="s">
        <v>408</v>
      </c>
      <c r="C229" s="91">
        <f>C230</f>
        <v>1331.6</v>
      </c>
      <c r="D229" s="87">
        <f>D230</f>
        <v>1518.4</v>
      </c>
      <c r="E229" s="43">
        <f t="shared" si="4"/>
        <v>1.1402823670772004</v>
      </c>
    </row>
    <row r="230" spans="1:5" s="17" customFormat="1" ht="60" x14ac:dyDescent="0.25">
      <c r="A230" s="70" t="s">
        <v>412</v>
      </c>
      <c r="B230" s="29" t="s">
        <v>410</v>
      </c>
      <c r="C230" s="91">
        <f>C231</f>
        <v>1331.6</v>
      </c>
      <c r="D230" s="87">
        <f>D231</f>
        <v>1518.4</v>
      </c>
      <c r="E230" s="43">
        <f t="shared" si="4"/>
        <v>1.1402823670772004</v>
      </c>
    </row>
    <row r="231" spans="1:5" s="17" customFormat="1" ht="30" x14ac:dyDescent="0.25">
      <c r="A231" s="70" t="s">
        <v>413</v>
      </c>
      <c r="B231" s="29" t="s">
        <v>411</v>
      </c>
      <c r="C231" s="91">
        <v>1331.6</v>
      </c>
      <c r="D231" s="87">
        <v>1518.4</v>
      </c>
      <c r="E231" s="43">
        <f t="shared" si="4"/>
        <v>1.1402823670772004</v>
      </c>
    </row>
    <row r="232" spans="1:5" x14ac:dyDescent="0.25">
      <c r="A232" s="28" t="s">
        <v>146</v>
      </c>
      <c r="B232" s="29" t="s">
        <v>224</v>
      </c>
      <c r="C232" s="91">
        <f>C233+C235</f>
        <v>3773</v>
      </c>
      <c r="D232" s="87">
        <f>D233+D235</f>
        <v>4343.3</v>
      </c>
      <c r="E232" s="43">
        <f t="shared" si="4"/>
        <v>1.1511529287039493</v>
      </c>
    </row>
    <row r="233" spans="1:5" ht="30" x14ac:dyDescent="0.25">
      <c r="A233" s="28" t="s">
        <v>225</v>
      </c>
      <c r="B233" s="29" t="s">
        <v>226</v>
      </c>
      <c r="C233" s="91">
        <f>C234</f>
        <v>3773</v>
      </c>
      <c r="D233" s="87">
        <f>D234</f>
        <v>3870</v>
      </c>
      <c r="E233" s="43">
        <f t="shared" si="4"/>
        <v>1.0257089848926584</v>
      </c>
    </row>
    <row r="234" spans="1:5" ht="30" x14ac:dyDescent="0.25">
      <c r="A234" s="28" t="s">
        <v>227</v>
      </c>
      <c r="B234" s="29" t="s">
        <v>228</v>
      </c>
      <c r="C234" s="91">
        <v>3773</v>
      </c>
      <c r="D234" s="87">
        <v>3870</v>
      </c>
      <c r="E234" s="43">
        <f t="shared" si="4"/>
        <v>1.0257089848926584</v>
      </c>
    </row>
    <row r="235" spans="1:5" s="16" customFormat="1" ht="45" x14ac:dyDescent="0.25">
      <c r="A235" s="28" t="s">
        <v>356</v>
      </c>
      <c r="B235" s="29" t="s">
        <v>357</v>
      </c>
      <c r="C235" s="91">
        <v>0</v>
      </c>
      <c r="D235" s="87">
        <f>D236</f>
        <v>473.3</v>
      </c>
      <c r="E235" s="43" t="s">
        <v>661</v>
      </c>
    </row>
    <row r="236" spans="1:5" s="16" customFormat="1" ht="30.75" thickBot="1" x14ac:dyDescent="0.3">
      <c r="A236" s="54" t="s">
        <v>358</v>
      </c>
      <c r="B236" s="55" t="s">
        <v>359</v>
      </c>
      <c r="C236" s="92">
        <v>0</v>
      </c>
      <c r="D236" s="89">
        <v>473.3</v>
      </c>
      <c r="E236" s="56" t="s">
        <v>661</v>
      </c>
    </row>
    <row r="237" spans="1:5" s="5" customFormat="1" ht="29.25" thickBot="1" x14ac:dyDescent="0.25">
      <c r="A237" s="39" t="s">
        <v>229</v>
      </c>
      <c r="B237" s="12" t="s">
        <v>230</v>
      </c>
      <c r="C237" s="94">
        <f>C238+C242+C247</f>
        <v>89433.3</v>
      </c>
      <c r="D237" s="83">
        <f>D238+D242+D247</f>
        <v>67162</v>
      </c>
      <c r="E237" s="40">
        <f t="shared" si="4"/>
        <v>0.75097307155164794</v>
      </c>
    </row>
    <row r="238" spans="1:5" x14ac:dyDescent="0.25">
      <c r="A238" s="48" t="s">
        <v>231</v>
      </c>
      <c r="B238" s="49" t="s">
        <v>232</v>
      </c>
      <c r="C238" s="93">
        <f>C239</f>
        <v>111.8</v>
      </c>
      <c r="D238" s="85">
        <f>D239</f>
        <v>113.69999999999999</v>
      </c>
      <c r="E238" s="50">
        <f t="shared" si="4"/>
        <v>1.016994633273703</v>
      </c>
    </row>
    <row r="239" spans="1:5" ht="60" x14ac:dyDescent="0.25">
      <c r="A239" s="28" t="s">
        <v>233</v>
      </c>
      <c r="B239" s="29" t="s">
        <v>234</v>
      </c>
      <c r="C239" s="91">
        <f>C240+C241</f>
        <v>111.8</v>
      </c>
      <c r="D239" s="87">
        <f>D240+D241</f>
        <v>113.69999999999999</v>
      </c>
      <c r="E239" s="43">
        <f t="shared" si="4"/>
        <v>1.016994633273703</v>
      </c>
    </row>
    <row r="240" spans="1:5" s="17" customFormat="1" ht="45" x14ac:dyDescent="0.25">
      <c r="A240" s="62" t="s">
        <v>415</v>
      </c>
      <c r="B240" s="29" t="s">
        <v>414</v>
      </c>
      <c r="C240" s="91">
        <v>0.1</v>
      </c>
      <c r="D240" s="87">
        <v>0.1</v>
      </c>
      <c r="E240" s="43">
        <f t="shared" si="4"/>
        <v>1</v>
      </c>
    </row>
    <row r="241" spans="1:5" ht="60" x14ac:dyDescent="0.25">
      <c r="A241" s="28" t="s">
        <v>235</v>
      </c>
      <c r="B241" s="29" t="s">
        <v>236</v>
      </c>
      <c r="C241" s="91">
        <v>111.7</v>
      </c>
      <c r="D241" s="87">
        <v>113.6</v>
      </c>
      <c r="E241" s="43">
        <f t="shared" si="4"/>
        <v>1.0170098478066247</v>
      </c>
    </row>
    <row r="242" spans="1:5" x14ac:dyDescent="0.25">
      <c r="A242" s="28" t="s">
        <v>237</v>
      </c>
      <c r="B242" s="29" t="s">
        <v>238</v>
      </c>
      <c r="C242" s="91">
        <f>C243</f>
        <v>30789.7</v>
      </c>
      <c r="D242" s="87">
        <f>D243</f>
        <v>17110.599999999999</v>
      </c>
      <c r="E242" s="43">
        <f t="shared" si="4"/>
        <v>0.55572480407408964</v>
      </c>
    </row>
    <row r="243" spans="1:5" ht="30" x14ac:dyDescent="0.25">
      <c r="A243" s="28" t="s">
        <v>239</v>
      </c>
      <c r="B243" s="29" t="s">
        <v>240</v>
      </c>
      <c r="C243" s="91">
        <f>C244+C245+C246</f>
        <v>30789.7</v>
      </c>
      <c r="D243" s="87">
        <f>D244+D245+D246</f>
        <v>17110.599999999999</v>
      </c>
      <c r="E243" s="43">
        <f t="shared" si="4"/>
        <v>0.55572480407408964</v>
      </c>
    </row>
    <row r="244" spans="1:5" ht="30" x14ac:dyDescent="0.25">
      <c r="A244" s="28" t="s">
        <v>241</v>
      </c>
      <c r="B244" s="29" t="s">
        <v>242</v>
      </c>
      <c r="C244" s="91">
        <v>1962</v>
      </c>
      <c r="D244" s="87">
        <v>726.2</v>
      </c>
      <c r="E244" s="43">
        <f t="shared" si="4"/>
        <v>0.37013251783893986</v>
      </c>
    </row>
    <row r="245" spans="1:5" s="17" customFormat="1" x14ac:dyDescent="0.25">
      <c r="A245" s="60" t="s">
        <v>417</v>
      </c>
      <c r="B245" s="29" t="s">
        <v>416</v>
      </c>
      <c r="C245" s="91">
        <v>4551</v>
      </c>
      <c r="D245" s="87">
        <v>3627</v>
      </c>
      <c r="E245" s="43">
        <f t="shared" si="4"/>
        <v>0.79696769940672385</v>
      </c>
    </row>
    <row r="246" spans="1:5" s="17" customFormat="1" ht="30" x14ac:dyDescent="0.25">
      <c r="A246" s="62" t="s">
        <v>419</v>
      </c>
      <c r="B246" s="29" t="s">
        <v>418</v>
      </c>
      <c r="C246" s="91">
        <v>24276.7</v>
      </c>
      <c r="D246" s="87">
        <v>12757.4</v>
      </c>
      <c r="E246" s="43">
        <f t="shared" si="4"/>
        <v>0.52549975902820401</v>
      </c>
    </row>
    <row r="247" spans="1:5" x14ac:dyDescent="0.25">
      <c r="A247" s="28" t="s">
        <v>146</v>
      </c>
      <c r="B247" s="29" t="s">
        <v>243</v>
      </c>
      <c r="C247" s="91">
        <f>C248</f>
        <v>58531.8</v>
      </c>
      <c r="D247" s="87">
        <f>D248</f>
        <v>49937.7</v>
      </c>
      <c r="E247" s="43">
        <f t="shared" si="4"/>
        <v>0.85317212182095881</v>
      </c>
    </row>
    <row r="248" spans="1:5" ht="30" x14ac:dyDescent="0.25">
      <c r="A248" s="28" t="s">
        <v>70</v>
      </c>
      <c r="B248" s="29" t="s">
        <v>244</v>
      </c>
      <c r="C248" s="91">
        <f>C249</f>
        <v>58531.8</v>
      </c>
      <c r="D248" s="87">
        <f>D249</f>
        <v>49937.7</v>
      </c>
      <c r="E248" s="43">
        <f t="shared" si="4"/>
        <v>0.85317212182095881</v>
      </c>
    </row>
    <row r="249" spans="1:5" ht="30.75" thickBot="1" x14ac:dyDescent="0.3">
      <c r="A249" s="54" t="s">
        <v>245</v>
      </c>
      <c r="B249" s="55" t="s">
        <v>246</v>
      </c>
      <c r="C249" s="92">
        <v>58531.8</v>
      </c>
      <c r="D249" s="89">
        <v>49937.7</v>
      </c>
      <c r="E249" s="56">
        <f t="shared" si="4"/>
        <v>0.85317212182095881</v>
      </c>
    </row>
    <row r="250" spans="1:5" s="5" customFormat="1" ht="29.25" thickBot="1" x14ac:dyDescent="0.25">
      <c r="A250" s="39" t="s">
        <v>247</v>
      </c>
      <c r="B250" s="12" t="s">
        <v>248</v>
      </c>
      <c r="C250" s="90">
        <f>C251+C259</f>
        <v>41808.800000000003</v>
      </c>
      <c r="D250" s="83">
        <f>D251+D259</f>
        <v>60121.700000000004</v>
      </c>
      <c r="E250" s="40">
        <f t="shared" si="4"/>
        <v>1.4380154417251871</v>
      </c>
    </row>
    <row r="251" spans="1:5" ht="60" x14ac:dyDescent="0.25">
      <c r="A251" s="48" t="s">
        <v>249</v>
      </c>
      <c r="B251" s="49" t="s">
        <v>250</v>
      </c>
      <c r="C251" s="93">
        <f>C252+C257</f>
        <v>37303.800000000003</v>
      </c>
      <c r="D251" s="85">
        <f>D252+D257</f>
        <v>40852.600000000006</v>
      </c>
      <c r="E251" s="50">
        <f t="shared" si="4"/>
        <v>1.095132399380224</v>
      </c>
    </row>
    <row r="252" spans="1:5" ht="30" x14ac:dyDescent="0.25">
      <c r="A252" s="28" t="s">
        <v>251</v>
      </c>
      <c r="B252" s="29" t="s">
        <v>252</v>
      </c>
      <c r="C252" s="91">
        <v>37095</v>
      </c>
      <c r="D252" s="87">
        <f>D253+D254+D255+D256</f>
        <v>40560.300000000003</v>
      </c>
      <c r="E252" s="43">
        <f t="shared" si="4"/>
        <v>1.0934169025475131</v>
      </c>
    </row>
    <row r="253" spans="1:5" ht="45" x14ac:dyDescent="0.25">
      <c r="A253" s="28" t="s">
        <v>253</v>
      </c>
      <c r="B253" s="29" t="s">
        <v>254</v>
      </c>
      <c r="C253" s="91">
        <v>35311.800000000003</v>
      </c>
      <c r="D253" s="87">
        <v>38369.300000000003</v>
      </c>
      <c r="E253" s="43">
        <f t="shared" si="4"/>
        <v>1.0865857871872859</v>
      </c>
    </row>
    <row r="254" spans="1:5" s="33" customFormat="1" ht="75" x14ac:dyDescent="0.25">
      <c r="A254" s="28" t="s">
        <v>621</v>
      </c>
      <c r="B254" s="29" t="s">
        <v>620</v>
      </c>
      <c r="C254" s="91">
        <v>0</v>
      </c>
      <c r="D254" s="87">
        <v>58</v>
      </c>
      <c r="E254" s="43" t="s">
        <v>661</v>
      </c>
    </row>
    <row r="255" spans="1:5" s="33" customFormat="1" ht="45" x14ac:dyDescent="0.25">
      <c r="A255" s="28" t="s">
        <v>623</v>
      </c>
      <c r="B255" s="29" t="s">
        <v>622</v>
      </c>
      <c r="C255" s="91">
        <v>0</v>
      </c>
      <c r="D255" s="87">
        <v>189</v>
      </c>
      <c r="E255" s="43" t="s">
        <v>661</v>
      </c>
    </row>
    <row r="256" spans="1:5" s="26" customFormat="1" ht="45" x14ac:dyDescent="0.25">
      <c r="A256" s="28" t="s">
        <v>586</v>
      </c>
      <c r="B256" s="29" t="s">
        <v>585</v>
      </c>
      <c r="C256" s="91">
        <v>1783.3</v>
      </c>
      <c r="D256" s="87">
        <v>1944</v>
      </c>
      <c r="E256" s="43">
        <f t="shared" si="4"/>
        <v>1.0901138339034375</v>
      </c>
    </row>
    <row r="257" spans="1:5" s="21" customFormat="1" ht="60" x14ac:dyDescent="0.25">
      <c r="A257" s="28" t="s">
        <v>503</v>
      </c>
      <c r="B257" s="29" t="s">
        <v>501</v>
      </c>
      <c r="C257" s="91">
        <f>C258</f>
        <v>208.8</v>
      </c>
      <c r="D257" s="87">
        <f>D258</f>
        <v>292.3</v>
      </c>
      <c r="E257" s="43">
        <f t="shared" si="4"/>
        <v>1.399904214559387</v>
      </c>
    </row>
    <row r="258" spans="1:5" s="21" customFormat="1" ht="87.75" customHeight="1" x14ac:dyDescent="0.25">
      <c r="A258" s="28" t="s">
        <v>504</v>
      </c>
      <c r="B258" s="29" t="s">
        <v>502</v>
      </c>
      <c r="C258" s="91">
        <v>208.8</v>
      </c>
      <c r="D258" s="87">
        <v>292.3</v>
      </c>
      <c r="E258" s="43">
        <f t="shared" si="4"/>
        <v>1.399904214559387</v>
      </c>
    </row>
    <row r="259" spans="1:5" ht="45" x14ac:dyDescent="0.25">
      <c r="A259" s="28" t="s">
        <v>255</v>
      </c>
      <c r="B259" s="29" t="s">
        <v>256</v>
      </c>
      <c r="C259" s="91">
        <f>C260+C262+C264+C266+C268</f>
        <v>4505</v>
      </c>
      <c r="D259" s="87">
        <f>D260+D262+D264+D266+D268</f>
        <v>19269.099999999999</v>
      </c>
      <c r="E259" s="43" t="s">
        <v>636</v>
      </c>
    </row>
    <row r="260" spans="1:5" s="17" customFormat="1" x14ac:dyDescent="0.25">
      <c r="A260" s="63" t="s">
        <v>422</v>
      </c>
      <c r="B260" s="29" t="s">
        <v>420</v>
      </c>
      <c r="C260" s="91">
        <f>C261</f>
        <v>1394.6</v>
      </c>
      <c r="D260" s="87">
        <f>D261</f>
        <v>1220.8</v>
      </c>
      <c r="E260" s="43">
        <f t="shared" si="4"/>
        <v>0.87537645202925574</v>
      </c>
    </row>
    <row r="261" spans="1:5" s="17" customFormat="1" x14ac:dyDescent="0.25">
      <c r="A261" s="60" t="s">
        <v>423</v>
      </c>
      <c r="B261" s="29" t="s">
        <v>421</v>
      </c>
      <c r="C261" s="91">
        <v>1394.6</v>
      </c>
      <c r="D261" s="87">
        <v>1220.8</v>
      </c>
      <c r="E261" s="43">
        <f t="shared" si="4"/>
        <v>0.87537645202925574</v>
      </c>
    </row>
    <row r="262" spans="1:5" s="20" customFormat="1" x14ac:dyDescent="0.25">
      <c r="A262" s="28" t="s">
        <v>456</v>
      </c>
      <c r="B262" s="29" t="s">
        <v>457</v>
      </c>
      <c r="C262" s="91">
        <f>C263</f>
        <v>81.2</v>
      </c>
      <c r="D262" s="87">
        <f>D263</f>
        <v>110</v>
      </c>
      <c r="E262" s="43">
        <f t="shared" si="4"/>
        <v>1.354679802955665</v>
      </c>
    </row>
    <row r="263" spans="1:5" s="20" customFormat="1" x14ac:dyDescent="0.25">
      <c r="A263" s="28" t="s">
        <v>459</v>
      </c>
      <c r="B263" s="29" t="s">
        <v>458</v>
      </c>
      <c r="C263" s="91">
        <v>81.2</v>
      </c>
      <c r="D263" s="87">
        <v>110</v>
      </c>
      <c r="E263" s="43">
        <f t="shared" si="4"/>
        <v>1.354679802955665</v>
      </c>
    </row>
    <row r="264" spans="1:5" x14ac:dyDescent="0.25">
      <c r="A264" s="28" t="s">
        <v>257</v>
      </c>
      <c r="B264" s="29" t="s">
        <v>258</v>
      </c>
      <c r="C264" s="91">
        <f>C265</f>
        <v>297</v>
      </c>
      <c r="D264" s="87">
        <f>D265</f>
        <v>263.7</v>
      </c>
      <c r="E264" s="43">
        <f t="shared" ref="E264:E327" si="5">D264/C264</f>
        <v>0.88787878787878782</v>
      </c>
    </row>
    <row r="265" spans="1:5" x14ac:dyDescent="0.25">
      <c r="A265" s="28" t="s">
        <v>259</v>
      </c>
      <c r="B265" s="29" t="s">
        <v>260</v>
      </c>
      <c r="C265" s="91">
        <v>297</v>
      </c>
      <c r="D265" s="87">
        <v>263.7</v>
      </c>
      <c r="E265" s="43">
        <f t="shared" si="5"/>
        <v>0.88787878787878782</v>
      </c>
    </row>
    <row r="266" spans="1:5" x14ac:dyDescent="0.25">
      <c r="A266" s="28" t="s">
        <v>261</v>
      </c>
      <c r="B266" s="29" t="s">
        <v>262</v>
      </c>
      <c r="C266" s="91">
        <f>C267</f>
        <v>552</v>
      </c>
      <c r="D266" s="87">
        <v>0</v>
      </c>
      <c r="E266" s="43">
        <f t="shared" si="5"/>
        <v>0</v>
      </c>
    </row>
    <row r="267" spans="1:5" ht="75" x14ac:dyDescent="0.25">
      <c r="A267" s="28" t="s">
        <v>263</v>
      </c>
      <c r="B267" s="29" t="s">
        <v>264</v>
      </c>
      <c r="C267" s="91">
        <v>552</v>
      </c>
      <c r="D267" s="87">
        <v>0</v>
      </c>
      <c r="E267" s="43">
        <f t="shared" si="5"/>
        <v>0</v>
      </c>
    </row>
    <row r="268" spans="1:5" s="20" customFormat="1" x14ac:dyDescent="0.25">
      <c r="A268" s="28" t="s">
        <v>460</v>
      </c>
      <c r="B268" s="29" t="s">
        <v>461</v>
      </c>
      <c r="C268" s="91">
        <f>C269</f>
        <v>2180.1999999999998</v>
      </c>
      <c r="D268" s="87">
        <f>D269+D270+D271+D272</f>
        <v>17674.599999999999</v>
      </c>
      <c r="E268" s="43">
        <f t="shared" si="5"/>
        <v>8.106870929272544</v>
      </c>
    </row>
    <row r="269" spans="1:5" s="20" customFormat="1" ht="75" x14ac:dyDescent="0.25">
      <c r="A269" s="71" t="s">
        <v>463</v>
      </c>
      <c r="B269" s="29" t="s">
        <v>462</v>
      </c>
      <c r="C269" s="91">
        <v>2180.1999999999998</v>
      </c>
      <c r="D269" s="87">
        <v>14465.5</v>
      </c>
      <c r="E269" s="43">
        <f t="shared" si="5"/>
        <v>6.6349417484634445</v>
      </c>
    </row>
    <row r="270" spans="1:5" s="33" customFormat="1" ht="33" customHeight="1" x14ac:dyDescent="0.25">
      <c r="A270" s="71" t="s">
        <v>625</v>
      </c>
      <c r="B270" s="29" t="s">
        <v>624</v>
      </c>
      <c r="C270" s="91">
        <v>0</v>
      </c>
      <c r="D270" s="87">
        <v>2531.1</v>
      </c>
      <c r="E270" s="43" t="s">
        <v>661</v>
      </c>
    </row>
    <row r="271" spans="1:5" s="33" customFormat="1" ht="87" customHeight="1" x14ac:dyDescent="0.25">
      <c r="A271" s="71" t="s">
        <v>627</v>
      </c>
      <c r="B271" s="29" t="s">
        <v>626</v>
      </c>
      <c r="C271" s="91">
        <v>0</v>
      </c>
      <c r="D271" s="87">
        <v>468</v>
      </c>
      <c r="E271" s="43" t="s">
        <v>661</v>
      </c>
    </row>
    <row r="272" spans="1:5" s="33" customFormat="1" ht="33.75" customHeight="1" thickBot="1" x14ac:dyDescent="0.3">
      <c r="A272" s="72" t="s">
        <v>629</v>
      </c>
      <c r="B272" s="55" t="s">
        <v>628</v>
      </c>
      <c r="C272" s="92">
        <v>0</v>
      </c>
      <c r="D272" s="89">
        <v>210</v>
      </c>
      <c r="E272" s="56" t="s">
        <v>661</v>
      </c>
    </row>
    <row r="273" spans="1:5" s="5" customFormat="1" thickBot="1" x14ac:dyDescent="0.25">
      <c r="A273" s="39" t="s">
        <v>265</v>
      </c>
      <c r="B273" s="12" t="s">
        <v>266</v>
      </c>
      <c r="C273" s="90">
        <f>C274+C277</f>
        <v>8753.5</v>
      </c>
      <c r="D273" s="83">
        <f>D274+D277</f>
        <v>5003.5999999999995</v>
      </c>
      <c r="E273" s="40">
        <f t="shared" si="5"/>
        <v>0.57161135545781683</v>
      </c>
    </row>
    <row r="274" spans="1:5" x14ac:dyDescent="0.25">
      <c r="A274" s="48" t="s">
        <v>267</v>
      </c>
      <c r="B274" s="49" t="s">
        <v>268</v>
      </c>
      <c r="C274" s="93">
        <f>C275</f>
        <v>182.1</v>
      </c>
      <c r="D274" s="85">
        <f>D275</f>
        <v>126.9</v>
      </c>
      <c r="E274" s="50">
        <f t="shared" si="5"/>
        <v>0.69686985172981886</v>
      </c>
    </row>
    <row r="275" spans="1:5" ht="45" x14ac:dyDescent="0.25">
      <c r="A275" s="28" t="s">
        <v>269</v>
      </c>
      <c r="B275" s="29" t="s">
        <v>270</v>
      </c>
      <c r="C275" s="91">
        <f>C276</f>
        <v>182.1</v>
      </c>
      <c r="D275" s="87">
        <f>D276</f>
        <v>126.9</v>
      </c>
      <c r="E275" s="43">
        <f t="shared" si="5"/>
        <v>0.69686985172981886</v>
      </c>
    </row>
    <row r="276" spans="1:5" ht="135" x14ac:dyDescent="0.25">
      <c r="A276" s="28" t="s">
        <v>271</v>
      </c>
      <c r="B276" s="29" t="s">
        <v>272</v>
      </c>
      <c r="C276" s="91">
        <v>182.1</v>
      </c>
      <c r="D276" s="87">
        <v>126.9</v>
      </c>
      <c r="E276" s="43">
        <f t="shared" si="5"/>
        <v>0.69686985172981886</v>
      </c>
    </row>
    <row r="277" spans="1:5" x14ac:dyDescent="0.25">
      <c r="A277" s="28" t="s">
        <v>146</v>
      </c>
      <c r="B277" s="29" t="s">
        <v>273</v>
      </c>
      <c r="C277" s="91">
        <f>C278</f>
        <v>8571.4</v>
      </c>
      <c r="D277" s="87">
        <f>D279+D280+D281</f>
        <v>4876.7</v>
      </c>
      <c r="E277" s="43">
        <f t="shared" si="5"/>
        <v>0.56895022983409949</v>
      </c>
    </row>
    <row r="278" spans="1:5" ht="30" x14ac:dyDescent="0.25">
      <c r="A278" s="28" t="s">
        <v>70</v>
      </c>
      <c r="B278" s="29" t="s">
        <v>274</v>
      </c>
      <c r="C278" s="91">
        <f>C279+C280+C281</f>
        <v>8571.4</v>
      </c>
      <c r="D278" s="87">
        <v>4876.7</v>
      </c>
      <c r="E278" s="43">
        <f t="shared" si="5"/>
        <v>0.56895022983409949</v>
      </c>
    </row>
    <row r="279" spans="1:5" ht="30" x14ac:dyDescent="0.25">
      <c r="A279" s="28" t="s">
        <v>72</v>
      </c>
      <c r="B279" s="29" t="s">
        <v>275</v>
      </c>
      <c r="C279" s="91">
        <v>1151.8</v>
      </c>
      <c r="D279" s="87">
        <v>224.1</v>
      </c>
      <c r="E279" s="43">
        <f t="shared" si="5"/>
        <v>0.19456502865080744</v>
      </c>
    </row>
    <row r="280" spans="1:5" ht="45" x14ac:dyDescent="0.25">
      <c r="A280" s="28" t="s">
        <v>74</v>
      </c>
      <c r="B280" s="29" t="s">
        <v>276</v>
      </c>
      <c r="C280" s="91">
        <v>3724</v>
      </c>
      <c r="D280" s="87">
        <v>1496.2</v>
      </c>
      <c r="E280" s="43">
        <f t="shared" si="5"/>
        <v>0.40177228786251346</v>
      </c>
    </row>
    <row r="281" spans="1:5" ht="30.75" thickBot="1" x14ac:dyDescent="0.3">
      <c r="A281" s="54" t="s">
        <v>76</v>
      </c>
      <c r="B281" s="55" t="s">
        <v>277</v>
      </c>
      <c r="C281" s="92">
        <v>3695.6</v>
      </c>
      <c r="D281" s="89">
        <v>3156.4</v>
      </c>
      <c r="E281" s="56">
        <f t="shared" si="5"/>
        <v>0.85409676371901722</v>
      </c>
    </row>
    <row r="282" spans="1:5" s="5" customFormat="1" ht="29.25" thickBot="1" x14ac:dyDescent="0.25">
      <c r="A282" s="39" t="s">
        <v>278</v>
      </c>
      <c r="B282" s="12" t="s">
        <v>279</v>
      </c>
      <c r="C282" s="90">
        <f>C283+C302+C314+C320</f>
        <v>134488.4</v>
      </c>
      <c r="D282" s="83">
        <f>D283+D302+D314+D320</f>
        <v>247741.80000000002</v>
      </c>
      <c r="E282" s="40">
        <f t="shared" si="5"/>
        <v>1.8421053414272162</v>
      </c>
    </row>
    <row r="283" spans="1:5" s="5" customFormat="1" x14ac:dyDescent="0.25">
      <c r="A283" s="73" t="s">
        <v>427</v>
      </c>
      <c r="B283" s="49" t="s">
        <v>424</v>
      </c>
      <c r="C283" s="93">
        <f>C284+C297</f>
        <v>90074.5</v>
      </c>
      <c r="D283" s="85">
        <f>D284+D297</f>
        <v>128543.90000000001</v>
      </c>
      <c r="E283" s="50">
        <f t="shared" si="5"/>
        <v>1.4270842469289311</v>
      </c>
    </row>
    <row r="284" spans="1:5" s="5" customFormat="1" ht="30" x14ac:dyDescent="0.25">
      <c r="A284" s="63" t="s">
        <v>428</v>
      </c>
      <c r="B284" s="29" t="s">
        <v>425</v>
      </c>
      <c r="C284" s="91">
        <f>C285+C286+C287+C289+C290+C291+C292+C294+C295+C296</f>
        <v>18291.8</v>
      </c>
      <c r="D284" s="87">
        <f>D285+D286+D287+D288+D289+D290+D291+D292+D293+D294+D295+D296</f>
        <v>84359.900000000009</v>
      </c>
      <c r="E284" s="43" t="s">
        <v>660</v>
      </c>
    </row>
    <row r="285" spans="1:5" s="5" customFormat="1" x14ac:dyDescent="0.2">
      <c r="A285" s="28" t="s">
        <v>429</v>
      </c>
      <c r="B285" s="29" t="s">
        <v>426</v>
      </c>
      <c r="C285" s="91">
        <v>4908.5</v>
      </c>
      <c r="D285" s="87">
        <v>0</v>
      </c>
      <c r="E285" s="43">
        <f t="shared" si="5"/>
        <v>0</v>
      </c>
    </row>
    <row r="286" spans="1:5" s="5" customFormat="1" ht="30" x14ac:dyDescent="0.2">
      <c r="A286" s="28" t="s">
        <v>588</v>
      </c>
      <c r="B286" s="29" t="s">
        <v>587</v>
      </c>
      <c r="C286" s="91">
        <v>6264.1</v>
      </c>
      <c r="D286" s="87">
        <v>0</v>
      </c>
      <c r="E286" s="43">
        <f t="shared" si="5"/>
        <v>0</v>
      </c>
    </row>
    <row r="287" spans="1:5" s="5" customFormat="1" ht="30" x14ac:dyDescent="0.2">
      <c r="A287" s="28" t="s">
        <v>528</v>
      </c>
      <c r="B287" s="29" t="s">
        <v>589</v>
      </c>
      <c r="C287" s="91">
        <v>100</v>
      </c>
      <c r="D287" s="87">
        <v>0</v>
      </c>
      <c r="E287" s="43">
        <f t="shared" si="5"/>
        <v>0</v>
      </c>
    </row>
    <row r="288" spans="1:5" s="5" customFormat="1" ht="40.5" customHeight="1" x14ac:dyDescent="0.2">
      <c r="A288" s="28" t="s">
        <v>631</v>
      </c>
      <c r="B288" s="29" t="s">
        <v>630</v>
      </c>
      <c r="C288" s="91">
        <v>0</v>
      </c>
      <c r="D288" s="87">
        <v>2300</v>
      </c>
      <c r="E288" s="43" t="s">
        <v>661</v>
      </c>
    </row>
    <row r="289" spans="1:5" s="5" customFormat="1" ht="45" customHeight="1" x14ac:dyDescent="0.2">
      <c r="A289" s="28" t="s">
        <v>520</v>
      </c>
      <c r="B289" s="29" t="s">
        <v>519</v>
      </c>
      <c r="C289" s="91">
        <v>0</v>
      </c>
      <c r="D289" s="87">
        <v>20</v>
      </c>
      <c r="E289" s="43" t="s">
        <v>661</v>
      </c>
    </row>
    <row r="290" spans="1:5" s="5" customFormat="1" ht="30" x14ac:dyDescent="0.2">
      <c r="A290" s="28" t="s">
        <v>506</v>
      </c>
      <c r="B290" s="29" t="s">
        <v>505</v>
      </c>
      <c r="C290" s="91">
        <v>76.8</v>
      </c>
      <c r="D290" s="87">
        <v>0</v>
      </c>
      <c r="E290" s="43">
        <f t="shared" si="5"/>
        <v>0</v>
      </c>
    </row>
    <row r="291" spans="1:5" s="5" customFormat="1" ht="27" customHeight="1" x14ac:dyDescent="0.2">
      <c r="A291" s="28" t="s">
        <v>522</v>
      </c>
      <c r="B291" s="29" t="s">
        <v>521</v>
      </c>
      <c r="C291" s="91">
        <v>0</v>
      </c>
      <c r="D291" s="87">
        <v>5295.4</v>
      </c>
      <c r="E291" s="43" t="s">
        <v>661</v>
      </c>
    </row>
    <row r="292" spans="1:5" s="5" customFormat="1" ht="27" customHeight="1" x14ac:dyDescent="0.2">
      <c r="A292" s="28" t="s">
        <v>530</v>
      </c>
      <c r="B292" s="29" t="s">
        <v>590</v>
      </c>
      <c r="C292" s="91">
        <v>6357.7</v>
      </c>
      <c r="D292" s="87">
        <v>0</v>
      </c>
      <c r="E292" s="43">
        <f t="shared" si="5"/>
        <v>0</v>
      </c>
    </row>
    <row r="293" spans="1:5" s="5" customFormat="1" ht="27" customHeight="1" x14ac:dyDescent="0.2">
      <c r="A293" s="28" t="s">
        <v>633</v>
      </c>
      <c r="B293" s="29" t="s">
        <v>632</v>
      </c>
      <c r="C293" s="91">
        <v>0</v>
      </c>
      <c r="D293" s="87">
        <v>10813.3</v>
      </c>
      <c r="E293" s="43" t="s">
        <v>661</v>
      </c>
    </row>
    <row r="294" spans="1:5" s="5" customFormat="1" ht="27" customHeight="1" x14ac:dyDescent="0.2">
      <c r="A294" s="28" t="s">
        <v>592</v>
      </c>
      <c r="B294" s="29" t="s">
        <v>591</v>
      </c>
      <c r="C294" s="91">
        <v>584.70000000000005</v>
      </c>
      <c r="D294" s="87">
        <v>0</v>
      </c>
      <c r="E294" s="43">
        <f t="shared" si="5"/>
        <v>0</v>
      </c>
    </row>
    <row r="295" spans="1:5" s="5" customFormat="1" x14ac:dyDescent="0.2">
      <c r="A295" s="28" t="s">
        <v>465</v>
      </c>
      <c r="B295" s="29" t="s">
        <v>464</v>
      </c>
      <c r="C295" s="91">
        <v>0</v>
      </c>
      <c r="D295" s="87">
        <v>55005.4</v>
      </c>
      <c r="E295" s="43" t="s">
        <v>661</v>
      </c>
    </row>
    <row r="296" spans="1:5" s="5" customFormat="1" x14ac:dyDescent="0.2">
      <c r="A296" s="28" t="s">
        <v>524</v>
      </c>
      <c r="B296" s="29" t="s">
        <v>523</v>
      </c>
      <c r="C296" s="91">
        <v>0</v>
      </c>
      <c r="D296" s="87">
        <v>10925.8</v>
      </c>
      <c r="E296" s="43" t="s">
        <v>661</v>
      </c>
    </row>
    <row r="297" spans="1:5" s="5" customFormat="1" x14ac:dyDescent="0.2">
      <c r="A297" s="28" t="s">
        <v>467</v>
      </c>
      <c r="B297" s="29" t="s">
        <v>466</v>
      </c>
      <c r="C297" s="91">
        <f>C298+C299+C300+C301</f>
        <v>71782.7</v>
      </c>
      <c r="D297" s="87">
        <f>D298+D299+D300+D301</f>
        <v>44184</v>
      </c>
      <c r="E297" s="43">
        <f t="shared" si="5"/>
        <v>0.61552435336090727</v>
      </c>
    </row>
    <row r="298" spans="1:5" s="5" customFormat="1" ht="45" x14ac:dyDescent="0.25">
      <c r="A298" s="64" t="s">
        <v>469</v>
      </c>
      <c r="B298" s="29" t="s">
        <v>468</v>
      </c>
      <c r="C298" s="91">
        <v>0</v>
      </c>
      <c r="D298" s="87">
        <v>44184</v>
      </c>
      <c r="E298" s="43" t="s">
        <v>661</v>
      </c>
    </row>
    <row r="299" spans="1:5" s="5" customFormat="1" ht="30" x14ac:dyDescent="0.25">
      <c r="A299" s="64" t="s">
        <v>508</v>
      </c>
      <c r="B299" s="29" t="s">
        <v>507</v>
      </c>
      <c r="C299" s="91">
        <v>5500</v>
      </c>
      <c r="D299" s="87">
        <v>0</v>
      </c>
      <c r="E299" s="43">
        <f t="shared" si="5"/>
        <v>0</v>
      </c>
    </row>
    <row r="300" spans="1:5" s="5" customFormat="1" ht="30" x14ac:dyDescent="0.25">
      <c r="A300" s="64" t="s">
        <v>594</v>
      </c>
      <c r="B300" s="29" t="s">
        <v>593</v>
      </c>
      <c r="C300" s="91">
        <v>53008.9</v>
      </c>
      <c r="D300" s="87">
        <v>0</v>
      </c>
      <c r="E300" s="43">
        <f t="shared" si="5"/>
        <v>0</v>
      </c>
    </row>
    <row r="301" spans="1:5" s="5" customFormat="1" x14ac:dyDescent="0.25">
      <c r="A301" s="64" t="s">
        <v>533</v>
      </c>
      <c r="B301" s="29" t="s">
        <v>595</v>
      </c>
      <c r="C301" s="91">
        <v>13273.8</v>
      </c>
      <c r="D301" s="87">
        <v>0</v>
      </c>
      <c r="E301" s="43">
        <f t="shared" si="5"/>
        <v>0</v>
      </c>
    </row>
    <row r="302" spans="1:5" x14ac:dyDescent="0.25">
      <c r="A302" s="28" t="s">
        <v>280</v>
      </c>
      <c r="B302" s="29" t="s">
        <v>281</v>
      </c>
      <c r="C302" s="91">
        <f>C303</f>
        <v>30020.400000000001</v>
      </c>
      <c r="D302" s="87">
        <f>D303+D312</f>
        <v>105252.5</v>
      </c>
      <c r="E302" s="43" t="s">
        <v>637</v>
      </c>
    </row>
    <row r="303" spans="1:5" ht="30" x14ac:dyDescent="0.25">
      <c r="A303" s="28" t="s">
        <v>282</v>
      </c>
      <c r="B303" s="29" t="s">
        <v>283</v>
      </c>
      <c r="C303" s="91">
        <f>C304+C305+C306</f>
        <v>30020.400000000001</v>
      </c>
      <c r="D303" s="87">
        <f>D304+D305+D306+D307+D308+D309+D310+D311</f>
        <v>61004.800000000003</v>
      </c>
      <c r="E303" s="43" t="s">
        <v>534</v>
      </c>
    </row>
    <row r="304" spans="1:5" x14ac:dyDescent="0.25">
      <c r="A304" s="28" t="s">
        <v>284</v>
      </c>
      <c r="B304" s="29" t="s">
        <v>285</v>
      </c>
      <c r="C304" s="91">
        <v>23309.7</v>
      </c>
      <c r="D304" s="87">
        <v>21092.799999999999</v>
      </c>
      <c r="E304" s="43">
        <f t="shared" si="5"/>
        <v>0.90489367087521499</v>
      </c>
    </row>
    <row r="305" spans="1:5" s="16" customFormat="1" x14ac:dyDescent="0.25">
      <c r="A305" s="28" t="s">
        <v>360</v>
      </c>
      <c r="B305" s="29" t="s">
        <v>361</v>
      </c>
      <c r="C305" s="91">
        <v>0</v>
      </c>
      <c r="D305" s="87">
        <v>15111.6</v>
      </c>
      <c r="E305" s="43" t="s">
        <v>661</v>
      </c>
    </row>
    <row r="306" spans="1:5" ht="30" x14ac:dyDescent="0.25">
      <c r="A306" s="28" t="s">
        <v>286</v>
      </c>
      <c r="B306" s="29" t="s">
        <v>287</v>
      </c>
      <c r="C306" s="91">
        <v>6710.7</v>
      </c>
      <c r="D306" s="87">
        <v>0</v>
      </c>
      <c r="E306" s="43">
        <f t="shared" si="5"/>
        <v>0</v>
      </c>
    </row>
    <row r="307" spans="1:5" s="16" customFormat="1" ht="33" customHeight="1" x14ac:dyDescent="0.25">
      <c r="A307" s="28" t="s">
        <v>362</v>
      </c>
      <c r="B307" s="29" t="s">
        <v>363</v>
      </c>
      <c r="C307" s="91">
        <v>0</v>
      </c>
      <c r="D307" s="87">
        <v>7060.9</v>
      </c>
      <c r="E307" s="43" t="s">
        <v>661</v>
      </c>
    </row>
    <row r="308" spans="1:5" s="22" customFormat="1" ht="25.5" customHeight="1" x14ac:dyDescent="0.25">
      <c r="A308" s="28" t="s">
        <v>526</v>
      </c>
      <c r="B308" s="29" t="s">
        <v>525</v>
      </c>
      <c r="C308" s="91">
        <v>0</v>
      </c>
      <c r="D308" s="87">
        <v>159</v>
      </c>
      <c r="E308" s="43" t="s">
        <v>661</v>
      </c>
    </row>
    <row r="309" spans="1:5" s="22" customFormat="1" ht="27.75" customHeight="1" x14ac:dyDescent="0.25">
      <c r="A309" s="28" t="s">
        <v>528</v>
      </c>
      <c r="B309" s="29" t="s">
        <v>527</v>
      </c>
      <c r="C309" s="91">
        <v>0</v>
      </c>
      <c r="D309" s="87">
        <v>50</v>
      </c>
      <c r="E309" s="43" t="s">
        <v>661</v>
      </c>
    </row>
    <row r="310" spans="1:5" s="33" customFormat="1" ht="27.75" customHeight="1" x14ac:dyDescent="0.25">
      <c r="A310" s="28" t="s">
        <v>635</v>
      </c>
      <c r="B310" s="29" t="s">
        <v>634</v>
      </c>
      <c r="C310" s="91">
        <v>0</v>
      </c>
      <c r="D310" s="87">
        <v>12365.4</v>
      </c>
      <c r="E310" s="43" t="s">
        <v>661</v>
      </c>
    </row>
    <row r="311" spans="1:5" s="22" customFormat="1" ht="20.25" customHeight="1" x14ac:dyDescent="0.25">
      <c r="A311" s="28" t="s">
        <v>530</v>
      </c>
      <c r="B311" s="29" t="s">
        <v>529</v>
      </c>
      <c r="C311" s="91">
        <v>0</v>
      </c>
      <c r="D311" s="87">
        <v>5165.1000000000004</v>
      </c>
      <c r="E311" s="43" t="s">
        <v>661</v>
      </c>
    </row>
    <row r="312" spans="1:5" s="22" customFormat="1" ht="20.25" customHeight="1" x14ac:dyDescent="0.25">
      <c r="A312" s="28" t="s">
        <v>467</v>
      </c>
      <c r="B312" s="29" t="s">
        <v>531</v>
      </c>
      <c r="C312" s="91">
        <v>0</v>
      </c>
      <c r="D312" s="87">
        <f>D313</f>
        <v>44247.7</v>
      </c>
      <c r="E312" s="43" t="s">
        <v>661</v>
      </c>
    </row>
    <row r="313" spans="1:5" s="22" customFormat="1" ht="17.25" customHeight="1" x14ac:dyDescent="0.25">
      <c r="A313" s="28" t="s">
        <v>533</v>
      </c>
      <c r="B313" s="29" t="s">
        <v>532</v>
      </c>
      <c r="C313" s="91">
        <v>0</v>
      </c>
      <c r="D313" s="87">
        <v>44247.7</v>
      </c>
      <c r="E313" s="43" t="s">
        <v>661</v>
      </c>
    </row>
    <row r="314" spans="1:5" ht="30" x14ac:dyDescent="0.25">
      <c r="A314" s="28" t="s">
        <v>288</v>
      </c>
      <c r="B314" s="29" t="s">
        <v>289</v>
      </c>
      <c r="C314" s="91">
        <f>C315+C318</f>
        <v>3842.2</v>
      </c>
      <c r="D314" s="87">
        <f>D315+D318</f>
        <v>548.9</v>
      </c>
      <c r="E314" s="43">
        <f t="shared" si="5"/>
        <v>0.14286086096507208</v>
      </c>
    </row>
    <row r="315" spans="1:5" s="26" customFormat="1" ht="30" x14ac:dyDescent="0.25">
      <c r="A315" s="28" t="s">
        <v>598</v>
      </c>
      <c r="B315" s="29" t="s">
        <v>596</v>
      </c>
      <c r="C315" s="91">
        <f>C316+C317</f>
        <v>3684.5</v>
      </c>
      <c r="D315" s="87">
        <f>D316+D317</f>
        <v>548.9</v>
      </c>
      <c r="E315" s="43">
        <f t="shared" si="5"/>
        <v>0.14897543764418508</v>
      </c>
    </row>
    <row r="316" spans="1:5" s="26" customFormat="1" ht="30" x14ac:dyDescent="0.25">
      <c r="A316" s="28" t="s">
        <v>599</v>
      </c>
      <c r="B316" s="29" t="s">
        <v>597</v>
      </c>
      <c r="C316" s="91">
        <v>450</v>
      </c>
      <c r="D316" s="87">
        <v>548.9</v>
      </c>
      <c r="E316" s="43">
        <f t="shared" si="5"/>
        <v>1.2197777777777776</v>
      </c>
    </row>
    <row r="317" spans="1:5" s="26" customFormat="1" x14ac:dyDescent="0.25">
      <c r="A317" s="28" t="s">
        <v>601</v>
      </c>
      <c r="B317" s="29" t="s">
        <v>600</v>
      </c>
      <c r="C317" s="91">
        <v>3234.5</v>
      </c>
      <c r="D317" s="87">
        <v>0</v>
      </c>
      <c r="E317" s="43">
        <f t="shared" si="5"/>
        <v>0</v>
      </c>
    </row>
    <row r="318" spans="1:5" ht="45" x14ac:dyDescent="0.25">
      <c r="A318" s="28" t="s">
        <v>290</v>
      </c>
      <c r="B318" s="29" t="s">
        <v>291</v>
      </c>
      <c r="C318" s="91">
        <f>C319</f>
        <v>157.69999999999999</v>
      </c>
      <c r="D318" s="87">
        <v>0</v>
      </c>
      <c r="E318" s="43">
        <f t="shared" si="5"/>
        <v>0</v>
      </c>
    </row>
    <row r="319" spans="1:5" x14ac:dyDescent="0.25">
      <c r="A319" s="28" t="s">
        <v>292</v>
      </c>
      <c r="B319" s="29" t="s">
        <v>293</v>
      </c>
      <c r="C319" s="91">
        <v>157.69999999999999</v>
      </c>
      <c r="D319" s="87">
        <v>0</v>
      </c>
      <c r="E319" s="43">
        <f t="shared" si="5"/>
        <v>0</v>
      </c>
    </row>
    <row r="320" spans="1:5" x14ac:dyDescent="0.25">
      <c r="A320" s="28" t="s">
        <v>146</v>
      </c>
      <c r="B320" s="29" t="s">
        <v>294</v>
      </c>
      <c r="C320" s="91">
        <f>C321</f>
        <v>10551.3</v>
      </c>
      <c r="D320" s="87">
        <f>D322+D323+D324+D325</f>
        <v>13396.5</v>
      </c>
      <c r="E320" s="43">
        <f t="shared" si="5"/>
        <v>1.2696539762872823</v>
      </c>
    </row>
    <row r="321" spans="1:5" ht="30" x14ac:dyDescent="0.25">
      <c r="A321" s="28" t="s">
        <v>70</v>
      </c>
      <c r="B321" s="29" t="s">
        <v>295</v>
      </c>
      <c r="C321" s="91">
        <f>C322+C323+C324+C325</f>
        <v>10551.3</v>
      </c>
      <c r="D321" s="87">
        <f>D322+D323+D324+D325</f>
        <v>13396.5</v>
      </c>
      <c r="E321" s="43">
        <f t="shared" si="5"/>
        <v>1.2696539762872823</v>
      </c>
    </row>
    <row r="322" spans="1:5" ht="30" x14ac:dyDescent="0.25">
      <c r="A322" s="28" t="s">
        <v>72</v>
      </c>
      <c r="B322" s="29" t="s">
        <v>296</v>
      </c>
      <c r="C322" s="91">
        <v>1737.8</v>
      </c>
      <c r="D322" s="87">
        <v>1782.1</v>
      </c>
      <c r="E322" s="43">
        <f t="shared" si="5"/>
        <v>1.0254920013810565</v>
      </c>
    </row>
    <row r="323" spans="1:5" ht="45" x14ac:dyDescent="0.25">
      <c r="A323" s="28" t="s">
        <v>74</v>
      </c>
      <c r="B323" s="29" t="s">
        <v>297</v>
      </c>
      <c r="C323" s="91">
        <v>4042.5</v>
      </c>
      <c r="D323" s="87">
        <v>5850</v>
      </c>
      <c r="E323" s="43">
        <f t="shared" si="5"/>
        <v>1.4471243042671613</v>
      </c>
    </row>
    <row r="324" spans="1:5" ht="30" x14ac:dyDescent="0.25">
      <c r="A324" s="28" t="s">
        <v>76</v>
      </c>
      <c r="B324" s="29" t="s">
        <v>298</v>
      </c>
      <c r="C324" s="91">
        <v>4771</v>
      </c>
      <c r="D324" s="87">
        <v>5059.8999999999996</v>
      </c>
      <c r="E324" s="43">
        <f t="shared" si="5"/>
        <v>1.060553343114651</v>
      </c>
    </row>
    <row r="325" spans="1:5" s="16" customFormat="1" ht="30.75" thickBot="1" x14ac:dyDescent="0.3">
      <c r="A325" s="54" t="s">
        <v>163</v>
      </c>
      <c r="B325" s="55" t="s">
        <v>364</v>
      </c>
      <c r="C325" s="92">
        <v>0</v>
      </c>
      <c r="D325" s="89">
        <v>704.5</v>
      </c>
      <c r="E325" s="56" t="s">
        <v>661</v>
      </c>
    </row>
    <row r="326" spans="1:5" s="8" customFormat="1" ht="32.25" thickBot="1" x14ac:dyDescent="0.25">
      <c r="A326" s="77" t="s">
        <v>332</v>
      </c>
      <c r="B326" s="74"/>
      <c r="C326" s="90">
        <f>C5+C9+C40+C75+C97+C110+C114+C148+C158+C172+C205+C237+C273+C282+C250</f>
        <v>2320175.1999999997</v>
      </c>
      <c r="D326" s="83">
        <f>D5+D9+D40+D75+D97+D110+D114+D148+D158+D172+D205+D237+D250+D273+D282</f>
        <v>2880419.1</v>
      </c>
      <c r="E326" s="40">
        <f t="shared" si="5"/>
        <v>1.2414662047935003</v>
      </c>
    </row>
    <row r="327" spans="1:5" s="8" customFormat="1" ht="29.25" thickBot="1" x14ac:dyDescent="0.25">
      <c r="A327" s="39" t="s">
        <v>299</v>
      </c>
      <c r="B327" s="74" t="s">
        <v>300</v>
      </c>
      <c r="C327" s="90">
        <f>C328+C329+C330+C331+C332+C333+C334+C335+C336+C337+C338+C339+C340</f>
        <v>22682.2</v>
      </c>
      <c r="D327" s="83">
        <f>D328+D329+D330+D331+D332+D333+D334+D335+D337+D338+D339+D340</f>
        <v>24655.4</v>
      </c>
      <c r="E327" s="40">
        <f t="shared" si="5"/>
        <v>1.0869933251624622</v>
      </c>
    </row>
    <row r="328" spans="1:5" x14ac:dyDescent="0.25">
      <c r="A328" s="48" t="s">
        <v>301</v>
      </c>
      <c r="B328" s="49" t="s">
        <v>302</v>
      </c>
      <c r="C328" s="93">
        <v>2127.5</v>
      </c>
      <c r="D328" s="85">
        <v>2152.9</v>
      </c>
      <c r="E328" s="50">
        <f t="shared" ref="E328:E347" si="6">D328/C328</f>
        <v>1.0119388954171564</v>
      </c>
    </row>
    <row r="329" spans="1:5" ht="30" x14ac:dyDescent="0.25">
      <c r="A329" s="28" t="s">
        <v>303</v>
      </c>
      <c r="B329" s="29" t="s">
        <v>304</v>
      </c>
      <c r="C329" s="91">
        <v>1668.5</v>
      </c>
      <c r="D329" s="87">
        <v>1749.1</v>
      </c>
      <c r="E329" s="43">
        <f t="shared" si="6"/>
        <v>1.0483068624513034</v>
      </c>
    </row>
    <row r="330" spans="1:5" ht="30" x14ac:dyDescent="0.25">
      <c r="A330" s="28" t="s">
        <v>663</v>
      </c>
      <c r="B330" s="29" t="s">
        <v>305</v>
      </c>
      <c r="C330" s="91">
        <v>1154</v>
      </c>
      <c r="D330" s="87">
        <v>1662</v>
      </c>
      <c r="E330" s="43">
        <f t="shared" si="6"/>
        <v>1.440207972270364</v>
      </c>
    </row>
    <row r="331" spans="1:5" ht="45" x14ac:dyDescent="0.25">
      <c r="A331" s="28" t="s">
        <v>306</v>
      </c>
      <c r="B331" s="29" t="s">
        <v>307</v>
      </c>
      <c r="C331" s="91">
        <v>3018.1</v>
      </c>
      <c r="D331" s="87">
        <v>3240.6</v>
      </c>
      <c r="E331" s="43">
        <f t="shared" si="6"/>
        <v>1.0737218780027169</v>
      </c>
    </row>
    <row r="332" spans="1:5" ht="45" x14ac:dyDescent="0.25">
      <c r="A332" s="28" t="s">
        <v>308</v>
      </c>
      <c r="B332" s="29" t="s">
        <v>309</v>
      </c>
      <c r="C332" s="91">
        <v>3604.9</v>
      </c>
      <c r="D332" s="87">
        <v>3411.9</v>
      </c>
      <c r="E332" s="43">
        <f t="shared" si="6"/>
        <v>0.94646176038170271</v>
      </c>
    </row>
    <row r="333" spans="1:5" ht="30" x14ac:dyDescent="0.25">
      <c r="A333" s="28" t="s">
        <v>310</v>
      </c>
      <c r="B333" s="29" t="s">
        <v>311</v>
      </c>
      <c r="C333" s="91">
        <v>379.2</v>
      </c>
      <c r="D333" s="87">
        <v>401.9</v>
      </c>
      <c r="E333" s="43">
        <f t="shared" si="6"/>
        <v>1.0598628691983123</v>
      </c>
    </row>
    <row r="334" spans="1:5" ht="45" x14ac:dyDescent="0.25">
      <c r="A334" s="28" t="s">
        <v>312</v>
      </c>
      <c r="B334" s="29" t="s">
        <v>313</v>
      </c>
      <c r="C334" s="91">
        <v>1606.3</v>
      </c>
      <c r="D334" s="87">
        <v>1829.4</v>
      </c>
      <c r="E334" s="43">
        <f t="shared" si="6"/>
        <v>1.1388906181908736</v>
      </c>
    </row>
    <row r="335" spans="1:5" ht="45" x14ac:dyDescent="0.25">
      <c r="A335" s="28" t="s">
        <v>314</v>
      </c>
      <c r="B335" s="29" t="s">
        <v>315</v>
      </c>
      <c r="C335" s="91">
        <v>2074.8000000000002</v>
      </c>
      <c r="D335" s="87">
        <v>2323.3000000000002</v>
      </c>
      <c r="E335" s="43">
        <f t="shared" si="6"/>
        <v>1.119770580296896</v>
      </c>
    </row>
    <row r="336" spans="1:5" x14ac:dyDescent="0.25">
      <c r="A336" s="28" t="s">
        <v>316</v>
      </c>
      <c r="B336" s="29" t="s">
        <v>317</v>
      </c>
      <c r="C336" s="91">
        <v>2054</v>
      </c>
      <c r="D336" s="87">
        <v>0</v>
      </c>
      <c r="E336" s="43">
        <f t="shared" si="6"/>
        <v>0</v>
      </c>
    </row>
    <row r="337" spans="1:5" ht="30" x14ac:dyDescent="0.25">
      <c r="A337" s="28" t="s">
        <v>318</v>
      </c>
      <c r="B337" s="29" t="s">
        <v>319</v>
      </c>
      <c r="C337" s="91">
        <v>818.5</v>
      </c>
      <c r="D337" s="87">
        <v>917.4</v>
      </c>
      <c r="E337" s="43">
        <f t="shared" si="6"/>
        <v>1.1208307880268784</v>
      </c>
    </row>
    <row r="338" spans="1:5" ht="45" x14ac:dyDescent="0.25">
      <c r="A338" s="28" t="s">
        <v>320</v>
      </c>
      <c r="B338" s="29" t="s">
        <v>321</v>
      </c>
      <c r="C338" s="91">
        <v>1523.7</v>
      </c>
      <c r="D338" s="87">
        <v>1667.5</v>
      </c>
      <c r="E338" s="43">
        <f t="shared" si="6"/>
        <v>1.0943755332414518</v>
      </c>
    </row>
    <row r="339" spans="1:5" ht="30" x14ac:dyDescent="0.25">
      <c r="A339" s="28" t="s">
        <v>322</v>
      </c>
      <c r="B339" s="29" t="s">
        <v>323</v>
      </c>
      <c r="C339" s="91">
        <v>2652.7</v>
      </c>
      <c r="D339" s="87">
        <v>2643.5</v>
      </c>
      <c r="E339" s="43">
        <f t="shared" si="6"/>
        <v>0.99653183548837043</v>
      </c>
    </row>
    <row r="340" spans="1:5" s="16" customFormat="1" ht="30.75" thickBot="1" x14ac:dyDescent="0.3">
      <c r="A340" s="54" t="s">
        <v>365</v>
      </c>
      <c r="B340" s="55" t="s">
        <v>366</v>
      </c>
      <c r="C340" s="92">
        <v>0</v>
      </c>
      <c r="D340" s="89">
        <v>2655.9</v>
      </c>
      <c r="E340" s="56" t="s">
        <v>661</v>
      </c>
    </row>
    <row r="341" spans="1:5" s="8" customFormat="1" thickBot="1" x14ac:dyDescent="0.25">
      <c r="A341" s="39" t="s">
        <v>324</v>
      </c>
      <c r="B341" s="74" t="s">
        <v>325</v>
      </c>
      <c r="C341" s="90">
        <f>C342+C343+C344+C345</f>
        <v>8890.7000000000007</v>
      </c>
      <c r="D341" s="83">
        <f>D342+D343+D344+D345</f>
        <v>17839</v>
      </c>
      <c r="E341" s="40" t="s">
        <v>534</v>
      </c>
    </row>
    <row r="342" spans="1:5" x14ac:dyDescent="0.25">
      <c r="A342" s="48" t="s">
        <v>326</v>
      </c>
      <c r="B342" s="49" t="s">
        <v>327</v>
      </c>
      <c r="C342" s="93">
        <v>6789.3</v>
      </c>
      <c r="D342" s="85">
        <v>5473</v>
      </c>
      <c r="E342" s="50">
        <f t="shared" si="6"/>
        <v>0.80612139690395179</v>
      </c>
    </row>
    <row r="343" spans="1:5" ht="30" x14ac:dyDescent="0.25">
      <c r="A343" s="28" t="s">
        <v>328</v>
      </c>
      <c r="B343" s="29" t="s">
        <v>329</v>
      </c>
      <c r="C343" s="91">
        <v>658</v>
      </c>
      <c r="D343" s="87">
        <v>4029.3</v>
      </c>
      <c r="E343" s="43" t="s">
        <v>638</v>
      </c>
    </row>
    <row r="344" spans="1:5" s="17" customFormat="1" ht="150" x14ac:dyDescent="0.25">
      <c r="A344" s="28" t="s">
        <v>431</v>
      </c>
      <c r="B344" s="29" t="s">
        <v>430</v>
      </c>
      <c r="C344" s="91">
        <v>99.1</v>
      </c>
      <c r="D344" s="87">
        <v>3690</v>
      </c>
      <c r="E344" s="43" t="s">
        <v>639</v>
      </c>
    </row>
    <row r="345" spans="1:5" s="26" customFormat="1" ht="45.75" thickBot="1" x14ac:dyDescent="0.3">
      <c r="A345" s="54" t="s">
        <v>603</v>
      </c>
      <c r="B345" s="55" t="s">
        <v>602</v>
      </c>
      <c r="C345" s="92">
        <v>1344.3</v>
      </c>
      <c r="D345" s="89">
        <v>4646.7</v>
      </c>
      <c r="E345" s="56" t="s">
        <v>637</v>
      </c>
    </row>
    <row r="346" spans="1:5" s="5" customFormat="1" ht="33.75" thickBot="1" x14ac:dyDescent="0.25">
      <c r="A346" s="75" t="s">
        <v>333</v>
      </c>
      <c r="B346" s="12"/>
      <c r="C346" s="90">
        <f>C327+C341</f>
        <v>31572.9</v>
      </c>
      <c r="D346" s="83">
        <f>D327+D341</f>
        <v>42494.400000000001</v>
      </c>
      <c r="E346" s="40">
        <f t="shared" si="6"/>
        <v>1.3459137424816852</v>
      </c>
    </row>
    <row r="347" spans="1:5" s="5" customFormat="1" ht="16.5" thickBot="1" x14ac:dyDescent="0.25">
      <c r="A347" s="13" t="s">
        <v>330</v>
      </c>
      <c r="B347" s="12"/>
      <c r="C347" s="90">
        <f>C326+C346</f>
        <v>2351748.0999999996</v>
      </c>
      <c r="D347" s="90">
        <f>D326+D327+D341</f>
        <v>2922913.5</v>
      </c>
      <c r="E347" s="76">
        <f t="shared" si="6"/>
        <v>1.2428684432656714</v>
      </c>
    </row>
    <row r="348" spans="1:5" x14ac:dyDescent="0.25">
      <c r="A348" s="2"/>
    </row>
    <row r="349" spans="1:5" ht="15.75" x14ac:dyDescent="0.25">
      <c r="A349" s="3"/>
      <c r="B349" s="10"/>
      <c r="C349" s="38"/>
      <c r="D349" s="31"/>
      <c r="E349" s="4"/>
    </row>
  </sheetData>
  <mergeCells count="2">
    <mergeCell ref="A2:B2"/>
    <mergeCell ref="A1:E1"/>
  </mergeCells>
  <pageMargins left="1.1417322834645669" right="0.15748031496062992" top="0.74803149606299213" bottom="0.59055118110236227" header="0.51181102362204722" footer="0.31496062992125984"/>
  <pageSetup paperSize="9" scale="66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Филатова</cp:lastModifiedBy>
  <cp:lastPrinted>2023-03-10T12:30:07Z</cp:lastPrinted>
  <dcterms:created xsi:type="dcterms:W3CDTF">2020-10-05T14:14:45Z</dcterms:created>
  <dcterms:modified xsi:type="dcterms:W3CDTF">2023-03-10T13:13:22Z</dcterms:modified>
</cp:coreProperties>
</file>